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Parameters" sheetId="23" state="hidden" r:id="rId2"/>
    <sheet name="Antecedentes" sheetId="24" r:id="rId3"/>
    <sheet name="Antecedentes_SARS-CoV-2" sheetId="25" r:id="rId4"/>
    <sheet name="T1 % hosp. UCI fall." sheetId="16" r:id="rId5"/>
    <sheet name="T2 SE grav. edad" sheetId="17" r:id="rId6"/>
    <sheet name="T3 Ant. grav." sheetId="18" state="hidden" r:id="rId7"/>
    <sheet name="T4 v.influ SE" sheetId="19" r:id="rId8"/>
    <sheet name="T5 VR SE" sheetId="20" r:id="rId9"/>
    <sheet name="T6 Tipo virus edad grav." sheetId="21" r:id="rId10"/>
    <sheet name="G1 %IRAG" sheetId="7" r:id="rId11"/>
    <sheet name="G2 Influenza" sheetId="11" r:id="rId12"/>
    <sheet name="G3 Todos virus" sheetId="9" r:id="rId13"/>
    <sheet name="G4 Grupos Edad" sheetId="8" r:id="rId14"/>
    <sheet name="G5 Gravedad" sheetId="13" r:id="rId15"/>
  </sheets>
  <calcPr calcId="162913"/>
</workbook>
</file>

<file path=xl/calcChain.xml><?xml version="1.0" encoding="utf-8"?>
<calcChain xmlns="http://schemas.openxmlformats.org/spreadsheetml/2006/main">
  <c r="Q11" i="25" l="1"/>
  <c r="O11" i="25"/>
  <c r="K11" i="25"/>
  <c r="I11" i="25"/>
  <c r="E11" i="25"/>
  <c r="C11" i="25"/>
  <c r="A4" i="25"/>
  <c r="A3" i="25"/>
  <c r="Q11" i="24"/>
  <c r="O11" i="24"/>
  <c r="K11" i="24"/>
  <c r="I11" i="24"/>
  <c r="E11" i="24"/>
  <c r="C11" i="24"/>
  <c r="A4" i="24"/>
  <c r="A3" i="24"/>
  <c r="K51" i="25"/>
  <c r="C49" i="25"/>
  <c r="Q48" i="25"/>
  <c r="E48" i="25"/>
  <c r="S45" i="25"/>
  <c r="M45" i="25"/>
  <c r="G45" i="25"/>
  <c r="S44" i="25"/>
  <c r="P44" i="25"/>
  <c r="M44" i="25"/>
  <c r="J44" i="25"/>
  <c r="G44" i="25"/>
  <c r="S43" i="25"/>
  <c r="P43" i="25"/>
  <c r="M43" i="25"/>
  <c r="G43" i="25"/>
  <c r="D43" i="25"/>
  <c r="S42" i="25"/>
  <c r="P42" i="25"/>
  <c r="M42" i="25"/>
  <c r="G42" i="25"/>
  <c r="S41" i="25"/>
  <c r="P41" i="25"/>
  <c r="M41" i="25"/>
  <c r="G41" i="25"/>
  <c r="S40" i="25"/>
  <c r="I40" i="25"/>
  <c r="J43" i="25" s="1"/>
  <c r="D40" i="25"/>
  <c r="C40" i="25"/>
  <c r="D42" i="25" s="1"/>
  <c r="S39" i="25"/>
  <c r="M39" i="25"/>
  <c r="L39" i="25"/>
  <c r="G39" i="25"/>
  <c r="S38" i="25"/>
  <c r="R38" i="25"/>
  <c r="M38" i="25"/>
  <c r="G38" i="25"/>
  <c r="F38" i="25"/>
  <c r="S37" i="25"/>
  <c r="M37" i="25"/>
  <c r="G37" i="25"/>
  <c r="S36" i="25"/>
  <c r="M36" i="25"/>
  <c r="J36" i="25"/>
  <c r="G36" i="25"/>
  <c r="S35" i="25"/>
  <c r="M35" i="25"/>
  <c r="G35" i="25"/>
  <c r="D35" i="25"/>
  <c r="S34" i="25"/>
  <c r="N34" i="25"/>
  <c r="M34" i="25"/>
  <c r="G34" i="25"/>
  <c r="S33" i="25"/>
  <c r="P33" i="25"/>
  <c r="M33" i="25"/>
  <c r="G33" i="25"/>
  <c r="S32" i="25"/>
  <c r="O32" i="25"/>
  <c r="P36" i="25" s="1"/>
  <c r="M32" i="25"/>
  <c r="I32" i="25"/>
  <c r="J35" i="25" s="1"/>
  <c r="G32" i="25"/>
  <c r="H33" i="25" s="1"/>
  <c r="C32" i="25"/>
  <c r="D34" i="25" s="1"/>
  <c r="S31" i="25"/>
  <c r="L31" i="25"/>
  <c r="G31" i="25"/>
  <c r="S30" i="25"/>
  <c r="R30" i="25"/>
  <c r="M30" i="25"/>
  <c r="L30" i="25"/>
  <c r="G30" i="25"/>
  <c r="F30" i="25"/>
  <c r="S29" i="25"/>
  <c r="R29" i="25"/>
  <c r="M29" i="25"/>
  <c r="L29" i="25"/>
  <c r="G29" i="25"/>
  <c r="F29" i="25"/>
  <c r="S28" i="25"/>
  <c r="R28" i="25"/>
  <c r="M28" i="25"/>
  <c r="L28" i="25"/>
  <c r="G28" i="25"/>
  <c r="F28" i="25"/>
  <c r="R27" i="25"/>
  <c r="Q27" i="25"/>
  <c r="O27" i="25"/>
  <c r="P30" i="25" s="1"/>
  <c r="K27" i="25"/>
  <c r="I27" i="25"/>
  <c r="J30" i="25" s="1"/>
  <c r="F27" i="25"/>
  <c r="E27" i="25"/>
  <c r="C27" i="25"/>
  <c r="D30" i="25" s="1"/>
  <c r="S26" i="25"/>
  <c r="M26" i="25"/>
  <c r="G26" i="25"/>
  <c r="S25" i="25"/>
  <c r="M25" i="25"/>
  <c r="G25" i="25"/>
  <c r="S22" i="25"/>
  <c r="M22" i="25"/>
  <c r="G22" i="25"/>
  <c r="S21" i="25"/>
  <c r="M21" i="25"/>
  <c r="G21" i="25"/>
  <c r="S20" i="25"/>
  <c r="M20" i="25"/>
  <c r="G20" i="25"/>
  <c r="S19" i="25"/>
  <c r="M19" i="25"/>
  <c r="G19" i="25"/>
  <c r="S18" i="25"/>
  <c r="M18" i="25"/>
  <c r="G18" i="25"/>
  <c r="S17" i="25"/>
  <c r="M17" i="25"/>
  <c r="G17" i="25"/>
  <c r="S16" i="25"/>
  <c r="M16" i="25"/>
  <c r="G16" i="25"/>
  <c r="D16" i="25"/>
  <c r="S15" i="25"/>
  <c r="M15" i="25"/>
  <c r="G15" i="25"/>
  <c r="D15" i="25"/>
  <c r="S14" i="25"/>
  <c r="M14" i="25"/>
  <c r="G14" i="25"/>
  <c r="D14" i="25"/>
  <c r="E13" i="25"/>
  <c r="I48" i="25"/>
  <c r="G11" i="25"/>
  <c r="G49" i="25" s="1"/>
  <c r="E50" i="25"/>
  <c r="S45" i="24"/>
  <c r="M45" i="24"/>
  <c r="G45" i="24"/>
  <c r="S44" i="24"/>
  <c r="P44" i="24"/>
  <c r="M44" i="24"/>
  <c r="G44" i="24"/>
  <c r="S43" i="24"/>
  <c r="P43" i="24"/>
  <c r="M43" i="24"/>
  <c r="G43" i="24"/>
  <c r="S42" i="24"/>
  <c r="P42" i="24"/>
  <c r="M42" i="24"/>
  <c r="G42" i="24"/>
  <c r="S41" i="24"/>
  <c r="P41" i="24"/>
  <c r="M41" i="24"/>
  <c r="G41" i="24"/>
  <c r="S40" i="24"/>
  <c r="T42" i="24" s="1"/>
  <c r="I40" i="24"/>
  <c r="J43" i="24" s="1"/>
  <c r="C40" i="24"/>
  <c r="D42" i="24" s="1"/>
  <c r="S39" i="24"/>
  <c r="M39" i="24"/>
  <c r="G39" i="24"/>
  <c r="S38" i="24"/>
  <c r="M38" i="24"/>
  <c r="G38" i="24"/>
  <c r="S37" i="24"/>
  <c r="M37" i="24"/>
  <c r="G37" i="24"/>
  <c r="S36" i="24"/>
  <c r="M36" i="24"/>
  <c r="G36" i="24"/>
  <c r="S35" i="24"/>
  <c r="M35" i="24"/>
  <c r="G35" i="24"/>
  <c r="S34" i="24"/>
  <c r="M34" i="24"/>
  <c r="G34" i="24"/>
  <c r="S33" i="24"/>
  <c r="M33" i="24"/>
  <c r="G33" i="24"/>
  <c r="O32" i="24"/>
  <c r="P36" i="24" s="1"/>
  <c r="I32" i="24"/>
  <c r="J35" i="24" s="1"/>
  <c r="C32" i="24"/>
  <c r="D34" i="24" s="1"/>
  <c r="S31" i="24"/>
  <c r="G31" i="24"/>
  <c r="S30" i="24"/>
  <c r="M30" i="24"/>
  <c r="G30" i="24"/>
  <c r="S29" i="24"/>
  <c r="M29" i="24"/>
  <c r="G29" i="24"/>
  <c r="S28" i="24"/>
  <c r="M28" i="24"/>
  <c r="G28" i="24"/>
  <c r="Q27" i="24"/>
  <c r="R30" i="24" s="1"/>
  <c r="O27" i="24"/>
  <c r="P30" i="24" s="1"/>
  <c r="K27" i="24"/>
  <c r="L30" i="24" s="1"/>
  <c r="I27" i="24"/>
  <c r="J30" i="24" s="1"/>
  <c r="E27" i="24"/>
  <c r="F30" i="24" s="1"/>
  <c r="C27" i="24"/>
  <c r="D30" i="24" s="1"/>
  <c r="S26" i="24"/>
  <c r="M26" i="24"/>
  <c r="G26" i="24"/>
  <c r="S25" i="24"/>
  <c r="M25" i="24"/>
  <c r="G25" i="24"/>
  <c r="S22" i="24"/>
  <c r="M22" i="24"/>
  <c r="G22" i="24"/>
  <c r="S21" i="24"/>
  <c r="M21" i="24"/>
  <c r="G21" i="24"/>
  <c r="S20" i="24"/>
  <c r="M20" i="24"/>
  <c r="G20" i="24"/>
  <c r="S19" i="24"/>
  <c r="M19" i="24"/>
  <c r="G19" i="24"/>
  <c r="S18" i="24"/>
  <c r="M18" i="24"/>
  <c r="G18" i="24"/>
  <c r="S17" i="24"/>
  <c r="M17" i="24"/>
  <c r="G17" i="24"/>
  <c r="D17" i="24"/>
  <c r="S16" i="24"/>
  <c r="M16" i="24"/>
  <c r="L16" i="24"/>
  <c r="G16" i="24"/>
  <c r="F16" i="24"/>
  <c r="D16" i="24"/>
  <c r="S15" i="24"/>
  <c r="P15" i="24"/>
  <c r="M15" i="24"/>
  <c r="G15" i="24"/>
  <c r="F15" i="24"/>
  <c r="D15" i="24"/>
  <c r="S14" i="24"/>
  <c r="P14" i="24"/>
  <c r="M14" i="24"/>
  <c r="G14" i="24"/>
  <c r="F14" i="24"/>
  <c r="D14" i="24"/>
  <c r="E13" i="24"/>
  <c r="F13" i="24" s="1"/>
  <c r="R15" i="24"/>
  <c r="P16" i="24"/>
  <c r="C13" i="24"/>
  <c r="P40" i="25" l="1"/>
  <c r="P39" i="25"/>
  <c r="P38" i="25"/>
  <c r="P32" i="25"/>
  <c r="O52" i="25"/>
  <c r="P52" i="25" s="1"/>
  <c r="O50" i="25"/>
  <c r="P50" i="25" s="1"/>
  <c r="O48" i="25"/>
  <c r="P48" i="25" s="1"/>
  <c r="P45" i="25"/>
  <c r="P31" i="25"/>
  <c r="P27" i="25"/>
  <c r="P26" i="25"/>
  <c r="P25" i="25"/>
  <c r="P22" i="25"/>
  <c r="P21" i="25"/>
  <c r="P20" i="25"/>
  <c r="P19" i="25"/>
  <c r="P18" i="25"/>
  <c r="P17" i="25"/>
  <c r="P16" i="25"/>
  <c r="H15" i="25"/>
  <c r="H19" i="25"/>
  <c r="T34" i="25"/>
  <c r="T33" i="25"/>
  <c r="T36" i="25"/>
  <c r="R45" i="25"/>
  <c r="R31" i="25"/>
  <c r="Q51" i="25"/>
  <c r="R51" i="25" s="1"/>
  <c r="Q49" i="25"/>
  <c r="R49" i="25" s="1"/>
  <c r="R26" i="25"/>
  <c r="R25" i="25"/>
  <c r="R22" i="25"/>
  <c r="R21" i="25"/>
  <c r="R20" i="25"/>
  <c r="R19" i="25"/>
  <c r="R18" i="25"/>
  <c r="R17" i="25"/>
  <c r="R16" i="25"/>
  <c r="R48" i="25"/>
  <c r="I13" i="25"/>
  <c r="J13" i="25" s="1"/>
  <c r="Q13" i="25"/>
  <c r="R13" i="25" s="1"/>
  <c r="J15" i="25"/>
  <c r="P15" i="25"/>
  <c r="O51" i="25"/>
  <c r="P51" i="25" s="1"/>
  <c r="D39" i="25"/>
  <c r="D38" i="25"/>
  <c r="D32" i="25"/>
  <c r="D31" i="25"/>
  <c r="C52" i="25"/>
  <c r="D52" i="25" s="1"/>
  <c r="C50" i="25"/>
  <c r="D50" i="25" s="1"/>
  <c r="C48" i="25"/>
  <c r="D48" i="25" s="1"/>
  <c r="D45" i="25"/>
  <c r="D37" i="25"/>
  <c r="D27" i="25"/>
  <c r="D49" i="25"/>
  <c r="D26" i="25"/>
  <c r="D25" i="25"/>
  <c r="D22" i="25"/>
  <c r="D21" i="25"/>
  <c r="D20" i="25"/>
  <c r="D19" i="25"/>
  <c r="D18" i="25"/>
  <c r="D17" i="25"/>
  <c r="L45" i="25"/>
  <c r="K50" i="25"/>
  <c r="L50" i="25" s="1"/>
  <c r="K48" i="25"/>
  <c r="L48" i="25" s="1"/>
  <c r="L27" i="25"/>
  <c r="L26" i="25"/>
  <c r="L25" i="25"/>
  <c r="L22" i="25"/>
  <c r="L21" i="25"/>
  <c r="L20" i="25"/>
  <c r="L19" i="25"/>
  <c r="L18" i="25"/>
  <c r="L17" i="25"/>
  <c r="L51" i="25"/>
  <c r="S11" i="25"/>
  <c r="F13" i="25"/>
  <c r="F14" i="25"/>
  <c r="L14" i="25"/>
  <c r="R14" i="25"/>
  <c r="F15" i="25"/>
  <c r="L15" i="25"/>
  <c r="R15" i="25"/>
  <c r="F16" i="25"/>
  <c r="L16" i="25"/>
  <c r="H18" i="25"/>
  <c r="H20" i="25"/>
  <c r="H22" i="25"/>
  <c r="H26" i="25"/>
  <c r="N33" i="25"/>
  <c r="N36" i="25"/>
  <c r="N35" i="25"/>
  <c r="T35" i="25"/>
  <c r="P37" i="25"/>
  <c r="L38" i="25"/>
  <c r="F39" i="25"/>
  <c r="R39" i="25"/>
  <c r="C51" i="25"/>
  <c r="D51" i="25" s="1"/>
  <c r="G48" i="25"/>
  <c r="H48" i="25" s="1"/>
  <c r="H40" i="25"/>
  <c r="H39" i="25"/>
  <c r="H38" i="25"/>
  <c r="H31" i="25"/>
  <c r="H27" i="25"/>
  <c r="H49" i="25"/>
  <c r="H45" i="25"/>
  <c r="H32" i="25"/>
  <c r="H14" i="25"/>
  <c r="H16" i="25"/>
  <c r="H17" i="25"/>
  <c r="H21" i="25"/>
  <c r="H25" i="25"/>
  <c r="H36" i="25"/>
  <c r="H35" i="25"/>
  <c r="H34" i="25"/>
  <c r="H37" i="25"/>
  <c r="T42" i="25"/>
  <c r="T41" i="25"/>
  <c r="T44" i="25"/>
  <c r="T43" i="25"/>
  <c r="O49" i="25"/>
  <c r="P49" i="25" s="1"/>
  <c r="J39" i="25"/>
  <c r="J38" i="25"/>
  <c r="J32" i="25"/>
  <c r="J31" i="25"/>
  <c r="I51" i="25"/>
  <c r="J51" i="25" s="1"/>
  <c r="I49" i="25"/>
  <c r="J49" i="25" s="1"/>
  <c r="J45" i="25"/>
  <c r="J48" i="25"/>
  <c r="J37" i="25"/>
  <c r="J26" i="25"/>
  <c r="J25" i="25"/>
  <c r="J22" i="25"/>
  <c r="J21" i="25"/>
  <c r="J20" i="25"/>
  <c r="J19" i="25"/>
  <c r="J18" i="25"/>
  <c r="J17" i="25"/>
  <c r="J14" i="25"/>
  <c r="P14" i="25"/>
  <c r="J16" i="25"/>
  <c r="Q50" i="25"/>
  <c r="R50" i="25" s="1"/>
  <c r="F45" i="25"/>
  <c r="E51" i="25"/>
  <c r="F51" i="25" s="1"/>
  <c r="E49" i="25"/>
  <c r="F49" i="25" s="1"/>
  <c r="F26" i="25"/>
  <c r="F25" i="25"/>
  <c r="F22" i="25"/>
  <c r="F21" i="25"/>
  <c r="F20" i="25"/>
  <c r="F19" i="25"/>
  <c r="F18" i="25"/>
  <c r="F17" i="25"/>
  <c r="F50" i="25"/>
  <c r="F48" i="25"/>
  <c r="M11" i="25"/>
  <c r="C13" i="25"/>
  <c r="D13" i="25" s="1"/>
  <c r="G13" i="25"/>
  <c r="H13" i="25" s="1"/>
  <c r="K13" i="25"/>
  <c r="L13" i="25" s="1"/>
  <c r="O13" i="25"/>
  <c r="P13" i="25" s="1"/>
  <c r="J27" i="25"/>
  <c r="F31" i="25"/>
  <c r="J40" i="25"/>
  <c r="K49" i="25"/>
  <c r="L49" i="25" s="1"/>
  <c r="I50" i="25"/>
  <c r="J50" i="25" s="1"/>
  <c r="G51" i="25"/>
  <c r="H51" i="25" s="1"/>
  <c r="I52" i="25"/>
  <c r="J52" i="25" s="1"/>
  <c r="G27" i="25"/>
  <c r="G50" i="25" s="1"/>
  <c r="H50" i="25" s="1"/>
  <c r="S27" i="25"/>
  <c r="J33" i="25"/>
  <c r="P34" i="25"/>
  <c r="D36" i="25"/>
  <c r="G40" i="25"/>
  <c r="M40" i="25"/>
  <c r="J41" i="25"/>
  <c r="D44" i="25"/>
  <c r="D33" i="25"/>
  <c r="J34" i="25"/>
  <c r="P35" i="25"/>
  <c r="D41" i="25"/>
  <c r="J42" i="25"/>
  <c r="M27" i="25"/>
  <c r="D28" i="25"/>
  <c r="J28" i="25"/>
  <c r="P28" i="25"/>
  <c r="D29" i="25"/>
  <c r="J29" i="25"/>
  <c r="P29" i="25"/>
  <c r="J39" i="24"/>
  <c r="J38" i="24"/>
  <c r="J32" i="24"/>
  <c r="J31" i="24"/>
  <c r="I51" i="24"/>
  <c r="J51" i="24" s="1"/>
  <c r="I49" i="24"/>
  <c r="J49" i="24" s="1"/>
  <c r="J45" i="24"/>
  <c r="J37" i="24"/>
  <c r="J26" i="24"/>
  <c r="J25" i="24"/>
  <c r="J22" i="24"/>
  <c r="J21" i="24"/>
  <c r="J20" i="24"/>
  <c r="J19" i="24"/>
  <c r="J18" i="24"/>
  <c r="J17" i="24"/>
  <c r="I52" i="24"/>
  <c r="J52" i="24" s="1"/>
  <c r="I50" i="24"/>
  <c r="J50" i="24" s="1"/>
  <c r="I48" i="24"/>
  <c r="J48" i="24" s="1"/>
  <c r="J40" i="24"/>
  <c r="J27" i="24"/>
  <c r="L45" i="24"/>
  <c r="K50" i="24"/>
  <c r="L50" i="24" s="1"/>
  <c r="K48" i="24"/>
  <c r="L48" i="24" s="1"/>
  <c r="L27" i="24"/>
  <c r="L26" i="24"/>
  <c r="L25" i="24"/>
  <c r="L22" i="24"/>
  <c r="L21" i="24"/>
  <c r="L20" i="24"/>
  <c r="L19" i="24"/>
  <c r="L18" i="24"/>
  <c r="L17" i="24"/>
  <c r="K51" i="24"/>
  <c r="L51" i="24" s="1"/>
  <c r="K49" i="24"/>
  <c r="L49" i="24" s="1"/>
  <c r="L39" i="24"/>
  <c r="L38" i="24"/>
  <c r="L31" i="24"/>
  <c r="S11" i="24"/>
  <c r="L14" i="24"/>
  <c r="R14" i="24"/>
  <c r="L15" i="24"/>
  <c r="F51" i="24"/>
  <c r="F45" i="24"/>
  <c r="E51" i="24"/>
  <c r="E49" i="24"/>
  <c r="F49" i="24" s="1"/>
  <c r="F26" i="24"/>
  <c r="F25" i="24"/>
  <c r="F22" i="24"/>
  <c r="F21" i="24"/>
  <c r="F20" i="24"/>
  <c r="F19" i="24"/>
  <c r="F18" i="24"/>
  <c r="F17" i="24"/>
  <c r="E50" i="24"/>
  <c r="F50" i="24" s="1"/>
  <c r="E48" i="24"/>
  <c r="F48" i="24" s="1"/>
  <c r="F39" i="24"/>
  <c r="F38" i="24"/>
  <c r="F31" i="24"/>
  <c r="F27" i="24"/>
  <c r="M11" i="24"/>
  <c r="K13" i="24"/>
  <c r="L13" i="24" s="1"/>
  <c r="O13" i="24"/>
  <c r="R45" i="24"/>
  <c r="R31" i="24"/>
  <c r="Q51" i="24"/>
  <c r="R51" i="24" s="1"/>
  <c r="Q49" i="24"/>
  <c r="R49" i="24" s="1"/>
  <c r="R26" i="24"/>
  <c r="R25" i="24"/>
  <c r="R22" i="24"/>
  <c r="R21" i="24"/>
  <c r="R20" i="24"/>
  <c r="R19" i="24"/>
  <c r="R18" i="24"/>
  <c r="R17" i="24"/>
  <c r="R16" i="24"/>
  <c r="Q50" i="24"/>
  <c r="R50" i="24" s="1"/>
  <c r="Q48" i="24"/>
  <c r="R48" i="24" s="1"/>
  <c r="R39" i="24"/>
  <c r="R38" i="24"/>
  <c r="R27" i="24"/>
  <c r="I13" i="24"/>
  <c r="J13" i="24" s="1"/>
  <c r="Q13" i="24"/>
  <c r="R13" i="24" s="1"/>
  <c r="J14" i="24"/>
  <c r="J15" i="24"/>
  <c r="D52" i="24"/>
  <c r="D39" i="24"/>
  <c r="D38" i="24"/>
  <c r="D32" i="24"/>
  <c r="D31" i="24"/>
  <c r="C52" i="24"/>
  <c r="C50" i="24"/>
  <c r="D50" i="24" s="1"/>
  <c r="C48" i="24"/>
  <c r="D48" i="24" s="1"/>
  <c r="D45" i="24"/>
  <c r="D37" i="24"/>
  <c r="D27" i="24"/>
  <c r="D26" i="24"/>
  <c r="D25" i="24"/>
  <c r="D22" i="24"/>
  <c r="D21" i="24"/>
  <c r="D20" i="24"/>
  <c r="D19" i="24"/>
  <c r="D18" i="24"/>
  <c r="C51" i="24"/>
  <c r="D51" i="24" s="1"/>
  <c r="C49" i="24"/>
  <c r="D49" i="24" s="1"/>
  <c r="D40" i="24"/>
  <c r="G11" i="24"/>
  <c r="P52" i="24"/>
  <c r="P40" i="24"/>
  <c r="P39" i="24"/>
  <c r="P38" i="24"/>
  <c r="P32" i="24"/>
  <c r="O52" i="24"/>
  <c r="O50" i="24"/>
  <c r="P50" i="24" s="1"/>
  <c r="O48" i="24"/>
  <c r="P48" i="24" s="1"/>
  <c r="P45" i="24"/>
  <c r="P31" i="24"/>
  <c r="P27" i="24"/>
  <c r="P51" i="24"/>
  <c r="P26" i="24"/>
  <c r="P25" i="24"/>
  <c r="P22" i="24"/>
  <c r="P21" i="24"/>
  <c r="P20" i="24"/>
  <c r="P19" i="24"/>
  <c r="P18" i="24"/>
  <c r="P17" i="24"/>
  <c r="O51" i="24"/>
  <c r="O49" i="24"/>
  <c r="P49" i="24" s="1"/>
  <c r="P37" i="24"/>
  <c r="D13" i="24"/>
  <c r="P13" i="24"/>
  <c r="J16" i="24"/>
  <c r="F28" i="24"/>
  <c r="L28" i="24"/>
  <c r="R28" i="24"/>
  <c r="F29" i="24"/>
  <c r="L29" i="24"/>
  <c r="R29" i="24"/>
  <c r="G32" i="24"/>
  <c r="M32" i="24"/>
  <c r="S32" i="24"/>
  <c r="P33" i="24"/>
  <c r="D35" i="24"/>
  <c r="J36" i="24"/>
  <c r="D43" i="24"/>
  <c r="T43" i="24"/>
  <c r="J44" i="24"/>
  <c r="G27" i="24"/>
  <c r="S27" i="24"/>
  <c r="J33" i="24"/>
  <c r="P34" i="24"/>
  <c r="D36" i="24"/>
  <c r="G40" i="24"/>
  <c r="M40" i="24"/>
  <c r="J41" i="24"/>
  <c r="D44" i="24"/>
  <c r="T44" i="24"/>
  <c r="D33" i="24"/>
  <c r="J34" i="24"/>
  <c r="P35" i="24"/>
  <c r="D41" i="24"/>
  <c r="T41" i="24"/>
  <c r="J42" i="24"/>
  <c r="M27" i="24"/>
  <c r="D28" i="24"/>
  <c r="J28" i="24"/>
  <c r="P28" i="24"/>
  <c r="D29" i="24"/>
  <c r="J29" i="24"/>
  <c r="P29" i="24"/>
  <c r="N30" i="25" l="1"/>
  <c r="N29" i="25"/>
  <c r="N28" i="25"/>
  <c r="N41" i="25"/>
  <c r="N44" i="25"/>
  <c r="N43" i="25"/>
  <c r="N42" i="25"/>
  <c r="T50" i="25"/>
  <c r="S50" i="25"/>
  <c r="S48" i="25"/>
  <c r="T48" i="25" s="1"/>
  <c r="T39" i="25"/>
  <c r="T38" i="25"/>
  <c r="T37" i="25"/>
  <c r="T27" i="25"/>
  <c r="T45" i="25"/>
  <c r="T40" i="25"/>
  <c r="T32" i="25"/>
  <c r="T31" i="25"/>
  <c r="S13" i="25"/>
  <c r="T25" i="25"/>
  <c r="T21" i="25"/>
  <c r="T19" i="25"/>
  <c r="T14" i="25"/>
  <c r="S51" i="25"/>
  <c r="T51" i="25" s="1"/>
  <c r="T26" i="25"/>
  <c r="T22" i="25"/>
  <c r="T20" i="25"/>
  <c r="T18" i="25"/>
  <c r="T16" i="25"/>
  <c r="S49" i="25"/>
  <c r="T49" i="25" s="1"/>
  <c r="T17" i="25"/>
  <c r="T15" i="25"/>
  <c r="T13" i="25"/>
  <c r="H44" i="25"/>
  <c r="H43" i="25"/>
  <c r="H42" i="25"/>
  <c r="H41" i="25"/>
  <c r="T30" i="25"/>
  <c r="T29" i="25"/>
  <c r="T28" i="25"/>
  <c r="H30" i="25"/>
  <c r="H29" i="25"/>
  <c r="H28" i="25"/>
  <c r="N37" i="25"/>
  <c r="M51" i="25"/>
  <c r="N51" i="25" s="1"/>
  <c r="M49" i="25"/>
  <c r="N49" i="25" s="1"/>
  <c r="N40" i="25"/>
  <c r="N39" i="25"/>
  <c r="N38" i="25"/>
  <c r="N45" i="25"/>
  <c r="N32" i="25"/>
  <c r="N31" i="25"/>
  <c r="M48" i="25"/>
  <c r="N48" i="25" s="1"/>
  <c r="N27" i="25"/>
  <c r="M13" i="25"/>
  <c r="M50" i="25"/>
  <c r="N50" i="25" s="1"/>
  <c r="N26" i="25"/>
  <c r="N18" i="25"/>
  <c r="N15" i="25"/>
  <c r="N25" i="25"/>
  <c r="N21" i="25"/>
  <c r="N19" i="25"/>
  <c r="N17" i="25"/>
  <c r="N13" i="25"/>
  <c r="N22" i="25"/>
  <c r="N20" i="25"/>
  <c r="N16" i="25"/>
  <c r="N14" i="25"/>
  <c r="N30" i="24"/>
  <c r="N29" i="24"/>
  <c r="N28" i="24"/>
  <c r="H44" i="24"/>
  <c r="H43" i="24"/>
  <c r="H42" i="24"/>
  <c r="H41" i="24"/>
  <c r="T30" i="24"/>
  <c r="T29" i="24"/>
  <c r="T28" i="24"/>
  <c r="T34" i="24"/>
  <c r="T33" i="24"/>
  <c r="T36" i="24"/>
  <c r="T35" i="24"/>
  <c r="T50" i="24"/>
  <c r="T48" i="24"/>
  <c r="S50" i="24"/>
  <c r="S48" i="24"/>
  <c r="T39" i="24"/>
  <c r="T38" i="24"/>
  <c r="T37" i="24"/>
  <c r="T27" i="24"/>
  <c r="T51" i="24"/>
  <c r="T49" i="24"/>
  <c r="T45" i="24"/>
  <c r="T40" i="24"/>
  <c r="T32" i="24"/>
  <c r="T31" i="24"/>
  <c r="S51" i="24"/>
  <c r="S49" i="24"/>
  <c r="T26" i="24"/>
  <c r="T25" i="24"/>
  <c r="T22" i="24"/>
  <c r="T21" i="24"/>
  <c r="T20" i="24"/>
  <c r="T19" i="24"/>
  <c r="T18" i="24"/>
  <c r="T17" i="24"/>
  <c r="T16" i="24"/>
  <c r="T15" i="24"/>
  <c r="T14" i="24"/>
  <c r="S13" i="24"/>
  <c r="T13" i="24" s="1"/>
  <c r="H30" i="24"/>
  <c r="H29" i="24"/>
  <c r="H28" i="24"/>
  <c r="N33" i="24"/>
  <c r="N36" i="24"/>
  <c r="N35" i="24"/>
  <c r="N34" i="24"/>
  <c r="N49" i="24"/>
  <c r="N37" i="24"/>
  <c r="M51" i="24"/>
  <c r="N51" i="24" s="1"/>
  <c r="M49" i="24"/>
  <c r="N40" i="24"/>
  <c r="N39" i="24"/>
  <c r="N38" i="24"/>
  <c r="N45" i="24"/>
  <c r="N32" i="24"/>
  <c r="N31" i="24"/>
  <c r="M50" i="24"/>
  <c r="N50" i="24" s="1"/>
  <c r="M48" i="24"/>
  <c r="N48" i="24" s="1"/>
  <c r="N27" i="24"/>
  <c r="N26" i="24"/>
  <c r="N25" i="24"/>
  <c r="N22" i="24"/>
  <c r="N21" i="24"/>
  <c r="N20" i="24"/>
  <c r="N19" i="24"/>
  <c r="N18" i="24"/>
  <c r="N17" i="24"/>
  <c r="N16" i="24"/>
  <c r="N15" i="24"/>
  <c r="N14" i="24"/>
  <c r="M13" i="24"/>
  <c r="N13" i="24" s="1"/>
  <c r="H36" i="24"/>
  <c r="H35" i="24"/>
  <c r="H34" i="24"/>
  <c r="H33" i="24"/>
  <c r="N41" i="24"/>
  <c r="N44" i="24"/>
  <c r="N43" i="24"/>
  <c r="N42" i="24"/>
  <c r="G50" i="24"/>
  <c r="H50" i="24" s="1"/>
  <c r="G48" i="24"/>
  <c r="H48" i="24" s="1"/>
  <c r="H40" i="24"/>
  <c r="H39" i="24"/>
  <c r="H38" i="24"/>
  <c r="H31" i="24"/>
  <c r="H27" i="24"/>
  <c r="H45" i="24"/>
  <c r="H32" i="24"/>
  <c r="G51" i="24"/>
  <c r="H51" i="24" s="1"/>
  <c r="G49" i="24"/>
  <c r="H49" i="24" s="1"/>
  <c r="H37" i="24"/>
  <c r="H26" i="24"/>
  <c r="H25" i="24"/>
  <c r="H22" i="24"/>
  <c r="H21" i="24"/>
  <c r="H20" i="24"/>
  <c r="H19" i="24"/>
  <c r="H18" i="24"/>
  <c r="H17" i="24"/>
  <c r="H16" i="24"/>
  <c r="H15" i="24"/>
  <c r="H14" i="24"/>
  <c r="G13" i="24"/>
  <c r="H13" i="24" s="1"/>
  <c r="A3" i="6" l="1"/>
  <c r="BJ891" i="6" l="1"/>
  <c r="BJ889" i="6"/>
  <c r="BJ888" i="6"/>
  <c r="G1336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BG166" i="6"/>
  <c r="BG139" i="6"/>
  <c r="BG112" i="6"/>
  <c r="BG85" i="6"/>
  <c r="BG58" i="6"/>
  <c r="BG31" i="6"/>
  <c r="BG34" i="6" s="1"/>
  <c r="BG165" i="6"/>
  <c r="BG138" i="6"/>
  <c r="BG111" i="6"/>
  <c r="BG84" i="6"/>
  <c r="BG57" i="6"/>
  <c r="BG30" i="6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F8" i="6"/>
  <c r="F14" i="6" s="1"/>
  <c r="F11" i="6"/>
  <c r="G8" i="6"/>
  <c r="H8" i="6"/>
  <c r="H14" i="6" s="1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F23" i="6" s="1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G41" i="6" s="1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3" i="6" s="1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 s="1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2" i="6" s="1"/>
  <c r="BG64" i="6"/>
  <c r="BG70" i="6" s="1"/>
  <c r="F65" i="6"/>
  <c r="F68" i="6" s="1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F170" i="6" s="1"/>
  <c r="G171" i="6"/>
  <c r="G170" i="6" s="1"/>
  <c r="G172" i="6"/>
  <c r="H171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H170" i="6" s="1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79" i="6" s="1"/>
  <c r="F183" i="6"/>
  <c r="F186" i="6" s="1"/>
  <c r="F184" i="6"/>
  <c r="F187" i="6" s="1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M187" i="6"/>
  <c r="R187" i="6"/>
  <c r="Y187" i="6"/>
  <c r="Z187" i="6"/>
  <c r="AM187" i="6"/>
  <c r="BA187" i="6"/>
  <c r="BB187" i="6"/>
  <c r="BC187" i="6"/>
  <c r="BD187" i="6"/>
  <c r="F189" i="6"/>
  <c r="G189" i="6"/>
  <c r="G188" i="6" s="1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H190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F196" i="6" s="1"/>
  <c r="G193" i="6"/>
  <c r="H193" i="6"/>
  <c r="H191" i="6" s="1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G15" i="18"/>
  <c r="M15" i="18"/>
  <c r="S15" i="18"/>
  <c r="M16" i="18"/>
  <c r="S16" i="18"/>
  <c r="M17" i="18"/>
  <c r="S17" i="18"/>
  <c r="G18" i="18"/>
  <c r="S18" i="18"/>
  <c r="G19" i="18"/>
  <c r="M19" i="18"/>
  <c r="S19" i="18"/>
  <c r="M20" i="18"/>
  <c r="S20" i="18"/>
  <c r="G21" i="18"/>
  <c r="S21" i="18"/>
  <c r="G22" i="18"/>
  <c r="S22" i="18"/>
  <c r="G23" i="18"/>
  <c r="S23" i="18"/>
  <c r="S26" i="18"/>
  <c r="G27" i="18"/>
  <c r="M27" i="18"/>
  <c r="S27" i="18"/>
  <c r="L29" i="18"/>
  <c r="G29" i="18"/>
  <c r="J29" i="18"/>
  <c r="M29" i="18"/>
  <c r="S29" i="18"/>
  <c r="G30" i="18"/>
  <c r="J30" i="18"/>
  <c r="M30" i="18"/>
  <c r="S30" i="18"/>
  <c r="G31" i="18"/>
  <c r="J31" i="18"/>
  <c r="M31" i="18"/>
  <c r="S31" i="18"/>
  <c r="G32" i="18"/>
  <c r="D37" i="18"/>
  <c r="G39" i="18"/>
  <c r="D42" i="18"/>
  <c r="L42" i="18"/>
  <c r="M42" i="18"/>
  <c r="N42" i="18"/>
  <c r="P42" i="18"/>
  <c r="S42" i="18"/>
  <c r="F43" i="18"/>
  <c r="L43" i="18"/>
  <c r="S43" i="18"/>
  <c r="A2" i="16"/>
  <c r="A3" i="16"/>
  <c r="A7" i="16"/>
  <c r="B7" i="16"/>
  <c r="A8" i="16"/>
  <c r="B8" i="16"/>
  <c r="A9" i="16"/>
  <c r="B9" i="16"/>
  <c r="A10" i="16"/>
  <c r="B10" i="16"/>
  <c r="I179" i="6"/>
  <c r="I185" i="6"/>
  <c r="A11" i="16"/>
  <c r="B11" i="16"/>
  <c r="J176" i="6"/>
  <c r="A12" i="16"/>
  <c r="B12" i="16"/>
  <c r="A13" i="16"/>
  <c r="B13" i="16"/>
  <c r="L173" i="6"/>
  <c r="L176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S185" i="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BC179" i="6"/>
  <c r="BC185" i="6"/>
  <c r="A57" i="16"/>
  <c r="B57" i="16"/>
  <c r="A58" i="16"/>
  <c r="B58" i="16"/>
  <c r="A59" i="16"/>
  <c r="B59" i="16"/>
  <c r="A2" i="17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2" i="20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2" i="21"/>
  <c r="A3" i="21"/>
  <c r="A2" i="7"/>
  <c r="A3" i="7"/>
  <c r="A2" i="11"/>
  <c r="A3" i="11"/>
  <c r="A2" i="9"/>
  <c r="A3" i="9"/>
  <c r="A2" i="8"/>
  <c r="A3" i="8"/>
  <c r="A2" i="13"/>
  <c r="A3" i="13"/>
  <c r="P31" i="18"/>
  <c r="D31" i="18"/>
  <c r="D30" i="18"/>
  <c r="P29" i="18"/>
  <c r="D29" i="18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1" i="18"/>
  <c r="L31" i="18"/>
  <c r="F31" i="18"/>
  <c r="R30" i="18"/>
  <c r="L30" i="18"/>
  <c r="R29" i="18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67" i="6"/>
  <c r="AZ176" i="6"/>
  <c r="BG152" i="6"/>
  <c r="BG158" i="6"/>
  <c r="BG98" i="6"/>
  <c r="BG104" i="6"/>
  <c r="BG44" i="6"/>
  <c r="BG50" i="6"/>
  <c r="BG125" i="6"/>
  <c r="BG131" i="6"/>
  <c r="BG74" i="6"/>
  <c r="BC1335" i="6"/>
  <c r="D34" i="18"/>
  <c r="C33" i="18"/>
  <c r="O33" i="18"/>
  <c r="J36" i="18"/>
  <c r="D35" i="18"/>
  <c r="N29" i="18"/>
  <c r="N30" i="18"/>
  <c r="M28" i="18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258" i="6"/>
  <c r="AR1258" i="6"/>
  <c r="BG1255" i="6"/>
  <c r="BG1243" i="6"/>
  <c r="S39" i="18"/>
  <c r="BG751" i="6"/>
  <c r="BJ1118" i="6"/>
  <c r="BG1093" i="6"/>
  <c r="BG1087" i="6"/>
  <c r="AF179" i="6"/>
  <c r="BG1297" i="6"/>
  <c r="BG1264" i="6"/>
  <c r="BG757" i="6"/>
  <c r="BG1312" i="6"/>
  <c r="M1108" i="6"/>
  <c r="BG115" i="6"/>
  <c r="BG110" i="6"/>
  <c r="BG1159" i="6"/>
  <c r="BD1108" i="6"/>
  <c r="AO958" i="6"/>
  <c r="BG889" i="6"/>
  <c r="P883" i="6"/>
  <c r="BG559" i="6"/>
  <c r="BD195" i="6"/>
  <c r="BD188" i="6"/>
  <c r="BD194" i="6"/>
  <c r="AX179" i="6"/>
  <c r="AX185" i="6"/>
  <c r="AX186" i="6"/>
  <c r="K182" i="6"/>
  <c r="AE177" i="6"/>
  <c r="AE170" i="6"/>
  <c r="AE176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I187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81" i="6"/>
  <c r="BG1303" i="6"/>
  <c r="BJ1265" i="6"/>
  <c r="R1108" i="6"/>
  <c r="BJ1120" i="6"/>
  <c r="AV883" i="6"/>
  <c r="H195" i="6"/>
  <c r="H188" i="6"/>
  <c r="J173" i="6"/>
  <c r="J177" i="6"/>
  <c r="AM170" i="6"/>
  <c r="AM173" i="6"/>
  <c r="AM176" i="6"/>
  <c r="AM177" i="6"/>
  <c r="BG1318" i="6"/>
  <c r="AF177" i="6"/>
  <c r="H131" i="6"/>
  <c r="N43" i="18"/>
  <c r="M43" i="18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A187" i="6"/>
  <c r="AS173" i="6"/>
  <c r="AS176" i="6"/>
  <c r="AS177" i="6"/>
  <c r="AD173" i="6"/>
  <c r="AD176" i="6"/>
  <c r="AD177" i="6"/>
  <c r="T43" i="18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BA179" i="6"/>
  <c r="BA185" i="6"/>
  <c r="M39" i="18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AZ188" i="6"/>
  <c r="T186" i="6"/>
  <c r="T179" i="6"/>
  <c r="T185" i="6"/>
  <c r="BG1285" i="6"/>
  <c r="AG1258" i="6"/>
  <c r="BG1258" i="6"/>
  <c r="BJ1259" i="6"/>
  <c r="BG1186" i="6"/>
  <c r="AN1108" i="6"/>
  <c r="BG1048" i="6"/>
  <c r="J1033" i="6"/>
  <c r="BG988" i="6"/>
  <c r="BJ962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AM185" i="6"/>
  <c r="Z179" i="6"/>
  <c r="Z185" i="6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7" i="6"/>
  <c r="BB178" i="6"/>
  <c r="AU178" i="6"/>
  <c r="AP170" i="6"/>
  <c r="AP176" i="6"/>
  <c r="AP177" i="6"/>
  <c r="O177" i="6"/>
  <c r="O170" i="6"/>
  <c r="O176" i="6"/>
  <c r="BG190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 s="1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30" i="18"/>
  <c r="T29" i="18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AG176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9" i="18"/>
  <c r="H31" i="18"/>
  <c r="H30" i="18"/>
  <c r="AF1335" i="6"/>
  <c r="AR1335" i="6"/>
  <c r="Q1335" i="6"/>
  <c r="AQ1335" i="6"/>
  <c r="BG1033" i="6"/>
  <c r="BJ1034" i="6"/>
  <c r="G1335" i="6"/>
  <c r="AH1335" i="6"/>
  <c r="BD1335" i="6"/>
  <c r="S176" i="6"/>
  <c r="BJ440" i="6"/>
  <c r="AZ1335" i="6"/>
  <c r="AN1335" i="6"/>
  <c r="AI18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17" i="6"/>
  <c r="H179" i="6"/>
  <c r="BG20" i="6"/>
  <c r="BG24" i="6"/>
  <c r="BG180" i="6"/>
  <c r="F178" i="6"/>
  <c r="G178" i="6"/>
  <c r="G14" i="6"/>
  <c r="BG171" i="6"/>
  <c r="BG177" i="6" s="1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W188" i="6"/>
  <c r="K195" i="6"/>
  <c r="AS195" i="6"/>
  <c r="N195" i="6"/>
  <c r="V196" i="6"/>
  <c r="N194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R1335" i="6" s="1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6" i="18"/>
  <c r="P35" i="18"/>
  <c r="P34" i="18"/>
  <c r="P37" i="18"/>
  <c r="AG68" i="6"/>
  <c r="AK41" i="6"/>
  <c r="AG41" i="6"/>
  <c r="AC32" i="6"/>
  <c r="BG175" i="6"/>
  <c r="AN68" i="6"/>
  <c r="BG192" i="6"/>
  <c r="BG33" i="6"/>
  <c r="BG29" i="6"/>
  <c r="BG193" i="6"/>
  <c r="D36" i="18"/>
  <c r="J37" i="18"/>
  <c r="J34" i="18"/>
  <c r="BG179" i="6"/>
  <c r="AY194" i="6"/>
  <c r="BG658" i="6"/>
  <c r="BJ659" i="6"/>
  <c r="T36" i="18"/>
  <c r="T35" i="18"/>
  <c r="T34" i="18"/>
  <c r="T37" i="18"/>
  <c r="S33" i="18"/>
  <c r="J1335" i="6"/>
  <c r="O194" i="6"/>
  <c r="N35" i="18"/>
  <c r="N37" i="18"/>
  <c r="N34" i="18"/>
  <c r="N36" i="18"/>
  <c r="M33" i="18"/>
  <c r="H35" i="18"/>
  <c r="H34" i="18"/>
  <c r="H36" i="18"/>
  <c r="H37" i="18"/>
  <c r="G33" i="18"/>
  <c r="N1335" i="6"/>
  <c r="D33" i="18"/>
  <c r="D27" i="18"/>
  <c r="D21" i="16" l="1"/>
  <c r="C21" i="16"/>
  <c r="E21" i="16"/>
  <c r="C8" i="16"/>
  <c r="D8" i="16"/>
  <c r="E8" i="16"/>
  <c r="E58" i="16"/>
  <c r="D58" i="16"/>
  <c r="C58" i="16"/>
  <c r="C55" i="16"/>
  <c r="E55" i="16"/>
  <c r="D55" i="16"/>
  <c r="D53" i="16"/>
  <c r="E53" i="16"/>
  <c r="C53" i="16"/>
  <c r="C51" i="16"/>
  <c r="E51" i="16"/>
  <c r="D51" i="16"/>
  <c r="D49" i="16"/>
  <c r="E49" i="16"/>
  <c r="C49" i="16"/>
  <c r="E47" i="16"/>
  <c r="C47" i="16"/>
  <c r="D47" i="16"/>
  <c r="D45" i="16"/>
  <c r="C45" i="16"/>
  <c r="E45" i="16"/>
  <c r="C43" i="16"/>
  <c r="D43" i="16"/>
  <c r="E43" i="16"/>
  <c r="D41" i="16"/>
  <c r="C41" i="16"/>
  <c r="E41" i="16"/>
  <c r="C39" i="16"/>
  <c r="D39" i="16"/>
  <c r="E39" i="16"/>
  <c r="C32" i="16"/>
  <c r="D32" i="16"/>
  <c r="E32" i="16"/>
  <c r="E30" i="16"/>
  <c r="D30" i="16"/>
  <c r="C30" i="16"/>
  <c r="C28" i="16"/>
  <c r="D28" i="16"/>
  <c r="E28" i="16"/>
  <c r="E26" i="16"/>
  <c r="C26" i="16"/>
  <c r="D26" i="16"/>
  <c r="C19" i="16"/>
  <c r="D19" i="16"/>
  <c r="E19" i="16"/>
  <c r="D17" i="16"/>
  <c r="E17" i="16"/>
  <c r="C17" i="16"/>
  <c r="E15" i="16"/>
  <c r="C15" i="16"/>
  <c r="D15" i="16"/>
  <c r="C12" i="16"/>
  <c r="D12" i="16"/>
  <c r="E12" i="16"/>
  <c r="E34" i="16"/>
  <c r="C34" i="16"/>
  <c r="D34" i="16"/>
  <c r="D25" i="16"/>
  <c r="C25" i="16"/>
  <c r="E25" i="16"/>
  <c r="E10" i="16"/>
  <c r="D10" i="16"/>
  <c r="C10" i="16"/>
  <c r="D37" i="16"/>
  <c r="E37" i="16"/>
  <c r="C37" i="16"/>
  <c r="E35" i="16"/>
  <c r="C35" i="16"/>
  <c r="D35" i="16"/>
  <c r="C24" i="16"/>
  <c r="D24" i="16"/>
  <c r="E24" i="16"/>
  <c r="E22" i="16"/>
  <c r="C22" i="16"/>
  <c r="D22" i="16"/>
  <c r="D9" i="16"/>
  <c r="C9" i="16"/>
  <c r="E9" i="16"/>
  <c r="C36" i="16"/>
  <c r="D36" i="16"/>
  <c r="E36" i="16"/>
  <c r="C23" i="16"/>
  <c r="D23" i="16"/>
  <c r="E23" i="16"/>
  <c r="C11" i="16"/>
  <c r="D11" i="16"/>
  <c r="E11" i="16"/>
  <c r="C59" i="16"/>
  <c r="E59" i="16"/>
  <c r="D59" i="16"/>
  <c r="D57" i="16"/>
  <c r="E57" i="16"/>
  <c r="C57" i="16"/>
  <c r="C56" i="16"/>
  <c r="D56" i="16"/>
  <c r="E56" i="16"/>
  <c r="E54" i="16"/>
  <c r="D54" i="16"/>
  <c r="C54" i="16"/>
  <c r="C52" i="16"/>
  <c r="D52" i="16"/>
  <c r="E52" i="16"/>
  <c r="E50" i="16"/>
  <c r="D50" i="16"/>
  <c r="C50" i="16"/>
  <c r="C48" i="16"/>
  <c r="D48" i="16"/>
  <c r="E48" i="16"/>
  <c r="E46" i="16"/>
  <c r="C46" i="16"/>
  <c r="D46" i="16"/>
  <c r="C44" i="16"/>
  <c r="D44" i="16"/>
  <c r="E44" i="16"/>
  <c r="E42" i="16"/>
  <c r="D42" i="16"/>
  <c r="C42" i="16"/>
  <c r="C40" i="16"/>
  <c r="D40" i="16"/>
  <c r="E40" i="16"/>
  <c r="E38" i="16"/>
  <c r="D38" i="16"/>
  <c r="C38" i="16"/>
  <c r="D33" i="16"/>
  <c r="C33" i="16"/>
  <c r="E33" i="16"/>
  <c r="C31" i="16"/>
  <c r="D31" i="16"/>
  <c r="E31" i="16"/>
  <c r="D29" i="16"/>
  <c r="E29" i="16"/>
  <c r="C29" i="16"/>
  <c r="E27" i="16"/>
  <c r="C27" i="16"/>
  <c r="D27" i="16"/>
  <c r="C20" i="16"/>
  <c r="D20" i="16"/>
  <c r="E20" i="16"/>
  <c r="E18" i="16"/>
  <c r="D18" i="16"/>
  <c r="C18" i="16"/>
  <c r="C16" i="16"/>
  <c r="D16" i="16"/>
  <c r="E16" i="16"/>
  <c r="E14" i="16"/>
  <c r="C14" i="16"/>
  <c r="D14" i="16"/>
  <c r="D13" i="16"/>
  <c r="C13" i="16"/>
  <c r="E13" i="16"/>
  <c r="D7" i="16"/>
  <c r="E7" i="16"/>
  <c r="C7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D9" i="17"/>
  <c r="H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F195" i="6"/>
  <c r="F59" i="6"/>
  <c r="BG59" i="6"/>
  <c r="BG189" i="6"/>
  <c r="BG188" i="6" s="1"/>
  <c r="F188" i="6"/>
  <c r="H194" i="6"/>
  <c r="BG182" i="6"/>
  <c r="BG187" i="6"/>
  <c r="H185" i="6"/>
  <c r="BG51" i="6"/>
  <c r="BG186" i="6"/>
  <c r="H187" i="6"/>
  <c r="H173" i="6"/>
  <c r="D21" i="18"/>
  <c r="D26" i="18"/>
  <c r="D19" i="18"/>
  <c r="D16" i="18"/>
  <c r="G173" i="6"/>
  <c r="C12" i="18"/>
  <c r="D22" i="18"/>
  <c r="G176" i="6"/>
  <c r="F176" i="6"/>
  <c r="R19" i="18"/>
  <c r="R23" i="18"/>
  <c r="R28" i="18"/>
  <c r="R39" i="18"/>
  <c r="R27" i="18"/>
  <c r="R15" i="18"/>
  <c r="R20" i="18"/>
  <c r="Q14" i="18"/>
  <c r="R26" i="18"/>
  <c r="R22" i="18"/>
  <c r="R32" i="18"/>
  <c r="R16" i="18"/>
  <c r="R17" i="18"/>
  <c r="R18" i="18"/>
  <c r="R21" i="18"/>
  <c r="Q12" i="18"/>
  <c r="P21" i="18"/>
  <c r="P38" i="18"/>
  <c r="P23" i="18"/>
  <c r="BG191" i="6"/>
  <c r="BG196" i="6"/>
  <c r="BG195" i="6"/>
  <c r="BG194" i="6"/>
  <c r="H196" i="6"/>
  <c r="G194" i="6"/>
  <c r="BG32" i="6"/>
  <c r="F32" i="6"/>
  <c r="F194" i="6"/>
  <c r="J15" i="18"/>
  <c r="J28" i="18"/>
  <c r="J18" i="18"/>
  <c r="I14" i="18"/>
  <c r="J27" i="18"/>
  <c r="J33" i="18"/>
  <c r="J19" i="18"/>
  <c r="J20" i="18"/>
  <c r="I12" i="18"/>
  <c r="J17" i="18"/>
  <c r="J26" i="18"/>
  <c r="J32" i="18"/>
  <c r="J21" i="18"/>
  <c r="J23" i="18"/>
  <c r="J16" i="18"/>
  <c r="J39" i="18"/>
  <c r="J22" i="18"/>
  <c r="J38" i="18"/>
  <c r="G23" i="6"/>
  <c r="G187" i="6"/>
  <c r="L18" i="18"/>
  <c r="L17" i="18"/>
  <c r="L26" i="18"/>
  <c r="F182" i="6"/>
  <c r="H186" i="6"/>
  <c r="F185" i="6"/>
  <c r="BG185" i="6"/>
  <c r="L27" i="18"/>
  <c r="L23" i="18"/>
  <c r="BG23" i="6"/>
  <c r="G179" i="6"/>
  <c r="G185" i="6" s="1"/>
  <c r="F15" i="18"/>
  <c r="F22" i="18"/>
  <c r="F20" i="18"/>
  <c r="H177" i="6"/>
  <c r="D38" i="18"/>
  <c r="D32" i="18"/>
  <c r="D39" i="18"/>
  <c r="D18" i="18"/>
  <c r="D17" i="18"/>
  <c r="C14" i="18"/>
  <c r="BG14" i="6"/>
  <c r="H176" i="6"/>
  <c r="F177" i="6"/>
  <c r="D14" i="18"/>
  <c r="D28" i="18"/>
  <c r="D23" i="18"/>
  <c r="D15" i="18"/>
  <c r="D20" i="18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9" i="18"/>
  <c r="P27" i="18"/>
  <c r="BJ588" i="6"/>
  <c r="P26" i="18"/>
  <c r="P33" i="18"/>
  <c r="P17" i="18"/>
  <c r="O14" i="18"/>
  <c r="P22" i="18"/>
  <c r="P16" i="18"/>
  <c r="P20" i="18"/>
  <c r="P28" i="18"/>
  <c r="P39" i="18"/>
  <c r="O12" i="18"/>
  <c r="BJ287" i="6"/>
  <c r="BJ737" i="6"/>
  <c r="BJ441" i="6"/>
  <c r="BJ444" i="6"/>
  <c r="P15" i="18"/>
  <c r="F21" i="18"/>
  <c r="BJ665" i="6"/>
  <c r="BJ290" i="6"/>
  <c r="E12" i="18"/>
  <c r="F26" i="18"/>
  <c r="F28" i="18"/>
  <c r="F18" i="18"/>
  <c r="F19" i="18"/>
  <c r="F16" i="18"/>
  <c r="F17" i="18"/>
  <c r="F32" i="18"/>
  <c r="F23" i="18"/>
  <c r="F27" i="18"/>
  <c r="P32" i="18"/>
  <c r="P19" i="18"/>
  <c r="P18" i="18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L32" i="18" l="1"/>
  <c r="L28" i="18"/>
  <c r="L39" i="18"/>
  <c r="L15" i="18"/>
  <c r="L16" i="18"/>
  <c r="L19" i="18"/>
  <c r="L21" i="18"/>
  <c r="L20" i="18"/>
  <c r="K12" i="18"/>
  <c r="L22" i="18"/>
  <c r="R14" i="18"/>
  <c r="K14" i="18"/>
  <c r="L14" i="18"/>
  <c r="J14" i="18"/>
  <c r="N33" i="18"/>
  <c r="N23" i="18"/>
  <c r="N27" i="18"/>
  <c r="N18" i="18"/>
  <c r="N19" i="18"/>
  <c r="N16" i="18"/>
  <c r="M14" i="18"/>
  <c r="M12" i="18"/>
  <c r="N20" i="18"/>
  <c r="N32" i="18"/>
  <c r="N21" i="18"/>
  <c r="N28" i="18"/>
  <c r="N26" i="18"/>
  <c r="N22" i="18"/>
  <c r="N15" i="18"/>
  <c r="N14" i="18"/>
  <c r="N39" i="18"/>
  <c r="N17" i="18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3" i="18"/>
  <c r="H39" i="18"/>
  <c r="H27" i="18"/>
  <c r="H22" i="18"/>
  <c r="H17" i="18"/>
  <c r="H18" i="18"/>
  <c r="H26" i="18"/>
  <c r="H28" i="18"/>
  <c r="G12" i="18"/>
  <c r="H19" i="18"/>
  <c r="H23" i="18"/>
  <c r="H32" i="18"/>
  <c r="H21" i="18"/>
  <c r="H20" i="18"/>
  <c r="H15" i="18"/>
  <c r="G14" i="18"/>
  <c r="H16" i="18"/>
  <c r="T21" i="18"/>
  <c r="T22" i="18"/>
  <c r="T26" i="18"/>
  <c r="T15" i="18"/>
  <c r="T20" i="18"/>
  <c r="T19" i="18"/>
  <c r="T27" i="18"/>
  <c r="T33" i="18"/>
  <c r="S12" i="18"/>
  <c r="T28" i="18"/>
  <c r="T17" i="18"/>
  <c r="T39" i="18"/>
  <c r="T32" i="18"/>
  <c r="T16" i="18"/>
  <c r="T23" i="18"/>
  <c r="S14" i="18"/>
  <c r="T18" i="18"/>
  <c r="C34" i="21"/>
  <c r="E14" i="18"/>
  <c r="F14" i="18"/>
  <c r="P14" i="18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4" i="18" l="1"/>
  <c r="H14" i="18"/>
  <c r="J60" i="19"/>
  <c r="K40" i="19"/>
</calcChain>
</file>

<file path=xl/sharedStrings.xml><?xml version="1.0" encoding="utf-8"?>
<sst xmlns="http://schemas.openxmlformats.org/spreadsheetml/2006/main" count="418" uniqueCount="206">
  <si>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</si>
  <si>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</si>
  <si>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</si>
  <si>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</si>
  <si>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</si>
  <si>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</si>
  <si>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</si>
  <si>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</si>
  <si>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</si>
  <si>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</si>
  <si>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</si>
  <si>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</si>
  <si>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</si>
  <si>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</si>
  <si>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</si>
  <si>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</si>
  <si>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</si>
  <si>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</si>
  <si>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</si>
  <si>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</si>
  <si>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</si>
  <si>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</si>
  <si>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</si>
  <si>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</si>
  <si>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</si>
  <si>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</si>
  <si>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</si>
  <si>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</si>
  <si>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</si>
  <si>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</si>
  <si>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</si>
  <si>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</si>
  <si>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</si>
  <si>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</si>
  <si>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</si>
  <si>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</si>
  <si>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</si>
  <si>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</si>
  <si>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</si>
  <si>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</si>
  <si>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</si>
  <si>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</si>
  <si>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</si>
  <si>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</si>
  <si>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</si>
  <si>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</si>
  <si>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</si>
  <si>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</si>
  <si>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</si>
  <si>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</si>
  <si>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</si>
  <si>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</si>
  <si>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</si>
  <si>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</si>
  <si>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</si>
  <si>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</si>
  <si>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</si>
  <si>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</si>
  <si>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</si>
  <si>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</si>
  <si>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</si>
  <si>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</si>
  <si>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</si>
  <si>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</si>
  <si>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</si>
  <si>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</si>
  <si>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</si>
  <si>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</si>
  <si>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</si>
  <si>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</si>
  <si>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</si>
  <si>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</si>
  <si>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</si>
  <si>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</si>
  <si>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</si>
  <si>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</si>
  <si>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</si>
  <si>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</si>
  <si>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</si>
  <si>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</si>
  <si>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</si>
  <si>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</si>
  <si>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</si>
  <si>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</si>
  <si>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</si>
  <si>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</si>
  <si>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</si>
  <si>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</si>
  <si>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</si>
  <si>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2 a 4 años</t>
  </si>
  <si>
    <t>5 a 19 años</t>
  </si>
  <si>
    <t>20 a 39 años</t>
  </si>
  <si>
    <t>40 a 59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</si>
  <si>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</si>
  <si>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</si>
  <si>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</si>
  <si>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</si>
  <si>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</si>
  <si>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</si>
  <si>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</si>
  <si>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</si>
  <si>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</si>
  <si>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</si>
  <si>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</si>
  <si>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</si>
  <si>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</si>
  <si>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</si>
  <si>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</si>
  <si>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</si>
  <si>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</si>
  <si>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</si>
  <si>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</si>
  <si>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</si>
  <si>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</si>
  <si>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</si>
  <si>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</si>
  <si>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</si>
  <si>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</si>
  <si>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</si>
  <si>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</si>
  <si>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</si>
  <si>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</si>
  <si>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</si>
  <si>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</si>
  <si>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</si>
  <si>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</si>
  <si>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</si>
  <si>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</si>
  <si>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</si>
  <si>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</si>
  <si>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</si>
  <si>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</si>
  <si>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</si>
  <si>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</si>
  <si>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</si>
  <si>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</si>
  <si>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</si>
  <si>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</si>
  <si>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</si>
  <si>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</si>
  <si>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</si>
  <si>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</si>
  <si>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</si>
  <si>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</si>
  <si>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</si>
  <si>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</si>
  <si>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</si>
  <si>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</si>
  <si>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</si>
  <si>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</si>
  <si>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</si>
  <si>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</si>
  <si>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</si>
  <si>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</si>
  <si>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</si>
  <si>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</si>
  <si>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</si>
  <si>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</si>
  <si>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</si>
  <si>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</si>
  <si>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</si>
  <si>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</si>
  <si>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</si>
  <si>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</si>
  <si>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</si>
  <si>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</si>
  <si>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</si>
  <si>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</si>
  <si>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</si>
  <si>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</si>
  <si>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</si>
  <si>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</si>
  <si>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</si>
  <si>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</si>
  <si>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</si>
  <si>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</si>
  <si>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</si>
  <si>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</si>
  <si>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</si>
  <si>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</si>
  <si>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</si>
  <si>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</si>
  <si>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</si>
  <si>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</si>
  <si>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</si>
  <si>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</si>
  <si>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</si>
  <si>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</si>
  <si>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</si>
  <si>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</si>
  <si>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</si>
  <si>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</si>
  <si>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</si>
  <si>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</si>
  <si>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</si>
  <si>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Menores de 2 años</t>
  </si>
  <si>
    <t>60 o más años</t>
  </si>
  <si>
    <t>&lt; 2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</si>
  <si>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</si>
  <si>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</si>
  <si>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Distribución de casos de IRAG según virus respiratorios en vigilancia (incluyendo SARS-CoV-2) y de las proporciones de positividad de las muestras analizadas, según SE de inicio de síntomas</t>
  </si>
  <si>
    <t>Grupos de edad</t>
  </si>
  <si>
    <t>Bolivia</t>
  </si>
  <si>
    <t>Nombre Hoja Antec. SARS-CoV-2</t>
  </si>
  <si>
    <t>Antecedentes_SARS-CoV-2</t>
  </si>
  <si>
    <t>Proporción de factores de riesgo, factores de exposición, comorbilidades y otros factores en los casos de IRAG según gravedad para el virus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</si>
</sst>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726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0" fontId="1" fillId="11" borderId="3" xfId="0" applyFont="1" applyFill="1" applyBorder="1"/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0" fontId="0" fillId="0" borderId="35" xfId="0" applyFont="1" applyFill="1" applyBorder="1" applyAlignment="1">
      <alignment vertical="center"/>
    </xf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9" fontId="0" fillId="13" borderId="37" xfId="0" applyNumberFormat="1" applyFill="1" applyBorder="1" applyAlignment="1">
      <alignment vertical="center"/>
    </xf>
    <xf numFmtId="9" fontId="0" fillId="11" borderId="37" xfId="0" applyNumberFormat="1" applyFill="1" applyBorder="1" applyAlignment="1">
      <alignment vertical="center"/>
    </xf>
    <xf numFmtId="9" fontId="0" fillId="0" borderId="23" xfId="0" applyNumberFormat="1" applyFill="1" applyBorder="1" applyAlignment="1">
      <alignment vertical="center"/>
    </xf>
    <xf numFmtId="9" fontId="0" fillId="13" borderId="24" xfId="0" applyNumberFormat="1" applyFill="1" applyBorder="1" applyAlignment="1">
      <alignment vertical="center"/>
    </xf>
    <xf numFmtId="9" fontId="0" fillId="27" borderId="24" xfId="0" applyNumberFormat="1" applyFill="1" applyBorder="1" applyAlignment="1">
      <alignment vertical="center"/>
    </xf>
    <xf numFmtId="9" fontId="0" fillId="28" borderId="24" xfId="0" applyNumberFormat="1" applyFill="1" applyBorder="1" applyAlignment="1">
      <alignment vertical="center"/>
    </xf>
    <xf numFmtId="0" fontId="1" fillId="0" borderId="64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74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9" fontId="0" fillId="11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0" fontId="2" fillId="0" borderId="50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1" xfId="0" applyNumberForma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0" fillId="0" borderId="76" xfId="0" applyFill="1" applyBorder="1" applyAlignment="1">
      <alignment vertical="center"/>
    </xf>
    <xf numFmtId="9" fontId="0" fillId="0" borderId="75" xfId="0" applyNumberFormat="1" applyFill="1" applyBorder="1" applyAlignment="1">
      <alignment vertical="center"/>
    </xf>
    <xf numFmtId="1" fontId="0" fillId="0" borderId="75" xfId="0" applyNumberFormat="1" applyFill="1" applyBorder="1" applyAlignment="1">
      <alignment vertical="center"/>
    </xf>
    <xf numFmtId="1" fontId="0" fillId="13" borderId="75" xfId="0" applyNumberFormat="1" applyFill="1" applyBorder="1" applyAlignment="1">
      <alignment vertical="center"/>
    </xf>
    <xf numFmtId="9" fontId="0" fillId="13" borderId="84" xfId="0" applyNumberFormat="1" applyFill="1" applyBorder="1" applyAlignment="1">
      <alignment vertical="center"/>
    </xf>
    <xf numFmtId="1" fontId="0" fillId="27" borderId="75" xfId="0" applyNumberFormat="1" applyFill="1" applyBorder="1" applyAlignment="1">
      <alignment vertical="center"/>
    </xf>
    <xf numFmtId="9" fontId="0" fillId="27" borderId="84" xfId="0" applyNumberFormat="1" applyFill="1" applyBorder="1" applyAlignment="1">
      <alignment vertical="center"/>
    </xf>
    <xf numFmtId="1" fontId="0" fillId="28" borderId="75" xfId="0" applyNumberFormat="1" applyFill="1" applyBorder="1" applyAlignment="1">
      <alignment vertical="center"/>
    </xf>
    <xf numFmtId="9" fontId="0" fillId="28" borderId="84" xfId="0" applyNumberForma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0" fillId="0" borderId="48" xfId="0" applyFont="1" applyFill="1" applyBorder="1" applyAlignment="1">
      <alignment vertical="center"/>
    </xf>
    <xf numFmtId="9" fontId="0" fillId="0" borderId="9" xfId="0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1" fontId="0" fillId="13" borderId="9" xfId="0" applyNumberFormat="1" applyFont="1" applyFill="1" applyBorder="1" applyAlignment="1">
      <alignment vertical="center"/>
    </xf>
    <xf numFmtId="9" fontId="0" fillId="13" borderId="6" xfId="0" applyNumberFormat="1" applyFont="1" applyFill="1" applyBorder="1" applyAlignment="1">
      <alignment vertical="center"/>
    </xf>
    <xf numFmtId="0" fontId="0" fillId="0" borderId="76" xfId="0" applyFont="1" applyFill="1" applyBorder="1" applyAlignment="1">
      <alignment vertical="center"/>
    </xf>
    <xf numFmtId="1" fontId="0" fillId="27" borderId="9" xfId="0" applyNumberFormat="1" applyFont="1" applyFill="1" applyBorder="1" applyAlignment="1">
      <alignment vertical="center"/>
    </xf>
    <xf numFmtId="9" fontId="0" fillId="27" borderId="6" xfId="0" applyNumberFormat="1" applyFont="1" applyFill="1" applyBorder="1" applyAlignment="1">
      <alignment vertical="center"/>
    </xf>
    <xf numFmtId="0" fontId="0" fillId="0" borderId="78" xfId="0" applyFont="1" applyFill="1" applyBorder="1" applyAlignment="1">
      <alignment vertical="center"/>
    </xf>
    <xf numFmtId="1" fontId="0" fillId="28" borderId="9" xfId="0" applyNumberFormat="1" applyFont="1" applyFill="1" applyBorder="1" applyAlignment="1">
      <alignment vertical="center"/>
    </xf>
    <xf numFmtId="9" fontId="0" fillId="28" borderId="6" xfId="0" applyNumberFormat="1" applyFont="1" applyFill="1" applyBorder="1" applyAlignment="1">
      <alignment vertical="center"/>
    </xf>
    <xf numFmtId="0" fontId="1" fillId="14" borderId="24" xfId="0" applyFont="1" applyFill="1" applyBorder="1" applyAlignment="1">
      <alignment horizontal="left" vertical="center"/>
    </xf>
    <xf numFmtId="9" fontId="0" fillId="0" borderId="23" xfId="0" applyNumberFormat="1" applyFont="1" applyFill="1" applyBorder="1" applyAlignment="1">
      <alignment vertical="center"/>
    </xf>
    <xf numFmtId="1" fontId="0" fillId="0" borderId="23" xfId="0" applyNumberFormat="1" applyFont="1" applyFill="1" applyBorder="1" applyAlignment="1">
      <alignment vertical="center"/>
    </xf>
    <xf numFmtId="1" fontId="0" fillId="13" borderId="23" xfId="0" applyNumberFormat="1" applyFont="1" applyFill="1" applyBorder="1" applyAlignment="1">
      <alignment vertical="center"/>
    </xf>
    <xf numFmtId="9" fontId="0" fillId="13" borderId="23" xfId="0" applyNumberFormat="1" applyFont="1" applyFill="1" applyBorder="1" applyAlignment="1">
      <alignment vertical="center"/>
    </xf>
    <xf numFmtId="1" fontId="0" fillId="27" borderId="23" xfId="0" applyNumberFormat="1" applyFont="1" applyFill="1" applyBorder="1" applyAlignment="1">
      <alignment vertical="center"/>
    </xf>
    <xf numFmtId="9" fontId="0" fillId="11" borderId="23" xfId="0" applyNumberFormat="1" applyFont="1" applyFill="1" applyBorder="1" applyAlignment="1">
      <alignment vertical="center"/>
    </xf>
    <xf numFmtId="1" fontId="0" fillId="28" borderId="23" xfId="0" applyNumberFormat="1" applyFont="1" applyFill="1" applyBorder="1" applyAlignment="1">
      <alignment vertical="center"/>
    </xf>
    <xf numFmtId="9" fontId="0" fillId="12" borderId="24" xfId="0" applyNumberFormat="1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44" xfId="0" applyFont="1" applyFill="1" applyBorder="1"/>
    <xf numFmtId="1" fontId="1" fillId="0" borderId="54" xfId="0" applyNumberFormat="1" applyFont="1" applyFill="1" applyBorder="1"/>
    <xf numFmtId="0" fontId="1" fillId="0" borderId="27" xfId="0" applyFont="1" applyFill="1" applyBorder="1"/>
    <xf numFmtId="0" fontId="0" fillId="0" borderId="75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9" xfId="0" applyFont="1" applyFill="1" applyBorder="1" applyAlignment="1">
      <alignment horizontal="center" vertical="center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436700551825205"/>
          <c:y val="2.0328606931723666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5325557401757292"/>
          <c:y val="2.61858235236711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129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Bolivia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133</v>
      </c>
      <c r="B4" s="2"/>
      <c r="C4" s="2"/>
      <c r="E4" s="46"/>
      <c r="G4" s="171" t="s">
        <v>114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70"/>
      <c r="BG4" s="24"/>
      <c r="BJ4" s="46"/>
    </row>
    <row r="5" spans="1:66" s="10" customFormat="1" ht="15.75" customHeight="1" x14ac:dyDescent="0.25">
      <c r="A5" s="10" t="s">
        <v>76</v>
      </c>
      <c r="B5" s="7"/>
      <c r="C5" s="7"/>
      <c r="D5" s="7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399"/>
      <c r="AS5" s="399"/>
      <c r="AT5" s="399"/>
      <c r="AU5" s="399"/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403"/>
      <c r="BJ5" s="400"/>
    </row>
    <row r="6" spans="1:66" s="9" customFormat="1" ht="15.75" customHeight="1" x14ac:dyDescent="0.25">
      <c r="B6" s="645" t="str">
        <f>UPPER(Parameters!$B$3)</f>
        <v>SEMANA EPIDEMIOLÓGICA</v>
      </c>
      <c r="C6" s="646"/>
      <c r="D6" s="646"/>
      <c r="E6" s="647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2"/>
      <c r="BI6" s="342"/>
      <c r="BJ6" s="342"/>
      <c r="BK6" s="342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612" t="str">
        <f>Parameters!$C$2</f>
        <v>Grupos de edad</v>
      </c>
      <c r="B8" s="614" t="str">
        <f>Parameters!$H$3</f>
        <v>Menores de 2 años</v>
      </c>
      <c r="C8" s="590" t="str">
        <f>Parameters!$B$11</f>
        <v>Hosp.</v>
      </c>
      <c r="D8" s="594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3"/>
      <c r="BJ8" s="343"/>
      <c r="BK8" s="343"/>
      <c r="BL8" s="343"/>
      <c r="BM8" s="343"/>
      <c r="BN8" s="343"/>
    </row>
    <row r="9" spans="1:66" ht="15.75" customHeight="1" x14ac:dyDescent="0.2">
      <c r="A9" s="613"/>
      <c r="B9" s="610"/>
      <c r="C9" s="591"/>
      <c r="D9" s="595"/>
      <c r="E9" s="48" t="str">
        <f>Parameters!$B$15</f>
        <v>Fem.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3"/>
      <c r="BJ9" s="343"/>
      <c r="BK9" s="343"/>
      <c r="BL9" s="343"/>
      <c r="BM9" s="343"/>
      <c r="BN9" s="343"/>
    </row>
    <row r="10" spans="1:66" ht="15.75" customHeight="1" thickBot="1" x14ac:dyDescent="0.25">
      <c r="A10" s="613"/>
      <c r="B10" s="610"/>
      <c r="C10" s="591"/>
      <c r="D10" s="596"/>
      <c r="E10" s="48" t="str">
        <f>Parameters!$B$16</f>
        <v>Masc.</v>
      </c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3"/>
      <c r="BJ10" s="343"/>
      <c r="BK10" s="343"/>
      <c r="BL10" s="343"/>
      <c r="BM10" s="343"/>
      <c r="BN10" s="343"/>
    </row>
    <row r="11" spans="1:66" ht="15.75" customHeight="1" x14ac:dyDescent="0.2">
      <c r="A11" s="613"/>
      <c r="B11" s="610"/>
      <c r="C11" s="591"/>
      <c r="D11" s="597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3"/>
      <c r="BJ11" s="343"/>
      <c r="BK11" s="343"/>
      <c r="BL11" s="343"/>
      <c r="BM11" s="343"/>
      <c r="BN11" s="343"/>
    </row>
    <row r="12" spans="1:66" ht="15.75" customHeight="1" x14ac:dyDescent="0.2">
      <c r="A12" s="613"/>
      <c r="B12" s="610"/>
      <c r="C12" s="591"/>
      <c r="D12" s="595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3"/>
      <c r="BJ12" s="343"/>
      <c r="BK12" s="343"/>
      <c r="BL12" s="343"/>
      <c r="BM12" s="343"/>
      <c r="BN12" s="343"/>
    </row>
    <row r="13" spans="1:66" ht="15.75" customHeight="1" x14ac:dyDescent="0.2">
      <c r="A13" s="613"/>
      <c r="B13" s="610"/>
      <c r="C13" s="591"/>
      <c r="D13" s="596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3"/>
      <c r="BJ13" s="343"/>
      <c r="BK13" s="343"/>
      <c r="BL13" s="343"/>
      <c r="BM13" s="343"/>
      <c r="BN13" s="343"/>
    </row>
    <row r="14" spans="1:66" ht="15.75" customHeight="1" x14ac:dyDescent="0.2">
      <c r="A14" s="613"/>
      <c r="B14" s="610"/>
      <c r="C14" s="592"/>
      <c r="D14" s="598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3"/>
      <c r="BJ14" s="343"/>
      <c r="BK14" s="343"/>
      <c r="BL14" s="343"/>
      <c r="BM14" s="343"/>
      <c r="BN14" s="343"/>
    </row>
    <row r="15" spans="1:66" ht="15.75" customHeight="1" x14ac:dyDescent="0.2">
      <c r="A15" s="613"/>
      <c r="B15" s="610"/>
      <c r="C15" s="592"/>
      <c r="D15" s="599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3"/>
      <c r="BJ15" s="343"/>
      <c r="BK15" s="343"/>
      <c r="BL15" s="343"/>
      <c r="BM15" s="343"/>
      <c r="BN15" s="343"/>
    </row>
    <row r="16" spans="1:66" ht="15.75" customHeight="1" thickBot="1" x14ac:dyDescent="0.25">
      <c r="A16" s="613"/>
      <c r="B16" s="610"/>
      <c r="C16" s="593"/>
      <c r="D16" s="600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3"/>
      <c r="BJ16" s="343"/>
      <c r="BK16" s="343"/>
      <c r="BL16" s="343"/>
      <c r="BM16" s="343"/>
      <c r="BN16" s="343"/>
    </row>
    <row r="17" spans="1:66" ht="15.75" customHeight="1" x14ac:dyDescent="0.2">
      <c r="A17" s="613"/>
      <c r="B17" s="610"/>
      <c r="C17" s="591" t="str">
        <f>Parameters!$B$12</f>
        <v>UCI</v>
      </c>
      <c r="D17" s="594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3"/>
      <c r="BJ17" s="343"/>
      <c r="BK17" s="343"/>
      <c r="BL17" s="343"/>
      <c r="BM17" s="343"/>
      <c r="BN17" s="343"/>
    </row>
    <row r="18" spans="1:66" ht="15.75" customHeight="1" x14ac:dyDescent="0.2">
      <c r="A18" s="613"/>
      <c r="B18" s="610"/>
      <c r="C18" s="591"/>
      <c r="D18" s="595"/>
      <c r="E18" s="48" t="str">
        <f>Parameters!$B$15</f>
        <v>Fem.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3"/>
      <c r="BJ18" s="343"/>
      <c r="BK18" s="343"/>
      <c r="BL18" s="343"/>
      <c r="BM18" s="343"/>
      <c r="BN18" s="343"/>
    </row>
    <row r="19" spans="1:66" ht="15.75" customHeight="1" thickBot="1" x14ac:dyDescent="0.25">
      <c r="A19" s="613"/>
      <c r="B19" s="610"/>
      <c r="C19" s="591"/>
      <c r="D19" s="596"/>
      <c r="E19" s="48" t="str">
        <f>Parameters!$B$16</f>
        <v>Masc.</v>
      </c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3"/>
      <c r="BJ19" s="343"/>
      <c r="BK19" s="343"/>
      <c r="BL19" s="343"/>
      <c r="BM19" s="343"/>
      <c r="BN19" s="343"/>
    </row>
    <row r="20" spans="1:66" ht="15.75" customHeight="1" x14ac:dyDescent="0.2">
      <c r="A20" s="613"/>
      <c r="B20" s="610"/>
      <c r="C20" s="591"/>
      <c r="D20" s="597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3"/>
      <c r="BJ20" s="343"/>
      <c r="BK20" s="343"/>
      <c r="BL20" s="343"/>
      <c r="BM20" s="343"/>
      <c r="BN20" s="343"/>
    </row>
    <row r="21" spans="1:66" ht="15.75" customHeight="1" x14ac:dyDescent="0.2">
      <c r="A21" s="613"/>
      <c r="B21" s="610"/>
      <c r="C21" s="591"/>
      <c r="D21" s="595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3"/>
      <c r="BJ21" s="343"/>
      <c r="BK21" s="343"/>
      <c r="BL21" s="343"/>
      <c r="BM21" s="343"/>
      <c r="BN21" s="343"/>
    </row>
    <row r="22" spans="1:66" ht="15.75" customHeight="1" x14ac:dyDescent="0.2">
      <c r="A22" s="613"/>
      <c r="B22" s="610"/>
      <c r="C22" s="591"/>
      <c r="D22" s="596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3"/>
      <c r="BJ22" s="343"/>
      <c r="BK22" s="343"/>
      <c r="BL22" s="343"/>
      <c r="BM22" s="343"/>
      <c r="BN22" s="343"/>
    </row>
    <row r="23" spans="1:66" ht="15.75" customHeight="1" x14ac:dyDescent="0.2">
      <c r="A23" s="613"/>
      <c r="B23" s="610"/>
      <c r="C23" s="592"/>
      <c r="D23" s="598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3"/>
      <c r="BJ23" s="343"/>
      <c r="BK23" s="343"/>
      <c r="BL23" s="343"/>
      <c r="BM23" s="343"/>
      <c r="BN23" s="343"/>
    </row>
    <row r="24" spans="1:66" ht="15.75" customHeight="1" x14ac:dyDescent="0.2">
      <c r="A24" s="613"/>
      <c r="B24" s="610"/>
      <c r="C24" s="592"/>
      <c r="D24" s="599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3"/>
      <c r="BJ24" s="343"/>
      <c r="BK24" s="343"/>
      <c r="BL24" s="343"/>
      <c r="BM24" s="343"/>
      <c r="BN24" s="343"/>
    </row>
    <row r="25" spans="1:66" ht="15.75" customHeight="1" thickBot="1" x14ac:dyDescent="0.25">
      <c r="A25" s="613"/>
      <c r="B25" s="610"/>
      <c r="C25" s="593"/>
      <c r="D25" s="600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3"/>
      <c r="BJ25" s="343"/>
      <c r="BK25" s="343"/>
      <c r="BL25" s="343"/>
      <c r="BM25" s="343"/>
      <c r="BN25" s="343"/>
    </row>
    <row r="26" spans="1:66" ht="15.75" customHeight="1" x14ac:dyDescent="0.2">
      <c r="A26" s="613"/>
      <c r="B26" s="610"/>
      <c r="C26" s="591" t="str">
        <f>Parameters!$B$13</f>
        <v>Def.</v>
      </c>
      <c r="D26" s="594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3"/>
      <c r="BJ26" s="343"/>
      <c r="BK26" s="343"/>
      <c r="BL26" s="343"/>
      <c r="BM26" s="343"/>
      <c r="BN26" s="343"/>
    </row>
    <row r="27" spans="1:66" ht="15.75" customHeight="1" x14ac:dyDescent="0.2">
      <c r="A27" s="613"/>
      <c r="B27" s="610"/>
      <c r="C27" s="591"/>
      <c r="D27" s="595"/>
      <c r="E27" s="48" t="str">
        <f>Parameters!$B$15</f>
        <v>Fem.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3"/>
      <c r="BJ27" s="343"/>
      <c r="BK27" s="343"/>
      <c r="BL27" s="343"/>
      <c r="BM27" s="343"/>
      <c r="BN27" s="343"/>
    </row>
    <row r="28" spans="1:66" ht="15.75" customHeight="1" thickBot="1" x14ac:dyDescent="0.25">
      <c r="A28" s="613"/>
      <c r="B28" s="610"/>
      <c r="C28" s="591"/>
      <c r="D28" s="596"/>
      <c r="E28" s="48" t="str">
        <f>Parameters!$B$16</f>
        <v>Masc.</v>
      </c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3"/>
      <c r="BJ28" s="343"/>
      <c r="BK28" s="343"/>
      <c r="BL28" s="343"/>
      <c r="BM28" s="343"/>
      <c r="BN28" s="343"/>
    </row>
    <row r="29" spans="1:66" ht="15.75" customHeight="1" x14ac:dyDescent="0.2">
      <c r="A29" s="613"/>
      <c r="B29" s="610"/>
      <c r="C29" s="591"/>
      <c r="D29" s="597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3"/>
      <c r="BJ29" s="343"/>
      <c r="BK29" s="343"/>
      <c r="BL29" s="343"/>
      <c r="BM29" s="343"/>
      <c r="BN29" s="343"/>
    </row>
    <row r="30" spans="1:66" ht="15.75" customHeight="1" x14ac:dyDescent="0.2">
      <c r="A30" s="613"/>
      <c r="B30" s="610"/>
      <c r="C30" s="591"/>
      <c r="D30" s="595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3"/>
      <c r="BJ30" s="343"/>
      <c r="BK30" s="343"/>
      <c r="BL30" s="343"/>
      <c r="BM30" s="343"/>
      <c r="BN30" s="343"/>
    </row>
    <row r="31" spans="1:66" ht="15.75" customHeight="1" x14ac:dyDescent="0.2">
      <c r="A31" s="613"/>
      <c r="B31" s="610"/>
      <c r="C31" s="591"/>
      <c r="D31" s="596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3"/>
      <c r="BJ31" s="343"/>
      <c r="BK31" s="343"/>
      <c r="BL31" s="343"/>
      <c r="BM31" s="343"/>
      <c r="BN31" s="343"/>
    </row>
    <row r="32" spans="1:66" ht="15.75" customHeight="1" x14ac:dyDescent="0.2">
      <c r="A32" s="613"/>
      <c r="B32" s="610"/>
      <c r="C32" s="592"/>
      <c r="D32" s="598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3"/>
      <c r="BJ32" s="343"/>
      <c r="BK32" s="343"/>
      <c r="BL32" s="343"/>
      <c r="BM32" s="343"/>
      <c r="BN32" s="343"/>
    </row>
    <row r="33" spans="1:66" ht="15.75" customHeight="1" x14ac:dyDescent="0.2">
      <c r="A33" s="613"/>
      <c r="B33" s="610"/>
      <c r="C33" s="592"/>
      <c r="D33" s="599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3"/>
      <c r="BJ33" s="343"/>
      <c r="BK33" s="343"/>
      <c r="BL33" s="343"/>
      <c r="BM33" s="343"/>
      <c r="BN33" s="343"/>
    </row>
    <row r="34" spans="1:66" ht="15.75" customHeight="1" thickBot="1" x14ac:dyDescent="0.25">
      <c r="A34" s="613"/>
      <c r="B34" s="611"/>
      <c r="C34" s="593"/>
      <c r="D34" s="600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3"/>
      <c r="BJ34" s="343"/>
      <c r="BK34" s="343"/>
      <c r="BL34" s="343"/>
      <c r="BM34" s="343"/>
      <c r="BN34" s="343"/>
    </row>
    <row r="35" spans="1:66" ht="15.75" customHeight="1" x14ac:dyDescent="0.2">
      <c r="A35" s="613"/>
      <c r="B35" s="610" t="str">
        <f>Parameters!$H$4</f>
        <v>2 a 4 años</v>
      </c>
      <c r="C35" s="590" t="str">
        <f>Parameters!$B$11</f>
        <v>Hosp.</v>
      </c>
      <c r="D35" s="594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3"/>
      <c r="BJ35" s="343"/>
      <c r="BK35" s="343"/>
      <c r="BL35" s="343"/>
      <c r="BM35" s="343"/>
      <c r="BN35" s="343"/>
    </row>
    <row r="36" spans="1:66" ht="15.75" customHeight="1" x14ac:dyDescent="0.2">
      <c r="A36" s="613"/>
      <c r="B36" s="610"/>
      <c r="C36" s="591"/>
      <c r="D36" s="595"/>
      <c r="E36" s="48" t="str">
        <f>Parameters!$B$15</f>
        <v>Fem.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3"/>
      <c r="BJ36" s="343"/>
      <c r="BK36" s="343"/>
      <c r="BL36" s="343"/>
      <c r="BM36" s="343"/>
      <c r="BN36" s="343"/>
    </row>
    <row r="37" spans="1:66" ht="15.75" customHeight="1" thickBot="1" x14ac:dyDescent="0.25">
      <c r="A37" s="613"/>
      <c r="B37" s="610"/>
      <c r="C37" s="591"/>
      <c r="D37" s="596"/>
      <c r="E37" s="48" t="str">
        <f>Parameters!$B$16</f>
        <v>Masc.</v>
      </c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3"/>
      <c r="BJ37" s="343"/>
      <c r="BK37" s="343"/>
      <c r="BL37" s="343"/>
      <c r="BM37" s="343"/>
      <c r="BN37" s="343"/>
    </row>
    <row r="38" spans="1:66" ht="15.75" customHeight="1" x14ac:dyDescent="0.2">
      <c r="A38" s="613"/>
      <c r="B38" s="610"/>
      <c r="C38" s="591"/>
      <c r="D38" s="597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3"/>
      <c r="BJ38" s="343"/>
      <c r="BK38" s="343"/>
      <c r="BL38" s="343"/>
      <c r="BM38" s="343"/>
      <c r="BN38" s="343"/>
    </row>
    <row r="39" spans="1:66" ht="15.75" customHeight="1" x14ac:dyDescent="0.2">
      <c r="A39" s="613"/>
      <c r="B39" s="610"/>
      <c r="C39" s="591"/>
      <c r="D39" s="595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3"/>
      <c r="BJ39" s="343"/>
      <c r="BK39" s="343"/>
      <c r="BL39" s="343"/>
      <c r="BM39" s="343"/>
      <c r="BN39" s="343"/>
    </row>
    <row r="40" spans="1:66" ht="15.75" customHeight="1" x14ac:dyDescent="0.2">
      <c r="A40" s="613"/>
      <c r="B40" s="610"/>
      <c r="C40" s="591"/>
      <c r="D40" s="596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3"/>
      <c r="BJ40" s="343"/>
      <c r="BK40" s="343"/>
      <c r="BL40" s="343"/>
      <c r="BM40" s="343"/>
      <c r="BN40" s="343"/>
    </row>
    <row r="41" spans="1:66" ht="15.75" customHeight="1" x14ac:dyDescent="0.2">
      <c r="A41" s="613"/>
      <c r="B41" s="610"/>
      <c r="C41" s="592"/>
      <c r="D41" s="598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3"/>
      <c r="BJ41" s="343"/>
      <c r="BK41" s="343"/>
      <c r="BL41" s="343"/>
      <c r="BM41" s="343"/>
      <c r="BN41" s="343"/>
    </row>
    <row r="42" spans="1:66" ht="15.75" customHeight="1" x14ac:dyDescent="0.2">
      <c r="A42" s="613"/>
      <c r="B42" s="610"/>
      <c r="C42" s="592"/>
      <c r="D42" s="599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3"/>
      <c r="BJ42" s="343"/>
      <c r="BK42" s="343"/>
      <c r="BL42" s="343"/>
      <c r="BM42" s="343"/>
      <c r="BN42" s="343"/>
    </row>
    <row r="43" spans="1:66" ht="15.75" customHeight="1" thickBot="1" x14ac:dyDescent="0.25">
      <c r="A43" s="613"/>
      <c r="B43" s="610"/>
      <c r="C43" s="593"/>
      <c r="D43" s="600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3"/>
      <c r="BJ43" s="343"/>
      <c r="BK43" s="343"/>
      <c r="BL43" s="343"/>
      <c r="BM43" s="343"/>
      <c r="BN43" s="343"/>
    </row>
    <row r="44" spans="1:66" ht="15.75" customHeight="1" x14ac:dyDescent="0.2">
      <c r="A44" s="613"/>
      <c r="B44" s="610"/>
      <c r="C44" s="591" t="str">
        <f>Parameters!$B$12</f>
        <v>UCI</v>
      </c>
      <c r="D44" s="594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3"/>
      <c r="BJ44" s="343"/>
      <c r="BK44" s="343"/>
      <c r="BL44" s="343"/>
      <c r="BM44" s="343"/>
      <c r="BN44" s="343"/>
    </row>
    <row r="45" spans="1:66" ht="15.75" customHeight="1" x14ac:dyDescent="0.2">
      <c r="A45" s="613"/>
      <c r="B45" s="610"/>
      <c r="C45" s="591"/>
      <c r="D45" s="595"/>
      <c r="E45" s="48" t="str">
        <f>Parameters!$B$15</f>
        <v>Fem.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3"/>
      <c r="BJ45" s="343"/>
      <c r="BK45" s="343"/>
      <c r="BL45" s="343"/>
      <c r="BM45" s="343"/>
      <c r="BN45" s="343"/>
    </row>
    <row r="46" spans="1:66" ht="15.75" customHeight="1" thickBot="1" x14ac:dyDescent="0.25">
      <c r="A46" s="613"/>
      <c r="B46" s="610"/>
      <c r="C46" s="591"/>
      <c r="D46" s="596"/>
      <c r="E46" s="48" t="str">
        <f>Parameters!$B$16</f>
        <v>Masc.</v>
      </c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3"/>
      <c r="BJ46" s="343"/>
      <c r="BK46" s="343"/>
      <c r="BL46" s="343"/>
      <c r="BM46" s="343"/>
      <c r="BN46" s="343"/>
    </row>
    <row r="47" spans="1:66" ht="15.75" customHeight="1" x14ac:dyDescent="0.2">
      <c r="A47" s="613"/>
      <c r="B47" s="610"/>
      <c r="C47" s="591"/>
      <c r="D47" s="597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3"/>
      <c r="BJ47" s="343"/>
      <c r="BK47" s="343"/>
      <c r="BL47" s="343"/>
      <c r="BM47" s="343"/>
      <c r="BN47" s="343"/>
    </row>
    <row r="48" spans="1:66" ht="15.75" customHeight="1" x14ac:dyDescent="0.2">
      <c r="A48" s="613"/>
      <c r="B48" s="610"/>
      <c r="C48" s="591"/>
      <c r="D48" s="595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3"/>
      <c r="BJ48" s="343"/>
      <c r="BK48" s="343"/>
      <c r="BL48" s="343"/>
      <c r="BM48" s="343"/>
      <c r="BN48" s="343"/>
    </row>
    <row r="49" spans="1:66" ht="15.75" customHeight="1" x14ac:dyDescent="0.2">
      <c r="A49" s="613"/>
      <c r="B49" s="610"/>
      <c r="C49" s="591"/>
      <c r="D49" s="596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3"/>
      <c r="BJ49" s="343"/>
      <c r="BK49" s="343"/>
      <c r="BL49" s="343"/>
      <c r="BM49" s="343"/>
      <c r="BN49" s="343"/>
    </row>
    <row r="50" spans="1:66" ht="15.75" customHeight="1" x14ac:dyDescent="0.2">
      <c r="A50" s="613"/>
      <c r="B50" s="610"/>
      <c r="C50" s="592"/>
      <c r="D50" s="598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3"/>
      <c r="BJ50" s="343"/>
      <c r="BK50" s="343"/>
      <c r="BL50" s="343"/>
      <c r="BM50" s="343"/>
      <c r="BN50" s="343"/>
    </row>
    <row r="51" spans="1:66" ht="15.75" customHeight="1" x14ac:dyDescent="0.2">
      <c r="A51" s="613"/>
      <c r="B51" s="610"/>
      <c r="C51" s="592"/>
      <c r="D51" s="599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3"/>
      <c r="BJ51" s="343"/>
      <c r="BK51" s="343"/>
      <c r="BL51" s="343"/>
      <c r="BM51" s="343"/>
      <c r="BN51" s="343"/>
    </row>
    <row r="52" spans="1:66" ht="15.75" customHeight="1" thickBot="1" x14ac:dyDescent="0.25">
      <c r="A52" s="613"/>
      <c r="B52" s="610"/>
      <c r="C52" s="593"/>
      <c r="D52" s="600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3"/>
      <c r="BJ52" s="343"/>
      <c r="BK52" s="343"/>
      <c r="BL52" s="343"/>
      <c r="BM52" s="343"/>
      <c r="BN52" s="343"/>
    </row>
    <row r="53" spans="1:66" ht="15.75" customHeight="1" x14ac:dyDescent="0.2">
      <c r="A53" s="613"/>
      <c r="B53" s="610"/>
      <c r="C53" s="591" t="str">
        <f>Parameters!$B$13</f>
        <v>Def.</v>
      </c>
      <c r="D53" s="594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3"/>
      <c r="BJ53" s="343"/>
      <c r="BK53" s="343"/>
      <c r="BL53" s="343"/>
      <c r="BM53" s="343"/>
      <c r="BN53" s="343"/>
    </row>
    <row r="54" spans="1:66" ht="15.75" customHeight="1" x14ac:dyDescent="0.2">
      <c r="A54" s="613"/>
      <c r="B54" s="610"/>
      <c r="C54" s="591"/>
      <c r="D54" s="595"/>
      <c r="E54" s="48" t="str">
        <f>Parameters!$B$15</f>
        <v>Fem.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3"/>
      <c r="BJ54" s="343"/>
      <c r="BK54" s="343"/>
      <c r="BL54" s="343"/>
      <c r="BM54" s="343"/>
      <c r="BN54" s="343"/>
    </row>
    <row r="55" spans="1:66" ht="15.75" customHeight="1" thickBot="1" x14ac:dyDescent="0.25">
      <c r="A55" s="613"/>
      <c r="B55" s="610"/>
      <c r="C55" s="591"/>
      <c r="D55" s="596"/>
      <c r="E55" s="48" t="str">
        <f>Parameters!$B$16</f>
        <v>Masc.</v>
      </c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3"/>
      <c r="BJ55" s="343"/>
      <c r="BK55" s="343"/>
      <c r="BL55" s="343"/>
      <c r="BM55" s="343"/>
      <c r="BN55" s="343"/>
    </row>
    <row r="56" spans="1:66" ht="15.75" customHeight="1" x14ac:dyDescent="0.2">
      <c r="A56" s="613"/>
      <c r="B56" s="610"/>
      <c r="C56" s="591"/>
      <c r="D56" s="597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3"/>
      <c r="BJ56" s="343"/>
      <c r="BK56" s="343"/>
      <c r="BL56" s="343"/>
      <c r="BM56" s="343"/>
      <c r="BN56" s="343"/>
    </row>
    <row r="57" spans="1:66" ht="15.75" customHeight="1" x14ac:dyDescent="0.2">
      <c r="A57" s="613"/>
      <c r="B57" s="610"/>
      <c r="C57" s="591"/>
      <c r="D57" s="595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3"/>
      <c r="BJ57" s="343"/>
      <c r="BK57" s="343"/>
      <c r="BL57" s="343"/>
      <c r="BM57" s="343"/>
      <c r="BN57" s="343"/>
    </row>
    <row r="58" spans="1:66" ht="15.75" customHeight="1" x14ac:dyDescent="0.2">
      <c r="A58" s="613"/>
      <c r="B58" s="610"/>
      <c r="C58" s="591"/>
      <c r="D58" s="596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3"/>
      <c r="BJ58" s="343"/>
      <c r="BK58" s="343"/>
      <c r="BL58" s="343"/>
      <c r="BM58" s="343"/>
      <c r="BN58" s="343"/>
    </row>
    <row r="59" spans="1:66" ht="15.75" customHeight="1" x14ac:dyDescent="0.2">
      <c r="A59" s="613"/>
      <c r="B59" s="610"/>
      <c r="C59" s="592"/>
      <c r="D59" s="598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3"/>
      <c r="BJ59" s="343"/>
      <c r="BK59" s="343"/>
      <c r="BL59" s="343"/>
      <c r="BM59" s="343"/>
      <c r="BN59" s="343"/>
    </row>
    <row r="60" spans="1:66" ht="15.75" customHeight="1" x14ac:dyDescent="0.2">
      <c r="A60" s="613"/>
      <c r="B60" s="610"/>
      <c r="C60" s="592"/>
      <c r="D60" s="599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3"/>
      <c r="BJ60" s="343"/>
      <c r="BK60" s="343"/>
      <c r="BL60" s="343"/>
      <c r="BM60" s="343"/>
      <c r="BN60" s="343"/>
    </row>
    <row r="61" spans="1:66" ht="15.75" customHeight="1" thickBot="1" x14ac:dyDescent="0.25">
      <c r="A61" s="613"/>
      <c r="B61" s="611"/>
      <c r="C61" s="593"/>
      <c r="D61" s="600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3"/>
      <c r="BJ61" s="343"/>
      <c r="BK61" s="343"/>
      <c r="BL61" s="343"/>
      <c r="BM61" s="343"/>
      <c r="BN61" s="343"/>
    </row>
    <row r="62" spans="1:66" ht="15.75" customHeight="1" x14ac:dyDescent="0.2">
      <c r="A62" s="613"/>
      <c r="B62" s="610" t="str">
        <f>Parameters!$H$5</f>
        <v>5 a 19 años</v>
      </c>
      <c r="C62" s="590" t="str">
        <f>Parameters!$B$11</f>
        <v>Hosp.</v>
      </c>
      <c r="D62" s="594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3"/>
      <c r="BJ62" s="343"/>
      <c r="BK62" s="343"/>
      <c r="BL62" s="343"/>
      <c r="BM62" s="343"/>
      <c r="BN62" s="343"/>
    </row>
    <row r="63" spans="1:66" ht="15.75" customHeight="1" x14ac:dyDescent="0.2">
      <c r="A63" s="613"/>
      <c r="B63" s="610"/>
      <c r="C63" s="591"/>
      <c r="D63" s="595"/>
      <c r="E63" s="48" t="str">
        <f>Parameters!$B$15</f>
        <v>Fem.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3"/>
      <c r="BJ63" s="343"/>
      <c r="BK63" s="343"/>
      <c r="BL63" s="343"/>
      <c r="BM63" s="343"/>
      <c r="BN63" s="343"/>
    </row>
    <row r="64" spans="1:66" ht="15.75" customHeight="1" thickBot="1" x14ac:dyDescent="0.25">
      <c r="A64" s="613"/>
      <c r="B64" s="610"/>
      <c r="C64" s="591"/>
      <c r="D64" s="596"/>
      <c r="E64" s="48" t="str">
        <f>Parameters!$B$16</f>
        <v>Masc.</v>
      </c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3"/>
      <c r="BJ64" s="343"/>
      <c r="BK64" s="343"/>
      <c r="BL64" s="343"/>
      <c r="BM64" s="343"/>
      <c r="BN64" s="343"/>
    </row>
    <row r="65" spans="1:66" ht="15.75" customHeight="1" x14ac:dyDescent="0.2">
      <c r="A65" s="613"/>
      <c r="B65" s="610"/>
      <c r="C65" s="591"/>
      <c r="D65" s="597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3"/>
      <c r="BJ65" s="343"/>
      <c r="BK65" s="343"/>
      <c r="BL65" s="343"/>
      <c r="BM65" s="343"/>
      <c r="BN65" s="343"/>
    </row>
    <row r="66" spans="1:66" ht="15.75" customHeight="1" x14ac:dyDescent="0.2">
      <c r="A66" s="613"/>
      <c r="B66" s="610"/>
      <c r="C66" s="591"/>
      <c r="D66" s="595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3"/>
      <c r="BJ66" s="343"/>
      <c r="BK66" s="343"/>
      <c r="BL66" s="343"/>
      <c r="BM66" s="343"/>
      <c r="BN66" s="343"/>
    </row>
    <row r="67" spans="1:66" ht="15.75" customHeight="1" x14ac:dyDescent="0.2">
      <c r="A67" s="613"/>
      <c r="B67" s="610"/>
      <c r="C67" s="591"/>
      <c r="D67" s="596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613"/>
      <c r="B68" s="610"/>
      <c r="C68" s="592"/>
      <c r="D68" s="598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613"/>
      <c r="B69" s="610"/>
      <c r="C69" s="592"/>
      <c r="D69" s="599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613"/>
      <c r="B70" s="610"/>
      <c r="C70" s="593"/>
      <c r="D70" s="600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613"/>
      <c r="B71" s="610"/>
      <c r="C71" s="591" t="str">
        <f>Parameters!$B$12</f>
        <v>UCI</v>
      </c>
      <c r="D71" s="594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613"/>
      <c r="B72" s="610"/>
      <c r="C72" s="591"/>
      <c r="D72" s="595"/>
      <c r="E72" s="48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613"/>
      <c r="B73" s="610"/>
      <c r="C73" s="591"/>
      <c r="D73" s="596"/>
      <c r="E73" s="48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613"/>
      <c r="B74" s="610"/>
      <c r="C74" s="591"/>
      <c r="D74" s="597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613"/>
      <c r="B75" s="610"/>
      <c r="C75" s="591"/>
      <c r="D75" s="595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613"/>
      <c r="B76" s="610"/>
      <c r="C76" s="591"/>
      <c r="D76" s="596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613"/>
      <c r="B77" s="610"/>
      <c r="C77" s="592"/>
      <c r="D77" s="598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613"/>
      <c r="B78" s="610"/>
      <c r="C78" s="592"/>
      <c r="D78" s="599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613"/>
      <c r="B79" s="610"/>
      <c r="C79" s="593"/>
      <c r="D79" s="600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613"/>
      <c r="B80" s="610"/>
      <c r="C80" s="591" t="str">
        <f>Parameters!$B$13</f>
        <v>Def.</v>
      </c>
      <c r="D80" s="594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613"/>
      <c r="B81" s="610"/>
      <c r="C81" s="591"/>
      <c r="D81" s="595"/>
      <c r="E81" s="48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613"/>
      <c r="B82" s="610"/>
      <c r="C82" s="591"/>
      <c r="D82" s="596"/>
      <c r="E82" s="48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613"/>
      <c r="B83" s="610"/>
      <c r="C83" s="591"/>
      <c r="D83" s="597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613"/>
      <c r="B84" s="610"/>
      <c r="C84" s="591"/>
      <c r="D84" s="595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613"/>
      <c r="B85" s="610"/>
      <c r="C85" s="591"/>
      <c r="D85" s="596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613"/>
      <c r="B86" s="610"/>
      <c r="C86" s="592"/>
      <c r="D86" s="598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613"/>
      <c r="B87" s="610"/>
      <c r="C87" s="592"/>
      <c r="D87" s="599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613"/>
      <c r="B88" s="611"/>
      <c r="C88" s="593"/>
      <c r="D88" s="600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613"/>
      <c r="B89" s="610" t="str">
        <f>Parameters!$H$6</f>
        <v>20 a 39 años</v>
      </c>
      <c r="C89" s="590" t="str">
        <f>Parameters!$B$11</f>
        <v>Hosp.</v>
      </c>
      <c r="D89" s="594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613"/>
      <c r="B90" s="610"/>
      <c r="C90" s="591"/>
      <c r="D90" s="595"/>
      <c r="E90" s="48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613"/>
      <c r="B91" s="610"/>
      <c r="C91" s="591"/>
      <c r="D91" s="596"/>
      <c r="E91" s="48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613"/>
      <c r="B92" s="610"/>
      <c r="C92" s="591"/>
      <c r="D92" s="597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613"/>
      <c r="B93" s="610"/>
      <c r="C93" s="591"/>
      <c r="D93" s="595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613"/>
      <c r="B94" s="610"/>
      <c r="C94" s="591"/>
      <c r="D94" s="596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613"/>
      <c r="B95" s="610"/>
      <c r="C95" s="592"/>
      <c r="D95" s="598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613"/>
      <c r="B96" s="610"/>
      <c r="C96" s="592"/>
      <c r="D96" s="599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613"/>
      <c r="B97" s="610"/>
      <c r="C97" s="593"/>
      <c r="D97" s="600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613"/>
      <c r="B98" s="610"/>
      <c r="C98" s="591" t="str">
        <f>Parameters!$B$12</f>
        <v>UCI</v>
      </c>
      <c r="D98" s="594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613"/>
      <c r="B99" s="610"/>
      <c r="C99" s="591"/>
      <c r="D99" s="595"/>
      <c r="E99" s="48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613"/>
      <c r="B100" s="610"/>
      <c r="C100" s="591"/>
      <c r="D100" s="596"/>
      <c r="E100" s="48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613"/>
      <c r="B101" s="610"/>
      <c r="C101" s="591"/>
      <c r="D101" s="597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613"/>
      <c r="B102" s="610"/>
      <c r="C102" s="591"/>
      <c r="D102" s="595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613"/>
      <c r="B103" s="610"/>
      <c r="C103" s="591"/>
      <c r="D103" s="596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613"/>
      <c r="B104" s="610"/>
      <c r="C104" s="592"/>
      <c r="D104" s="598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613"/>
      <c r="B105" s="610"/>
      <c r="C105" s="592"/>
      <c r="D105" s="599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613"/>
      <c r="B106" s="610"/>
      <c r="C106" s="593"/>
      <c r="D106" s="600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613"/>
      <c r="B107" s="610"/>
      <c r="C107" s="591" t="str">
        <f>Parameters!$B$13</f>
        <v>Def.</v>
      </c>
      <c r="D107" s="594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613"/>
      <c r="B108" s="610"/>
      <c r="C108" s="591"/>
      <c r="D108" s="595"/>
      <c r="E108" s="48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613"/>
      <c r="B109" s="610"/>
      <c r="C109" s="591"/>
      <c r="D109" s="596"/>
      <c r="E109" s="48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613"/>
      <c r="B110" s="610"/>
      <c r="C110" s="591"/>
      <c r="D110" s="597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613"/>
      <c r="B111" s="610"/>
      <c r="C111" s="591"/>
      <c r="D111" s="595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613"/>
      <c r="B112" s="610"/>
      <c r="C112" s="591"/>
      <c r="D112" s="596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613"/>
      <c r="B113" s="610"/>
      <c r="C113" s="592"/>
      <c r="D113" s="598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613"/>
      <c r="B114" s="610"/>
      <c r="C114" s="592"/>
      <c r="D114" s="599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613"/>
      <c r="B115" s="611"/>
      <c r="C115" s="593"/>
      <c r="D115" s="600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613"/>
      <c r="B116" s="610" t="str">
        <f>Parameters!$H$7</f>
        <v>40 a 59 años</v>
      </c>
      <c r="C116" s="590" t="str">
        <f>Parameters!$B$11</f>
        <v>Hosp.</v>
      </c>
      <c r="D116" s="594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613"/>
      <c r="B117" s="610"/>
      <c r="C117" s="591"/>
      <c r="D117" s="597"/>
      <c r="E117" s="48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613"/>
      <c r="B118" s="610"/>
      <c r="C118" s="591"/>
      <c r="D118" s="606"/>
      <c r="E118" s="48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613"/>
      <c r="B119" s="610"/>
      <c r="C119" s="591"/>
      <c r="D119" s="605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613"/>
      <c r="B120" s="610"/>
      <c r="C120" s="591"/>
      <c r="D120" s="597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613"/>
      <c r="B121" s="610"/>
      <c r="C121" s="591"/>
      <c r="D121" s="606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613"/>
      <c r="B122" s="610"/>
      <c r="C122" s="592"/>
      <c r="D122" s="607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613"/>
      <c r="B123" s="610"/>
      <c r="C123" s="592"/>
      <c r="D123" s="608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613"/>
      <c r="B124" s="610"/>
      <c r="C124" s="593"/>
      <c r="D124" s="609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613"/>
      <c r="B125" s="610"/>
      <c r="C125" s="591" t="str">
        <f>Parameters!$B$12</f>
        <v>UCI</v>
      </c>
      <c r="D125" s="594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613"/>
      <c r="B126" s="610"/>
      <c r="C126" s="591"/>
      <c r="D126" s="597"/>
      <c r="E126" s="48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613"/>
      <c r="B127" s="610"/>
      <c r="C127" s="591"/>
      <c r="D127" s="606"/>
      <c r="E127" s="48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613"/>
      <c r="B128" s="610"/>
      <c r="C128" s="591"/>
      <c r="D128" s="605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613"/>
      <c r="B129" s="610"/>
      <c r="C129" s="591"/>
      <c r="D129" s="597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613"/>
      <c r="B130" s="610"/>
      <c r="C130" s="591"/>
      <c r="D130" s="606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613"/>
      <c r="B131" s="610"/>
      <c r="C131" s="592"/>
      <c r="D131" s="607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613"/>
      <c r="B132" s="610"/>
      <c r="C132" s="592"/>
      <c r="D132" s="608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613"/>
      <c r="B133" s="610"/>
      <c r="C133" s="593"/>
      <c r="D133" s="609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613"/>
      <c r="B134" s="610"/>
      <c r="C134" s="591" t="str">
        <f>Parameters!$B$13</f>
        <v>Def.</v>
      </c>
      <c r="D134" s="594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613"/>
      <c r="B135" s="610"/>
      <c r="C135" s="591"/>
      <c r="D135" s="597"/>
      <c r="E135" s="48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613"/>
      <c r="B136" s="610"/>
      <c r="C136" s="591"/>
      <c r="D136" s="606"/>
      <c r="E136" s="48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613"/>
      <c r="B137" s="610"/>
      <c r="C137" s="591"/>
      <c r="D137" s="605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613"/>
      <c r="B138" s="610"/>
      <c r="C138" s="591"/>
      <c r="D138" s="597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613"/>
      <c r="B139" s="610"/>
      <c r="C139" s="591"/>
      <c r="D139" s="606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613"/>
      <c r="B140" s="610"/>
      <c r="C140" s="592"/>
      <c r="D140" s="607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613"/>
      <c r="B141" s="610"/>
      <c r="C141" s="592"/>
      <c r="D141" s="608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613"/>
      <c r="B142" s="611"/>
      <c r="C142" s="593"/>
      <c r="D142" s="609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613"/>
      <c r="B143" s="610" t="str">
        <f>Parameters!$H$8</f>
        <v>60 o más años</v>
      </c>
      <c r="C143" s="590" t="str">
        <f>Parameters!$B$11</f>
        <v>Hosp.</v>
      </c>
      <c r="D143" s="594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613"/>
      <c r="B144" s="610"/>
      <c r="C144" s="591"/>
      <c r="D144" s="597"/>
      <c r="E144" s="48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613"/>
      <c r="B145" s="610"/>
      <c r="C145" s="591"/>
      <c r="D145" s="606"/>
      <c r="E145" s="48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613"/>
      <c r="B146" s="610"/>
      <c r="C146" s="591"/>
      <c r="D146" s="605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613"/>
      <c r="B147" s="610"/>
      <c r="C147" s="591"/>
      <c r="D147" s="597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613"/>
      <c r="B148" s="610"/>
      <c r="C148" s="591"/>
      <c r="D148" s="606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613"/>
      <c r="B149" s="610"/>
      <c r="C149" s="592"/>
      <c r="D149" s="607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613"/>
      <c r="B150" s="610"/>
      <c r="C150" s="592"/>
      <c r="D150" s="608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613"/>
      <c r="B151" s="610"/>
      <c r="C151" s="593"/>
      <c r="D151" s="609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613"/>
      <c r="B152" s="610"/>
      <c r="C152" s="591" t="str">
        <f>Parameters!$B$12</f>
        <v>UCI</v>
      </c>
      <c r="D152" s="594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613"/>
      <c r="B153" s="610"/>
      <c r="C153" s="591"/>
      <c r="D153" s="597"/>
      <c r="E153" s="48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613"/>
      <c r="B154" s="610"/>
      <c r="C154" s="591"/>
      <c r="D154" s="606"/>
      <c r="E154" s="48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613"/>
      <c r="B155" s="610"/>
      <c r="C155" s="591"/>
      <c r="D155" s="605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613"/>
      <c r="B156" s="610"/>
      <c r="C156" s="591"/>
      <c r="D156" s="597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613"/>
      <c r="B157" s="610"/>
      <c r="C157" s="591"/>
      <c r="D157" s="606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613"/>
      <c r="B158" s="610"/>
      <c r="C158" s="592"/>
      <c r="D158" s="607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613"/>
      <c r="B159" s="610"/>
      <c r="C159" s="592"/>
      <c r="D159" s="608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613"/>
      <c r="B160" s="610"/>
      <c r="C160" s="593"/>
      <c r="D160" s="609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613"/>
      <c r="B161" s="610"/>
      <c r="C161" s="591" t="str">
        <f>Parameters!$B$13</f>
        <v>Def.</v>
      </c>
      <c r="D161" s="594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613"/>
      <c r="B162" s="610"/>
      <c r="C162" s="591"/>
      <c r="D162" s="597"/>
      <c r="E162" s="48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613"/>
      <c r="B163" s="610"/>
      <c r="C163" s="591"/>
      <c r="D163" s="606"/>
      <c r="E163" s="48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613"/>
      <c r="B164" s="610"/>
      <c r="C164" s="591"/>
      <c r="D164" s="605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613"/>
      <c r="B165" s="610"/>
      <c r="C165" s="591"/>
      <c r="D165" s="597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613"/>
      <c r="B166" s="610"/>
      <c r="C166" s="591"/>
      <c r="D166" s="606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613"/>
      <c r="B167" s="610"/>
      <c r="C167" s="592"/>
      <c r="D167" s="607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613"/>
      <c r="B168" s="610"/>
      <c r="C168" s="592"/>
      <c r="D168" s="608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613"/>
      <c r="B169" s="611"/>
      <c r="C169" s="593"/>
      <c r="D169" s="609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648" t="str">
        <f>UPPER(Parameters!$B$57)</f>
        <v>TOTALES</v>
      </c>
      <c r="B170" s="649"/>
      <c r="C170" s="590" t="str">
        <f>Parameters!$B$11</f>
        <v>Hosp.</v>
      </c>
      <c r="D170" s="594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2"/>
      <c r="BJ170" s="342"/>
      <c r="BK170" s="342"/>
    </row>
    <row r="171" spans="1:63" ht="15.75" customHeight="1" x14ac:dyDescent="0.2">
      <c r="A171" s="650"/>
      <c r="B171" s="651"/>
      <c r="C171" s="591"/>
      <c r="D171" s="597"/>
      <c r="E171" s="48" t="str">
        <f>Parameters!$B$15</f>
        <v>Fem.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customHeight="1" thickBot="1" x14ac:dyDescent="0.25">
      <c r="A172" s="650"/>
      <c r="B172" s="651"/>
      <c r="C172" s="591"/>
      <c r="D172" s="606"/>
      <c r="E172" s="48" t="str">
        <f>Parameters!$B$16</f>
        <v>Masc.</v>
      </c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650"/>
      <c r="B173" s="651"/>
      <c r="C173" s="591"/>
      <c r="D173" s="605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650"/>
      <c r="B174" s="651"/>
      <c r="C174" s="591"/>
      <c r="D174" s="597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650"/>
      <c r="B175" s="651"/>
      <c r="C175" s="591"/>
      <c r="D175" s="606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650"/>
      <c r="B176" s="651"/>
      <c r="C176" s="592"/>
      <c r="D176" s="607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650"/>
      <c r="B177" s="651"/>
      <c r="C177" s="592"/>
      <c r="D177" s="608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650"/>
      <c r="B178" s="651"/>
      <c r="C178" s="593"/>
      <c r="D178" s="609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650"/>
      <c r="B179" s="651"/>
      <c r="C179" s="591" t="str">
        <f>Parameters!$B$12</f>
        <v>UCI</v>
      </c>
      <c r="D179" s="594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x14ac:dyDescent="0.2">
      <c r="A180" s="650"/>
      <c r="B180" s="651"/>
      <c r="C180" s="591"/>
      <c r="D180" s="597"/>
      <c r="E180" s="48" t="str">
        <f>Parameters!$B$15</f>
        <v>Fem.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customHeight="1" thickBot="1" x14ac:dyDescent="0.25">
      <c r="A181" s="650"/>
      <c r="B181" s="651"/>
      <c r="C181" s="591"/>
      <c r="D181" s="606"/>
      <c r="E181" s="48" t="str">
        <f>Parameters!$B$16</f>
        <v>Masc.</v>
      </c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650"/>
      <c r="B182" s="651"/>
      <c r="C182" s="591"/>
      <c r="D182" s="605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650"/>
      <c r="B183" s="651"/>
      <c r="C183" s="591"/>
      <c r="D183" s="597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650"/>
      <c r="B184" s="651"/>
      <c r="C184" s="591"/>
      <c r="D184" s="606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650"/>
      <c r="B185" s="651"/>
      <c r="C185" s="592"/>
      <c r="D185" s="607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650"/>
      <c r="B186" s="651"/>
      <c r="C186" s="592"/>
      <c r="D186" s="608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650"/>
      <c r="B187" s="651"/>
      <c r="C187" s="593"/>
      <c r="D187" s="609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650"/>
      <c r="B188" s="651"/>
      <c r="C188" s="591" t="str">
        <f>Parameters!$B$13</f>
        <v>Def.</v>
      </c>
      <c r="D188" s="594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x14ac:dyDescent="0.2">
      <c r="A189" s="650"/>
      <c r="B189" s="651"/>
      <c r="C189" s="591"/>
      <c r="D189" s="597"/>
      <c r="E189" s="48" t="str">
        <f>Parameters!$B$15</f>
        <v>Fem.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customHeight="1" thickBot="1" x14ac:dyDescent="0.25">
      <c r="A190" s="650"/>
      <c r="B190" s="651"/>
      <c r="C190" s="591"/>
      <c r="D190" s="606"/>
      <c r="E190" s="48" t="str">
        <f>Parameters!$B$16</f>
        <v>Masc.</v>
      </c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650"/>
      <c r="B191" s="651"/>
      <c r="C191" s="591"/>
      <c r="D191" s="605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650"/>
      <c r="B192" s="651"/>
      <c r="C192" s="591"/>
      <c r="D192" s="597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650"/>
      <c r="B193" s="651"/>
      <c r="C193" s="591"/>
      <c r="D193" s="606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650"/>
      <c r="B194" s="651"/>
      <c r="C194" s="592"/>
      <c r="D194" s="607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650"/>
      <c r="B195" s="651"/>
      <c r="C195" s="592"/>
      <c r="D195" s="608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652"/>
      <c r="B196" s="653"/>
      <c r="C196" s="593"/>
      <c r="D196" s="609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Bolivia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75</v>
      </c>
      <c r="B205" s="7"/>
      <c r="C205" s="7"/>
      <c r="D205" s="7"/>
      <c r="E205" s="401" t="str">
        <f>UPPER(Parameters!$B$4)</f>
        <v>AÑO</v>
      </c>
      <c r="BG205" s="402"/>
      <c r="BJ205" s="400"/>
    </row>
    <row r="206" spans="1:64" ht="15" x14ac:dyDescent="0.25">
      <c r="A206" s="9"/>
      <c r="B206" s="174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639" t="str">
        <f>Parameters!$B$17</f>
        <v>Positivos Influenza A</v>
      </c>
      <c r="B208" s="558" t="str">
        <f>Parameters!$B$18</f>
        <v>Influenza A(H1N1)pdm09</v>
      </c>
      <c r="C208" s="642" t="str">
        <f>Parameters!$B$14</f>
        <v>Total</v>
      </c>
      <c r="D208" s="642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67" t="str">
        <f>$B208</f>
        <v>Influenza A(H1N1)pdm09</v>
      </c>
      <c r="BI208" s="568"/>
      <c r="BJ208" s="569"/>
      <c r="BL208" s="9"/>
    </row>
    <row r="209" spans="1:64" ht="12.75" customHeight="1" x14ac:dyDescent="0.2">
      <c r="A209" s="640"/>
      <c r="B209" s="559"/>
      <c r="C209" s="601"/>
      <c r="D209" s="602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35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640"/>
      <c r="B210" s="559"/>
      <c r="C210" s="603"/>
      <c r="D210" s="604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36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640"/>
      <c r="B211" s="643"/>
      <c r="C211" s="581" t="str">
        <f>Parameters!$C$3</f>
        <v>&lt; 2</v>
      </c>
      <c r="D211" s="573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37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640"/>
      <c r="B212" s="643"/>
      <c r="C212" s="581"/>
      <c r="D212" s="574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0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640"/>
      <c r="B213" s="643"/>
      <c r="C213" s="581"/>
      <c r="D213" s="575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1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640"/>
      <c r="B214" s="643"/>
      <c r="C214" s="582"/>
      <c r="D214" s="584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2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640"/>
      <c r="B215" s="643"/>
      <c r="C215" s="582"/>
      <c r="D215" s="577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0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640"/>
      <c r="B216" s="643"/>
      <c r="C216" s="582"/>
      <c r="D216" s="578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1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640"/>
      <c r="B217" s="643"/>
      <c r="C217" s="582"/>
      <c r="D217" s="576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2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640"/>
      <c r="B218" s="643"/>
      <c r="C218" s="582"/>
      <c r="D218" s="577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3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640"/>
      <c r="B219" s="643"/>
      <c r="C219" s="582"/>
      <c r="D219" s="578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1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640"/>
      <c r="B220" s="643"/>
      <c r="C220" s="582"/>
      <c r="D220" s="576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34"/>
      <c r="BI220" s="327" t="str">
        <f t="shared" si="237"/>
        <v>Masc.</v>
      </c>
      <c r="BJ220" s="42">
        <f t="shared" si="241"/>
        <v>19</v>
      </c>
    </row>
    <row r="221" spans="1:64" ht="12.75" x14ac:dyDescent="0.2">
      <c r="A221" s="640"/>
      <c r="B221" s="643"/>
      <c r="C221" s="582"/>
      <c r="D221" s="577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640"/>
      <c r="B222" s="643"/>
      <c r="C222" s="583"/>
      <c r="D222" s="579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2"/>
      <c r="BJ222" s="342"/>
      <c r="BK222" s="342"/>
    </row>
    <row r="223" spans="1:64" ht="12.75" customHeight="1" x14ac:dyDescent="0.2">
      <c r="A223" s="640"/>
      <c r="B223" s="643"/>
      <c r="C223" s="585" t="str">
        <f>Parameters!$C$4</f>
        <v>2 a 4</v>
      </c>
      <c r="D223" s="573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640"/>
      <c r="B224" s="643"/>
      <c r="C224" s="582"/>
      <c r="D224" s="574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640"/>
      <c r="B225" s="643"/>
      <c r="C225" s="582"/>
      <c r="D225" s="575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640"/>
      <c r="B226" s="643"/>
      <c r="C226" s="582"/>
      <c r="D226" s="584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640"/>
      <c r="B227" s="643"/>
      <c r="C227" s="582"/>
      <c r="D227" s="577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640"/>
      <c r="B228" s="643"/>
      <c r="C228" s="582"/>
      <c r="D228" s="578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640"/>
      <c r="B229" s="643"/>
      <c r="C229" s="582"/>
      <c r="D229" s="576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640"/>
      <c r="B230" s="643"/>
      <c r="C230" s="582"/>
      <c r="D230" s="577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640"/>
      <c r="B231" s="643"/>
      <c r="C231" s="582"/>
      <c r="D231" s="578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640"/>
      <c r="B232" s="643"/>
      <c r="C232" s="582"/>
      <c r="D232" s="576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640"/>
      <c r="B233" s="643"/>
      <c r="C233" s="582"/>
      <c r="D233" s="577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640"/>
      <c r="B234" s="643"/>
      <c r="C234" s="583"/>
      <c r="D234" s="579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640"/>
      <c r="B235" s="643"/>
      <c r="C235" s="580" t="str">
        <f>Parameters!$C$5</f>
        <v>5 a 19</v>
      </c>
      <c r="D235" s="573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640"/>
      <c r="B236" s="643"/>
      <c r="C236" s="581"/>
      <c r="D236" s="574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640"/>
      <c r="B237" s="643"/>
      <c r="C237" s="581"/>
      <c r="D237" s="575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640"/>
      <c r="B238" s="643"/>
      <c r="C238" s="582"/>
      <c r="D238" s="584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640"/>
      <c r="B239" s="643"/>
      <c r="C239" s="582"/>
      <c r="D239" s="577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640"/>
      <c r="B240" s="643"/>
      <c r="C240" s="582"/>
      <c r="D240" s="578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640"/>
      <c r="B241" s="643"/>
      <c r="C241" s="582"/>
      <c r="D241" s="576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640"/>
      <c r="B242" s="643"/>
      <c r="C242" s="582"/>
      <c r="D242" s="577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640"/>
      <c r="B243" s="643"/>
      <c r="C243" s="582"/>
      <c r="D243" s="578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640"/>
      <c r="B244" s="643"/>
      <c r="C244" s="582"/>
      <c r="D244" s="576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640"/>
      <c r="B245" s="643"/>
      <c r="C245" s="582"/>
      <c r="D245" s="577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640"/>
      <c r="B246" s="643"/>
      <c r="C246" s="583"/>
      <c r="D246" s="579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640"/>
      <c r="B247" s="643"/>
      <c r="C247" s="580" t="str">
        <f>Parameters!$C$6</f>
        <v>20 a 39</v>
      </c>
      <c r="D247" s="573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640"/>
      <c r="B248" s="643"/>
      <c r="C248" s="581"/>
      <c r="D248" s="574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640"/>
      <c r="B249" s="643"/>
      <c r="C249" s="581"/>
      <c r="D249" s="575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640"/>
      <c r="B250" s="643"/>
      <c r="C250" s="582"/>
      <c r="D250" s="584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640"/>
      <c r="B251" s="643"/>
      <c r="C251" s="582"/>
      <c r="D251" s="577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640"/>
      <c r="B252" s="643"/>
      <c r="C252" s="582"/>
      <c r="D252" s="578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640"/>
      <c r="B253" s="643"/>
      <c r="C253" s="582"/>
      <c r="D253" s="576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640"/>
      <c r="B254" s="643"/>
      <c r="C254" s="582"/>
      <c r="D254" s="577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640"/>
      <c r="B255" s="643"/>
      <c r="C255" s="582"/>
      <c r="D255" s="578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640"/>
      <c r="B256" s="643"/>
      <c r="C256" s="582"/>
      <c r="D256" s="576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640"/>
      <c r="B257" s="643"/>
      <c r="C257" s="582"/>
      <c r="D257" s="577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640"/>
      <c r="B258" s="643"/>
      <c r="C258" s="583"/>
      <c r="D258" s="579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640"/>
      <c r="B259" s="643"/>
      <c r="C259" s="580" t="str">
        <f>Parameters!$C$7</f>
        <v>40 a 59</v>
      </c>
      <c r="D259" s="573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640"/>
      <c r="B260" s="643"/>
      <c r="C260" s="581"/>
      <c r="D260" s="574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640"/>
      <c r="B261" s="643"/>
      <c r="C261" s="581"/>
      <c r="D261" s="575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640"/>
      <c r="B262" s="643"/>
      <c r="C262" s="582"/>
      <c r="D262" s="584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640"/>
      <c r="B263" s="643"/>
      <c r="C263" s="582"/>
      <c r="D263" s="577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640"/>
      <c r="B264" s="643"/>
      <c r="C264" s="582"/>
      <c r="D264" s="578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640"/>
      <c r="B265" s="643"/>
      <c r="C265" s="582"/>
      <c r="D265" s="576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640"/>
      <c r="B266" s="643"/>
      <c r="C266" s="582"/>
      <c r="D266" s="577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640"/>
      <c r="B267" s="643"/>
      <c r="C267" s="582"/>
      <c r="D267" s="578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640"/>
      <c r="B268" s="643"/>
      <c r="C268" s="582"/>
      <c r="D268" s="576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640"/>
      <c r="B269" s="643"/>
      <c r="C269" s="582"/>
      <c r="D269" s="577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640"/>
      <c r="B270" s="643"/>
      <c r="C270" s="583"/>
      <c r="D270" s="579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640"/>
      <c r="B271" s="643"/>
      <c r="C271" s="580" t="str">
        <f>Parameters!$C$8</f>
        <v>60 y +</v>
      </c>
      <c r="D271" s="573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640"/>
      <c r="B272" s="643"/>
      <c r="C272" s="581"/>
      <c r="D272" s="574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640"/>
      <c r="B273" s="643"/>
      <c r="C273" s="581"/>
      <c r="D273" s="575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640"/>
      <c r="B274" s="643"/>
      <c r="C274" s="582"/>
      <c r="D274" s="584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640"/>
      <c r="B275" s="643"/>
      <c r="C275" s="582"/>
      <c r="D275" s="577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640"/>
      <c r="B276" s="643"/>
      <c r="C276" s="582"/>
      <c r="D276" s="578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640"/>
      <c r="B277" s="643"/>
      <c r="C277" s="582"/>
      <c r="D277" s="576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640"/>
      <c r="B278" s="643"/>
      <c r="C278" s="582"/>
      <c r="D278" s="577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640"/>
      <c r="B279" s="643"/>
      <c r="C279" s="582"/>
      <c r="D279" s="578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640"/>
      <c r="B280" s="643"/>
      <c r="C280" s="582"/>
      <c r="D280" s="576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640"/>
      <c r="B281" s="643"/>
      <c r="C281" s="582"/>
      <c r="D281" s="577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640"/>
      <c r="B282" s="644"/>
      <c r="C282" s="583"/>
      <c r="D282" s="579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640"/>
      <c r="B283" s="558" t="str">
        <f>Parameters!$B$19</f>
        <v>Influenza A No Subtipificada</v>
      </c>
      <c r="C283" s="601" t="str">
        <f>Parameters!$B$14</f>
        <v>Total</v>
      </c>
      <c r="D283" s="601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67" t="str">
        <f>$B283</f>
        <v>Influenza A No Subtipificada</v>
      </c>
      <c r="BI283" s="568"/>
      <c r="BJ283" s="569"/>
    </row>
    <row r="284" spans="1:62" ht="12.95" customHeight="1" x14ac:dyDescent="0.2">
      <c r="A284" s="640"/>
      <c r="B284" s="559"/>
      <c r="C284" s="601"/>
      <c r="D284" s="602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35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640"/>
      <c r="B285" s="559"/>
      <c r="C285" s="603"/>
      <c r="D285" s="604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36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640"/>
      <c r="B286" s="643"/>
      <c r="C286" s="581" t="str">
        <f>Parameters!$C$3</f>
        <v>&lt; 2</v>
      </c>
      <c r="D286" s="573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37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640"/>
      <c r="B287" s="643"/>
      <c r="C287" s="581"/>
      <c r="D287" s="574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0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640"/>
      <c r="B288" s="643"/>
      <c r="C288" s="581"/>
      <c r="D288" s="575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1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640"/>
      <c r="B289" s="643"/>
      <c r="C289" s="582"/>
      <c r="D289" s="584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2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640"/>
      <c r="B290" s="643"/>
      <c r="C290" s="582"/>
      <c r="D290" s="577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0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640"/>
      <c r="B291" s="643"/>
      <c r="C291" s="582"/>
      <c r="D291" s="578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1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640"/>
      <c r="B292" s="643"/>
      <c r="C292" s="582"/>
      <c r="D292" s="576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2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640"/>
      <c r="B293" s="643"/>
      <c r="C293" s="582"/>
      <c r="D293" s="577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3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640"/>
      <c r="B294" s="643"/>
      <c r="C294" s="582"/>
      <c r="D294" s="578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1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640"/>
      <c r="B295" s="643"/>
      <c r="C295" s="582"/>
      <c r="D295" s="576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34"/>
      <c r="BI295" s="327" t="str">
        <f t="shared" si="272"/>
        <v>Masc.</v>
      </c>
      <c r="BJ295" s="42">
        <f t="shared" si="276"/>
        <v>2</v>
      </c>
    </row>
    <row r="296" spans="1:63" ht="12.95" customHeight="1" x14ac:dyDescent="0.2">
      <c r="A296" s="640"/>
      <c r="B296" s="643"/>
      <c r="C296" s="582"/>
      <c r="D296" s="577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640"/>
      <c r="B297" s="643"/>
      <c r="C297" s="583"/>
      <c r="D297" s="579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2"/>
      <c r="BJ297" s="342"/>
      <c r="BK297" s="342"/>
    </row>
    <row r="298" spans="1:63" ht="12.95" customHeight="1" x14ac:dyDescent="0.2">
      <c r="A298" s="640"/>
      <c r="B298" s="643"/>
      <c r="C298" s="585" t="str">
        <f>Parameters!$C$4</f>
        <v>2 a 4</v>
      </c>
      <c r="D298" s="573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640"/>
      <c r="B299" s="643"/>
      <c r="C299" s="582"/>
      <c r="D299" s="574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640"/>
      <c r="B300" s="643"/>
      <c r="C300" s="582"/>
      <c r="D300" s="575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640"/>
      <c r="B301" s="643"/>
      <c r="C301" s="582"/>
      <c r="D301" s="584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640"/>
      <c r="B302" s="643"/>
      <c r="C302" s="582"/>
      <c r="D302" s="577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640"/>
      <c r="B303" s="643"/>
      <c r="C303" s="582"/>
      <c r="D303" s="578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640"/>
      <c r="B304" s="643"/>
      <c r="C304" s="582"/>
      <c r="D304" s="576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640"/>
      <c r="B305" s="643"/>
      <c r="C305" s="582"/>
      <c r="D305" s="577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640"/>
      <c r="B306" s="643"/>
      <c r="C306" s="582"/>
      <c r="D306" s="578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640"/>
      <c r="B307" s="643"/>
      <c r="C307" s="582"/>
      <c r="D307" s="576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640"/>
      <c r="B308" s="643"/>
      <c r="C308" s="582"/>
      <c r="D308" s="577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640"/>
      <c r="B309" s="643"/>
      <c r="C309" s="583"/>
      <c r="D309" s="579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640"/>
      <c r="B310" s="643"/>
      <c r="C310" s="580" t="str">
        <f>Parameters!$C$5</f>
        <v>5 a 19</v>
      </c>
      <c r="D310" s="573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640"/>
      <c r="B311" s="643"/>
      <c r="C311" s="581"/>
      <c r="D311" s="574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640"/>
      <c r="B312" s="643"/>
      <c r="C312" s="581"/>
      <c r="D312" s="575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640"/>
      <c r="B313" s="643"/>
      <c r="C313" s="582"/>
      <c r="D313" s="584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640"/>
      <c r="B314" s="643"/>
      <c r="C314" s="582"/>
      <c r="D314" s="577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640"/>
      <c r="B315" s="643"/>
      <c r="C315" s="582"/>
      <c r="D315" s="578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640"/>
      <c r="B316" s="643"/>
      <c r="C316" s="582"/>
      <c r="D316" s="576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640"/>
      <c r="B317" s="643"/>
      <c r="C317" s="582"/>
      <c r="D317" s="577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640"/>
      <c r="B318" s="643"/>
      <c r="C318" s="582"/>
      <c r="D318" s="578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640"/>
      <c r="B319" s="643"/>
      <c r="C319" s="582"/>
      <c r="D319" s="576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640"/>
      <c r="B320" s="643"/>
      <c r="C320" s="582"/>
      <c r="D320" s="577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640"/>
      <c r="B321" s="643"/>
      <c r="C321" s="583"/>
      <c r="D321" s="579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640"/>
      <c r="B322" s="643"/>
      <c r="C322" s="580" t="str">
        <f>Parameters!$C$6</f>
        <v>20 a 39</v>
      </c>
      <c r="D322" s="573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640"/>
      <c r="B323" s="643"/>
      <c r="C323" s="581"/>
      <c r="D323" s="574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640"/>
      <c r="B324" s="643"/>
      <c r="C324" s="581"/>
      <c r="D324" s="575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640"/>
      <c r="B325" s="643"/>
      <c r="C325" s="582"/>
      <c r="D325" s="584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640"/>
      <c r="B326" s="643"/>
      <c r="C326" s="582"/>
      <c r="D326" s="577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640"/>
      <c r="B327" s="643"/>
      <c r="C327" s="582"/>
      <c r="D327" s="578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640"/>
      <c r="B328" s="643"/>
      <c r="C328" s="582"/>
      <c r="D328" s="576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640"/>
      <c r="B329" s="643"/>
      <c r="C329" s="582"/>
      <c r="D329" s="577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640"/>
      <c r="B330" s="643"/>
      <c r="C330" s="582"/>
      <c r="D330" s="578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640"/>
      <c r="B331" s="643"/>
      <c r="C331" s="582"/>
      <c r="D331" s="576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640"/>
      <c r="B332" s="643"/>
      <c r="C332" s="582"/>
      <c r="D332" s="577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640"/>
      <c r="B333" s="643"/>
      <c r="C333" s="583"/>
      <c r="D333" s="579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640"/>
      <c r="B334" s="643"/>
      <c r="C334" s="580" t="str">
        <f>Parameters!$C$7</f>
        <v>40 a 59</v>
      </c>
      <c r="D334" s="573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640"/>
      <c r="B335" s="643"/>
      <c r="C335" s="581"/>
      <c r="D335" s="574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640"/>
      <c r="B336" s="643"/>
      <c r="C336" s="581"/>
      <c r="D336" s="575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640"/>
      <c r="B337" s="643"/>
      <c r="C337" s="582"/>
      <c r="D337" s="584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640"/>
      <c r="B338" s="643"/>
      <c r="C338" s="582"/>
      <c r="D338" s="577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640"/>
      <c r="B339" s="643"/>
      <c r="C339" s="582"/>
      <c r="D339" s="578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640"/>
      <c r="B340" s="643"/>
      <c r="C340" s="582"/>
      <c r="D340" s="576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640"/>
      <c r="B341" s="643"/>
      <c r="C341" s="582"/>
      <c r="D341" s="577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640"/>
      <c r="B342" s="643"/>
      <c r="C342" s="582"/>
      <c r="D342" s="578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640"/>
      <c r="B343" s="643"/>
      <c r="C343" s="582"/>
      <c r="D343" s="576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640"/>
      <c r="B344" s="643"/>
      <c r="C344" s="582"/>
      <c r="D344" s="577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640"/>
      <c r="B345" s="643"/>
      <c r="C345" s="583"/>
      <c r="D345" s="579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640"/>
      <c r="B346" s="643"/>
      <c r="C346" s="580" t="str">
        <f>Parameters!$C$8</f>
        <v>60 y +</v>
      </c>
      <c r="D346" s="573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640"/>
      <c r="B347" s="643"/>
      <c r="C347" s="581"/>
      <c r="D347" s="574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640"/>
      <c r="B348" s="643"/>
      <c r="C348" s="581"/>
      <c r="D348" s="575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640"/>
      <c r="B349" s="643"/>
      <c r="C349" s="582"/>
      <c r="D349" s="584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640"/>
      <c r="B350" s="643"/>
      <c r="C350" s="582"/>
      <c r="D350" s="577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640"/>
      <c r="B351" s="643"/>
      <c r="C351" s="582"/>
      <c r="D351" s="578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640"/>
      <c r="B352" s="643"/>
      <c r="C352" s="582"/>
      <c r="D352" s="576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640"/>
      <c r="B353" s="643"/>
      <c r="C353" s="582"/>
      <c r="D353" s="577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640"/>
      <c r="B354" s="643"/>
      <c r="C354" s="582"/>
      <c r="D354" s="578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640"/>
      <c r="B355" s="643"/>
      <c r="C355" s="582"/>
      <c r="D355" s="576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640"/>
      <c r="B356" s="643"/>
      <c r="C356" s="582"/>
      <c r="D356" s="577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640"/>
      <c r="B357" s="644"/>
      <c r="C357" s="583"/>
      <c r="D357" s="579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640"/>
      <c r="B358" s="558" t="str">
        <f>Parameters!$B$20</f>
        <v>Influenza A no subtipiticable</v>
      </c>
      <c r="C358" s="601" t="str">
        <f>Parameters!$B$14</f>
        <v>Total</v>
      </c>
      <c r="D358" s="601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67" t="str">
        <f>$B358</f>
        <v>Influenza A no subtipiticable</v>
      </c>
      <c r="BI358" s="568"/>
      <c r="BJ358" s="569"/>
    </row>
    <row r="359" spans="1:62" ht="12.95" customHeight="1" x14ac:dyDescent="0.2">
      <c r="A359" s="640"/>
      <c r="B359" s="559"/>
      <c r="C359" s="601"/>
      <c r="D359" s="602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35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640"/>
      <c r="B360" s="559"/>
      <c r="C360" s="603"/>
      <c r="D360" s="604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36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640"/>
      <c r="B361" s="643"/>
      <c r="C361" s="581" t="str">
        <f>Parameters!$C$3</f>
        <v>&lt; 2</v>
      </c>
      <c r="D361" s="573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37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640"/>
      <c r="B362" s="643"/>
      <c r="C362" s="581"/>
      <c r="D362" s="574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0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640"/>
      <c r="B363" s="643"/>
      <c r="C363" s="581"/>
      <c r="D363" s="575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1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640"/>
      <c r="B364" s="643"/>
      <c r="C364" s="582"/>
      <c r="D364" s="584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2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640"/>
      <c r="B365" s="643"/>
      <c r="C365" s="582"/>
      <c r="D365" s="577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0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640"/>
      <c r="B366" s="643"/>
      <c r="C366" s="582"/>
      <c r="D366" s="578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1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640"/>
      <c r="B367" s="643"/>
      <c r="C367" s="582"/>
      <c r="D367" s="576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2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640"/>
      <c r="B368" s="643"/>
      <c r="C368" s="582"/>
      <c r="D368" s="577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3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640"/>
      <c r="B369" s="643"/>
      <c r="C369" s="582"/>
      <c r="D369" s="578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1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640"/>
      <c r="B370" s="643"/>
      <c r="C370" s="582"/>
      <c r="D370" s="576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34"/>
      <c r="BI370" s="327" t="str">
        <f t="shared" si="307"/>
        <v>Masc.</v>
      </c>
      <c r="BJ370" s="42">
        <f t="shared" si="311"/>
        <v>0</v>
      </c>
    </row>
    <row r="371" spans="1:63" ht="12.95" customHeight="1" x14ac:dyDescent="0.2">
      <c r="A371" s="640"/>
      <c r="B371" s="643"/>
      <c r="C371" s="582"/>
      <c r="D371" s="577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640"/>
      <c r="B372" s="643"/>
      <c r="C372" s="583"/>
      <c r="D372" s="579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2"/>
      <c r="BJ372" s="342"/>
      <c r="BK372" s="342"/>
    </row>
    <row r="373" spans="1:63" ht="12.95" customHeight="1" x14ac:dyDescent="0.2">
      <c r="A373" s="640"/>
      <c r="B373" s="643"/>
      <c r="C373" s="585" t="str">
        <f>Parameters!$C$4</f>
        <v>2 a 4</v>
      </c>
      <c r="D373" s="573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640"/>
      <c r="B374" s="643"/>
      <c r="C374" s="582"/>
      <c r="D374" s="574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640"/>
      <c r="B375" s="643"/>
      <c r="C375" s="582"/>
      <c r="D375" s="575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640"/>
      <c r="B376" s="643"/>
      <c r="C376" s="582"/>
      <c r="D376" s="584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640"/>
      <c r="B377" s="643"/>
      <c r="C377" s="582"/>
      <c r="D377" s="577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640"/>
      <c r="B378" s="643"/>
      <c r="C378" s="582"/>
      <c r="D378" s="578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640"/>
      <c r="B379" s="643"/>
      <c r="C379" s="582"/>
      <c r="D379" s="576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640"/>
      <c r="B380" s="643"/>
      <c r="C380" s="582"/>
      <c r="D380" s="577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640"/>
      <c r="B381" s="643"/>
      <c r="C381" s="582"/>
      <c r="D381" s="578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640"/>
      <c r="B382" s="643"/>
      <c r="C382" s="582"/>
      <c r="D382" s="576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640"/>
      <c r="B383" s="643"/>
      <c r="C383" s="582"/>
      <c r="D383" s="577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640"/>
      <c r="B384" s="643"/>
      <c r="C384" s="583"/>
      <c r="D384" s="579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640"/>
      <c r="B385" s="643"/>
      <c r="C385" s="580" t="str">
        <f>Parameters!$C$5</f>
        <v>5 a 19</v>
      </c>
      <c r="D385" s="573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640"/>
      <c r="B386" s="643"/>
      <c r="C386" s="581"/>
      <c r="D386" s="574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640"/>
      <c r="B387" s="643"/>
      <c r="C387" s="581"/>
      <c r="D387" s="575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640"/>
      <c r="B388" s="643"/>
      <c r="C388" s="582"/>
      <c r="D388" s="584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640"/>
      <c r="B389" s="643"/>
      <c r="C389" s="582"/>
      <c r="D389" s="577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640"/>
      <c r="B390" s="643"/>
      <c r="C390" s="582"/>
      <c r="D390" s="578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640"/>
      <c r="B391" s="643"/>
      <c r="C391" s="582"/>
      <c r="D391" s="576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640"/>
      <c r="B392" s="643"/>
      <c r="C392" s="582"/>
      <c r="D392" s="577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640"/>
      <c r="B393" s="643"/>
      <c r="C393" s="582"/>
      <c r="D393" s="578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640"/>
      <c r="B394" s="643"/>
      <c r="C394" s="582"/>
      <c r="D394" s="576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640"/>
      <c r="B395" s="643"/>
      <c r="C395" s="582"/>
      <c r="D395" s="577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640"/>
      <c r="B396" s="643"/>
      <c r="C396" s="583"/>
      <c r="D396" s="579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640"/>
      <c r="B397" s="643"/>
      <c r="C397" s="580" t="str">
        <f>Parameters!$C$6</f>
        <v>20 a 39</v>
      </c>
      <c r="D397" s="573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640"/>
      <c r="B398" s="643"/>
      <c r="C398" s="581"/>
      <c r="D398" s="574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640"/>
      <c r="B399" s="643"/>
      <c r="C399" s="581"/>
      <c r="D399" s="575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640"/>
      <c r="B400" s="643"/>
      <c r="C400" s="582"/>
      <c r="D400" s="584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640"/>
      <c r="B401" s="643"/>
      <c r="C401" s="582"/>
      <c r="D401" s="577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640"/>
      <c r="B402" s="643"/>
      <c r="C402" s="582"/>
      <c r="D402" s="578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640"/>
      <c r="B403" s="643"/>
      <c r="C403" s="582"/>
      <c r="D403" s="576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640"/>
      <c r="B404" s="643"/>
      <c r="C404" s="582"/>
      <c r="D404" s="577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640"/>
      <c r="B405" s="643"/>
      <c r="C405" s="582"/>
      <c r="D405" s="578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640"/>
      <c r="B406" s="643"/>
      <c r="C406" s="582"/>
      <c r="D406" s="576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640"/>
      <c r="B407" s="643"/>
      <c r="C407" s="582"/>
      <c r="D407" s="577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640"/>
      <c r="B408" s="643"/>
      <c r="C408" s="583"/>
      <c r="D408" s="579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640"/>
      <c r="B409" s="643"/>
      <c r="C409" s="580" t="str">
        <f>Parameters!$C$7</f>
        <v>40 a 59</v>
      </c>
      <c r="D409" s="573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640"/>
      <c r="B410" s="643"/>
      <c r="C410" s="581"/>
      <c r="D410" s="574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640"/>
      <c r="B411" s="643"/>
      <c r="C411" s="581"/>
      <c r="D411" s="575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640"/>
      <c r="B412" s="643"/>
      <c r="C412" s="582"/>
      <c r="D412" s="584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640"/>
      <c r="B413" s="643"/>
      <c r="C413" s="582"/>
      <c r="D413" s="577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640"/>
      <c r="B414" s="643"/>
      <c r="C414" s="582"/>
      <c r="D414" s="578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640"/>
      <c r="B415" s="643"/>
      <c r="C415" s="582"/>
      <c r="D415" s="576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640"/>
      <c r="B416" s="643"/>
      <c r="C416" s="582"/>
      <c r="D416" s="577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640"/>
      <c r="B417" s="643"/>
      <c r="C417" s="582"/>
      <c r="D417" s="578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640"/>
      <c r="B418" s="643"/>
      <c r="C418" s="582"/>
      <c r="D418" s="576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640"/>
      <c r="B419" s="643"/>
      <c r="C419" s="582"/>
      <c r="D419" s="577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640"/>
      <c r="B420" s="643"/>
      <c r="C420" s="583"/>
      <c r="D420" s="579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640"/>
      <c r="B421" s="643"/>
      <c r="C421" s="580" t="str">
        <f>Parameters!$C$8</f>
        <v>60 y +</v>
      </c>
      <c r="D421" s="573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640"/>
      <c r="B422" s="643"/>
      <c r="C422" s="581"/>
      <c r="D422" s="574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640"/>
      <c r="B423" s="643"/>
      <c r="C423" s="581"/>
      <c r="D423" s="575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640"/>
      <c r="B424" s="643"/>
      <c r="C424" s="582"/>
      <c r="D424" s="584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640"/>
      <c r="B425" s="643"/>
      <c r="C425" s="582"/>
      <c r="D425" s="577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640"/>
      <c r="B426" s="643"/>
      <c r="C426" s="582"/>
      <c r="D426" s="578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640"/>
      <c r="B427" s="643"/>
      <c r="C427" s="582"/>
      <c r="D427" s="576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640"/>
      <c r="B428" s="643"/>
      <c r="C428" s="582"/>
      <c r="D428" s="577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640"/>
      <c r="B429" s="643"/>
      <c r="C429" s="582"/>
      <c r="D429" s="578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640"/>
      <c r="B430" s="643"/>
      <c r="C430" s="582"/>
      <c r="D430" s="576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640"/>
      <c r="B431" s="643"/>
      <c r="C431" s="582"/>
      <c r="D431" s="577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640"/>
      <c r="B432" s="644"/>
      <c r="C432" s="583"/>
      <c r="D432" s="579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640"/>
      <c r="B433" s="558" t="str">
        <f>Parameters!$B$21</f>
        <v>Influenza A/H1</v>
      </c>
      <c r="C433" s="601" t="str">
        <f>Parameters!$B$14</f>
        <v>Total</v>
      </c>
      <c r="D433" s="601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67" t="str">
        <f>$B433</f>
        <v>Influenza A/H1</v>
      </c>
      <c r="BI433" s="568"/>
      <c r="BJ433" s="569"/>
    </row>
    <row r="434" spans="1:63" ht="12.95" customHeight="1" x14ac:dyDescent="0.2">
      <c r="A434" s="640"/>
      <c r="B434" s="559"/>
      <c r="C434" s="601"/>
      <c r="D434" s="602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35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640"/>
      <c r="B435" s="559"/>
      <c r="C435" s="603"/>
      <c r="D435" s="604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36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640"/>
      <c r="B436" s="643"/>
      <c r="C436" s="581" t="str">
        <f>Parameters!$C$3</f>
        <v>&lt; 2</v>
      </c>
      <c r="D436" s="573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37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640"/>
      <c r="B437" s="643"/>
      <c r="C437" s="581"/>
      <c r="D437" s="574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0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640"/>
      <c r="B438" s="643"/>
      <c r="C438" s="581"/>
      <c r="D438" s="575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1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640"/>
      <c r="B439" s="643"/>
      <c r="C439" s="582"/>
      <c r="D439" s="584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2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640"/>
      <c r="B440" s="643"/>
      <c r="C440" s="582"/>
      <c r="D440" s="577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0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640"/>
      <c r="B441" s="643"/>
      <c r="C441" s="582"/>
      <c r="D441" s="578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1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640"/>
      <c r="B442" s="643"/>
      <c r="C442" s="582"/>
      <c r="D442" s="576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2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640"/>
      <c r="B443" s="643"/>
      <c r="C443" s="582"/>
      <c r="D443" s="577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3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640"/>
      <c r="B444" s="643"/>
      <c r="C444" s="582"/>
      <c r="D444" s="578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1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640"/>
      <c r="B445" s="643"/>
      <c r="C445" s="582"/>
      <c r="D445" s="576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34"/>
      <c r="BI445" s="327" t="str">
        <f t="shared" si="342"/>
        <v>Masc.</v>
      </c>
      <c r="BJ445" s="42">
        <f t="shared" si="346"/>
        <v>0</v>
      </c>
    </row>
    <row r="446" spans="1:63" ht="12.95" customHeight="1" x14ac:dyDescent="0.2">
      <c r="A446" s="640"/>
      <c r="B446" s="643"/>
      <c r="C446" s="582"/>
      <c r="D446" s="577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640"/>
      <c r="B447" s="643"/>
      <c r="C447" s="583"/>
      <c r="D447" s="579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2"/>
      <c r="BJ447" s="342"/>
      <c r="BK447" s="342"/>
    </row>
    <row r="448" spans="1:63" ht="12.95" customHeight="1" x14ac:dyDescent="0.2">
      <c r="A448" s="640"/>
      <c r="B448" s="643"/>
      <c r="C448" s="585" t="str">
        <f>Parameters!$C$4</f>
        <v>2 a 4</v>
      </c>
      <c r="D448" s="573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640"/>
      <c r="B449" s="643"/>
      <c r="C449" s="582"/>
      <c r="D449" s="574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640"/>
      <c r="B450" s="643"/>
      <c r="C450" s="582"/>
      <c r="D450" s="575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640"/>
      <c r="B451" s="643"/>
      <c r="C451" s="582"/>
      <c r="D451" s="584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640"/>
      <c r="B452" s="643"/>
      <c r="C452" s="582"/>
      <c r="D452" s="577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640"/>
      <c r="B453" s="643"/>
      <c r="C453" s="582"/>
      <c r="D453" s="578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640"/>
      <c r="B454" s="643"/>
      <c r="C454" s="582"/>
      <c r="D454" s="576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640"/>
      <c r="B455" s="643"/>
      <c r="C455" s="582"/>
      <c r="D455" s="577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640"/>
      <c r="B456" s="643"/>
      <c r="C456" s="582"/>
      <c r="D456" s="578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640"/>
      <c r="B457" s="643"/>
      <c r="C457" s="582"/>
      <c r="D457" s="576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640"/>
      <c r="B458" s="643"/>
      <c r="C458" s="582"/>
      <c r="D458" s="577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640"/>
      <c r="B459" s="643"/>
      <c r="C459" s="583"/>
      <c r="D459" s="579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640"/>
      <c r="B460" s="643"/>
      <c r="C460" s="580" t="str">
        <f>Parameters!$C$5</f>
        <v>5 a 19</v>
      </c>
      <c r="D460" s="573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640"/>
      <c r="B461" s="643"/>
      <c r="C461" s="581"/>
      <c r="D461" s="574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640"/>
      <c r="B462" s="643"/>
      <c r="C462" s="581"/>
      <c r="D462" s="575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640"/>
      <c r="B463" s="643"/>
      <c r="C463" s="582"/>
      <c r="D463" s="584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640"/>
      <c r="B464" s="643"/>
      <c r="C464" s="582"/>
      <c r="D464" s="577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640"/>
      <c r="B465" s="643"/>
      <c r="C465" s="582"/>
      <c r="D465" s="578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640"/>
      <c r="B466" s="643"/>
      <c r="C466" s="582"/>
      <c r="D466" s="576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640"/>
      <c r="B467" s="643"/>
      <c r="C467" s="582"/>
      <c r="D467" s="577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640"/>
      <c r="B468" s="643"/>
      <c r="C468" s="582"/>
      <c r="D468" s="578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640"/>
      <c r="B469" s="643"/>
      <c r="C469" s="582"/>
      <c r="D469" s="576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640"/>
      <c r="B470" s="643"/>
      <c r="C470" s="582"/>
      <c r="D470" s="577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640"/>
      <c r="B471" s="643"/>
      <c r="C471" s="583"/>
      <c r="D471" s="579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640"/>
      <c r="B472" s="643"/>
      <c r="C472" s="580" t="str">
        <f>Parameters!$C$6</f>
        <v>20 a 39</v>
      </c>
      <c r="D472" s="573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640"/>
      <c r="B473" s="643"/>
      <c r="C473" s="581"/>
      <c r="D473" s="574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640"/>
      <c r="B474" s="643"/>
      <c r="C474" s="581"/>
      <c r="D474" s="575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640"/>
      <c r="B475" s="643"/>
      <c r="C475" s="582"/>
      <c r="D475" s="584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640"/>
      <c r="B476" s="643"/>
      <c r="C476" s="582"/>
      <c r="D476" s="577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640"/>
      <c r="B477" s="643"/>
      <c r="C477" s="582"/>
      <c r="D477" s="578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640"/>
      <c r="B478" s="643"/>
      <c r="C478" s="582"/>
      <c r="D478" s="576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640"/>
      <c r="B479" s="643"/>
      <c r="C479" s="582"/>
      <c r="D479" s="577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640"/>
      <c r="B480" s="643"/>
      <c r="C480" s="582"/>
      <c r="D480" s="578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640"/>
      <c r="B481" s="643"/>
      <c r="C481" s="582"/>
      <c r="D481" s="576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640"/>
      <c r="B482" s="643"/>
      <c r="C482" s="582"/>
      <c r="D482" s="577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640"/>
      <c r="B483" s="643"/>
      <c r="C483" s="583"/>
      <c r="D483" s="579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640"/>
      <c r="B484" s="643"/>
      <c r="C484" s="580" t="str">
        <f>Parameters!$C$7</f>
        <v>40 a 59</v>
      </c>
      <c r="D484" s="573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640"/>
      <c r="B485" s="643"/>
      <c r="C485" s="581"/>
      <c r="D485" s="574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640"/>
      <c r="B486" s="643"/>
      <c r="C486" s="581"/>
      <c r="D486" s="575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640"/>
      <c r="B487" s="643"/>
      <c r="C487" s="582"/>
      <c r="D487" s="584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640"/>
      <c r="B488" s="643"/>
      <c r="C488" s="582"/>
      <c r="D488" s="577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640"/>
      <c r="B489" s="643"/>
      <c r="C489" s="582"/>
      <c r="D489" s="578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640"/>
      <c r="B490" s="643"/>
      <c r="C490" s="582"/>
      <c r="D490" s="576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640"/>
      <c r="B491" s="643"/>
      <c r="C491" s="582"/>
      <c r="D491" s="577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640"/>
      <c r="B492" s="643"/>
      <c r="C492" s="582"/>
      <c r="D492" s="578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640"/>
      <c r="B493" s="643"/>
      <c r="C493" s="582"/>
      <c r="D493" s="576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640"/>
      <c r="B494" s="643"/>
      <c r="C494" s="582"/>
      <c r="D494" s="577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640"/>
      <c r="B495" s="643"/>
      <c r="C495" s="583"/>
      <c r="D495" s="579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640"/>
      <c r="B496" s="643"/>
      <c r="C496" s="580" t="str">
        <f>Parameters!$C$8</f>
        <v>60 y +</v>
      </c>
      <c r="D496" s="573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640"/>
      <c r="B497" s="643"/>
      <c r="C497" s="581"/>
      <c r="D497" s="574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640"/>
      <c r="B498" s="643"/>
      <c r="C498" s="581"/>
      <c r="D498" s="575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640"/>
      <c r="B499" s="643"/>
      <c r="C499" s="582"/>
      <c r="D499" s="584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640"/>
      <c r="B500" s="643"/>
      <c r="C500" s="582"/>
      <c r="D500" s="577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640"/>
      <c r="B501" s="643"/>
      <c r="C501" s="582"/>
      <c r="D501" s="578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640"/>
      <c r="B502" s="643"/>
      <c r="C502" s="582"/>
      <c r="D502" s="576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640"/>
      <c r="B503" s="643"/>
      <c r="C503" s="582"/>
      <c r="D503" s="577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640"/>
      <c r="B504" s="643"/>
      <c r="C504" s="582"/>
      <c r="D504" s="578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640"/>
      <c r="B505" s="643"/>
      <c r="C505" s="582"/>
      <c r="D505" s="576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640"/>
      <c r="B506" s="643"/>
      <c r="C506" s="582"/>
      <c r="D506" s="577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640"/>
      <c r="B507" s="644"/>
      <c r="C507" s="583"/>
      <c r="D507" s="579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640"/>
      <c r="B508" s="558" t="str">
        <f>Parameters!$B$22</f>
        <v>Influenza A/H3N2</v>
      </c>
      <c r="C508" s="601" t="str">
        <f>Parameters!$B$14</f>
        <v>Total</v>
      </c>
      <c r="D508" s="601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67" t="str">
        <f>$B508</f>
        <v>Influenza A/H3N2</v>
      </c>
      <c r="BI508" s="568"/>
      <c r="BJ508" s="569"/>
    </row>
    <row r="509" spans="1:62" ht="12.95" customHeight="1" x14ac:dyDescent="0.2">
      <c r="A509" s="640"/>
      <c r="B509" s="559"/>
      <c r="C509" s="601"/>
      <c r="D509" s="602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35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640"/>
      <c r="B510" s="559"/>
      <c r="C510" s="603"/>
      <c r="D510" s="604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36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640"/>
      <c r="B511" s="643"/>
      <c r="C511" s="581" t="str">
        <f>Parameters!$C$3</f>
        <v>&lt; 2</v>
      </c>
      <c r="D511" s="573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37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640"/>
      <c r="B512" s="643"/>
      <c r="C512" s="581"/>
      <c r="D512" s="574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0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640"/>
      <c r="B513" s="643"/>
      <c r="C513" s="581"/>
      <c r="D513" s="575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1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640"/>
      <c r="B514" s="643"/>
      <c r="C514" s="582"/>
      <c r="D514" s="584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2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640"/>
      <c r="B515" s="643"/>
      <c r="C515" s="582"/>
      <c r="D515" s="577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0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640"/>
      <c r="B516" s="643"/>
      <c r="C516" s="582"/>
      <c r="D516" s="578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1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640"/>
      <c r="B517" s="643"/>
      <c r="C517" s="582"/>
      <c r="D517" s="576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2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640"/>
      <c r="B518" s="643"/>
      <c r="C518" s="582"/>
      <c r="D518" s="577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3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640"/>
      <c r="B519" s="643"/>
      <c r="C519" s="582"/>
      <c r="D519" s="578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1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640"/>
      <c r="B520" s="643"/>
      <c r="C520" s="582"/>
      <c r="D520" s="576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34"/>
      <c r="BI520" s="327" t="str">
        <f t="shared" si="377"/>
        <v>Masc.</v>
      </c>
      <c r="BJ520" s="42">
        <f t="shared" si="381"/>
        <v>3</v>
      </c>
    </row>
    <row r="521" spans="1:63" ht="12.95" customHeight="1" x14ac:dyDescent="0.2">
      <c r="A521" s="640"/>
      <c r="B521" s="643"/>
      <c r="C521" s="582"/>
      <c r="D521" s="577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640"/>
      <c r="B522" s="643"/>
      <c r="C522" s="583"/>
      <c r="D522" s="579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2"/>
      <c r="BJ522" s="342"/>
      <c r="BK522" s="342"/>
    </row>
    <row r="523" spans="1:63" ht="12.95" customHeight="1" x14ac:dyDescent="0.2">
      <c r="A523" s="640"/>
      <c r="B523" s="643"/>
      <c r="C523" s="585" t="str">
        <f>Parameters!$C$4</f>
        <v>2 a 4</v>
      </c>
      <c r="D523" s="573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640"/>
      <c r="B524" s="643"/>
      <c r="C524" s="582"/>
      <c r="D524" s="574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640"/>
      <c r="B525" s="643"/>
      <c r="C525" s="582"/>
      <c r="D525" s="575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640"/>
      <c r="B526" s="643"/>
      <c r="C526" s="582"/>
      <c r="D526" s="584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640"/>
      <c r="B527" s="643"/>
      <c r="C527" s="582"/>
      <c r="D527" s="577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640"/>
      <c r="B528" s="643"/>
      <c r="C528" s="582"/>
      <c r="D528" s="578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640"/>
      <c r="B529" s="643"/>
      <c r="C529" s="582"/>
      <c r="D529" s="576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640"/>
      <c r="B530" s="643"/>
      <c r="C530" s="582"/>
      <c r="D530" s="577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640"/>
      <c r="B531" s="643"/>
      <c r="C531" s="582"/>
      <c r="D531" s="578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640"/>
      <c r="B532" s="643"/>
      <c r="C532" s="582"/>
      <c r="D532" s="576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640"/>
      <c r="B533" s="643"/>
      <c r="C533" s="582"/>
      <c r="D533" s="577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640"/>
      <c r="B534" s="643"/>
      <c r="C534" s="583"/>
      <c r="D534" s="579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640"/>
      <c r="B535" s="643"/>
      <c r="C535" s="580" t="str">
        <f>Parameters!$C$5</f>
        <v>5 a 19</v>
      </c>
      <c r="D535" s="573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640"/>
      <c r="B536" s="643"/>
      <c r="C536" s="581"/>
      <c r="D536" s="574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640"/>
      <c r="B537" s="643"/>
      <c r="C537" s="581"/>
      <c r="D537" s="575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640"/>
      <c r="B538" s="643"/>
      <c r="C538" s="582"/>
      <c r="D538" s="584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640"/>
      <c r="B539" s="643"/>
      <c r="C539" s="582"/>
      <c r="D539" s="577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640"/>
      <c r="B540" s="643"/>
      <c r="C540" s="582"/>
      <c r="D540" s="578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640"/>
      <c r="B541" s="643"/>
      <c r="C541" s="582"/>
      <c r="D541" s="576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640"/>
      <c r="B542" s="643"/>
      <c r="C542" s="582"/>
      <c r="D542" s="577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640"/>
      <c r="B543" s="643"/>
      <c r="C543" s="582"/>
      <c r="D543" s="578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640"/>
      <c r="B544" s="643"/>
      <c r="C544" s="582"/>
      <c r="D544" s="576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640"/>
      <c r="B545" s="643"/>
      <c r="C545" s="582"/>
      <c r="D545" s="577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640"/>
      <c r="B546" s="643"/>
      <c r="C546" s="583"/>
      <c r="D546" s="579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640"/>
      <c r="B547" s="643"/>
      <c r="C547" s="580" t="str">
        <f>Parameters!$C$6</f>
        <v>20 a 39</v>
      </c>
      <c r="D547" s="573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640"/>
      <c r="B548" s="643"/>
      <c r="C548" s="581"/>
      <c r="D548" s="574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640"/>
      <c r="B549" s="643"/>
      <c r="C549" s="581"/>
      <c r="D549" s="575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640"/>
      <c r="B550" s="643"/>
      <c r="C550" s="582"/>
      <c r="D550" s="584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640"/>
      <c r="B551" s="643"/>
      <c r="C551" s="582"/>
      <c r="D551" s="577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640"/>
      <c r="B552" s="643"/>
      <c r="C552" s="582"/>
      <c r="D552" s="578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640"/>
      <c r="B553" s="643"/>
      <c r="C553" s="582"/>
      <c r="D553" s="576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640"/>
      <c r="B554" s="643"/>
      <c r="C554" s="582"/>
      <c r="D554" s="577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640"/>
      <c r="B555" s="643"/>
      <c r="C555" s="582"/>
      <c r="D555" s="578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640"/>
      <c r="B556" s="643"/>
      <c r="C556" s="582"/>
      <c r="D556" s="576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640"/>
      <c r="B557" s="643"/>
      <c r="C557" s="582"/>
      <c r="D557" s="577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640"/>
      <c r="B558" s="643"/>
      <c r="C558" s="583"/>
      <c r="D558" s="579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640"/>
      <c r="B559" s="643"/>
      <c r="C559" s="580" t="str">
        <f>Parameters!$C$7</f>
        <v>40 a 59</v>
      </c>
      <c r="D559" s="573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640"/>
      <c r="B560" s="643"/>
      <c r="C560" s="581"/>
      <c r="D560" s="574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640"/>
      <c r="B561" s="643"/>
      <c r="C561" s="581"/>
      <c r="D561" s="575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640"/>
      <c r="B562" s="643"/>
      <c r="C562" s="582"/>
      <c r="D562" s="584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640"/>
      <c r="B563" s="643"/>
      <c r="C563" s="582"/>
      <c r="D563" s="577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640"/>
      <c r="B564" s="643"/>
      <c r="C564" s="582"/>
      <c r="D564" s="578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640"/>
      <c r="B565" s="643"/>
      <c r="C565" s="582"/>
      <c r="D565" s="576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640"/>
      <c r="B566" s="643"/>
      <c r="C566" s="582"/>
      <c r="D566" s="577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640"/>
      <c r="B567" s="643"/>
      <c r="C567" s="582"/>
      <c r="D567" s="578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640"/>
      <c r="B568" s="643"/>
      <c r="C568" s="582"/>
      <c r="D568" s="576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640"/>
      <c r="B569" s="643"/>
      <c r="C569" s="582"/>
      <c r="D569" s="577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640"/>
      <c r="B570" s="643"/>
      <c r="C570" s="583"/>
      <c r="D570" s="579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640"/>
      <c r="B571" s="643"/>
      <c r="C571" s="580" t="str">
        <f>Parameters!$C$8</f>
        <v>60 y +</v>
      </c>
      <c r="D571" s="573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640"/>
      <c r="B572" s="643"/>
      <c r="C572" s="581"/>
      <c r="D572" s="574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640"/>
      <c r="B573" s="643"/>
      <c r="C573" s="581"/>
      <c r="D573" s="575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640"/>
      <c r="B574" s="643"/>
      <c r="C574" s="582"/>
      <c r="D574" s="584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640"/>
      <c r="B575" s="643"/>
      <c r="C575" s="582"/>
      <c r="D575" s="577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640"/>
      <c r="B576" s="643"/>
      <c r="C576" s="582"/>
      <c r="D576" s="578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640"/>
      <c r="B577" s="643"/>
      <c r="C577" s="582"/>
      <c r="D577" s="576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640"/>
      <c r="B578" s="643"/>
      <c r="C578" s="582"/>
      <c r="D578" s="577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640"/>
      <c r="B579" s="643"/>
      <c r="C579" s="582"/>
      <c r="D579" s="578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640"/>
      <c r="B580" s="643"/>
      <c r="C580" s="582"/>
      <c r="D580" s="576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640"/>
      <c r="B581" s="643"/>
      <c r="C581" s="582"/>
      <c r="D581" s="577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641"/>
      <c r="B582" s="644"/>
      <c r="C582" s="583"/>
      <c r="D582" s="579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615" t="str">
        <f>Parameters!$B$23</f>
        <v>Influenza B</v>
      </c>
      <c r="B583" s="616"/>
      <c r="C583" s="635" t="str">
        <f>Parameters!$B$14</f>
        <v>Total</v>
      </c>
      <c r="D583" s="635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586" t="str">
        <f>$A583</f>
        <v>Influenza B</v>
      </c>
      <c r="BI583" s="587"/>
      <c r="BJ583" s="588"/>
    </row>
    <row r="584" spans="1:62" ht="12.95" customHeight="1" x14ac:dyDescent="0.2">
      <c r="A584" s="617"/>
      <c r="B584" s="618"/>
      <c r="C584" s="635"/>
      <c r="D584" s="636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1" t="str">
        <f>$D586</f>
        <v>Fiebre</v>
      </c>
      <c r="BI584" s="360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617"/>
      <c r="B585" s="618"/>
      <c r="C585" s="637"/>
      <c r="D585" s="638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2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617"/>
      <c r="B586" s="619"/>
      <c r="C586" s="581" t="str">
        <f>Parameters!$C$3</f>
        <v>&lt; 2</v>
      </c>
      <c r="D586" s="573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3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617"/>
      <c r="B587" s="619"/>
      <c r="C587" s="581"/>
      <c r="D587" s="574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0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617"/>
      <c r="B588" s="619"/>
      <c r="C588" s="581"/>
      <c r="D588" s="575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1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617"/>
      <c r="B589" s="619"/>
      <c r="C589" s="582"/>
      <c r="D589" s="584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2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617"/>
      <c r="B590" s="619"/>
      <c r="C590" s="582"/>
      <c r="D590" s="577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0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617"/>
      <c r="B591" s="619"/>
      <c r="C591" s="582"/>
      <c r="D591" s="578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1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617"/>
      <c r="B592" s="619"/>
      <c r="C592" s="582"/>
      <c r="D592" s="576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2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617"/>
      <c r="B593" s="619"/>
      <c r="C593" s="582"/>
      <c r="D593" s="577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3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617"/>
      <c r="B594" s="619"/>
      <c r="C594" s="582"/>
      <c r="D594" s="578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1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617"/>
      <c r="B595" s="619"/>
      <c r="C595" s="582"/>
      <c r="D595" s="576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34"/>
      <c r="BI595" s="327" t="str">
        <f t="shared" si="412"/>
        <v>Masc.</v>
      </c>
      <c r="BJ595" s="42">
        <f t="shared" si="416"/>
        <v>0</v>
      </c>
    </row>
    <row r="596" spans="1:63" ht="12.95" customHeight="1" x14ac:dyDescent="0.2">
      <c r="A596" s="617"/>
      <c r="B596" s="619"/>
      <c r="C596" s="582"/>
      <c r="D596" s="577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617"/>
      <c r="B597" s="619"/>
      <c r="C597" s="583"/>
      <c r="D597" s="579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2"/>
      <c r="BJ597" s="342"/>
      <c r="BK597" s="342"/>
    </row>
    <row r="598" spans="1:63" ht="12.95" customHeight="1" x14ac:dyDescent="0.2">
      <c r="A598" s="617"/>
      <c r="B598" s="619"/>
      <c r="C598" s="585" t="str">
        <f>Parameters!$C$4</f>
        <v>2 a 4</v>
      </c>
      <c r="D598" s="573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617"/>
      <c r="B599" s="619"/>
      <c r="C599" s="582"/>
      <c r="D599" s="574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617"/>
      <c r="B600" s="619"/>
      <c r="C600" s="582"/>
      <c r="D600" s="575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617"/>
      <c r="B601" s="619"/>
      <c r="C601" s="582"/>
      <c r="D601" s="584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617"/>
      <c r="B602" s="619"/>
      <c r="C602" s="582"/>
      <c r="D602" s="577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617"/>
      <c r="B603" s="619"/>
      <c r="C603" s="582"/>
      <c r="D603" s="578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617"/>
      <c r="B604" s="619"/>
      <c r="C604" s="582"/>
      <c r="D604" s="576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617"/>
      <c r="B605" s="619"/>
      <c r="C605" s="582"/>
      <c r="D605" s="577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617"/>
      <c r="B606" s="619"/>
      <c r="C606" s="582"/>
      <c r="D606" s="578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617"/>
      <c r="B607" s="619"/>
      <c r="C607" s="582"/>
      <c r="D607" s="576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617"/>
      <c r="B608" s="619"/>
      <c r="C608" s="582"/>
      <c r="D608" s="577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617"/>
      <c r="B609" s="619"/>
      <c r="C609" s="583"/>
      <c r="D609" s="579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617"/>
      <c r="B610" s="619"/>
      <c r="C610" s="580" t="str">
        <f>Parameters!$C$5</f>
        <v>5 a 19</v>
      </c>
      <c r="D610" s="573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617"/>
      <c r="B611" s="619"/>
      <c r="C611" s="581"/>
      <c r="D611" s="574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617"/>
      <c r="B612" s="619"/>
      <c r="C612" s="581"/>
      <c r="D612" s="575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617"/>
      <c r="B613" s="619"/>
      <c r="C613" s="582"/>
      <c r="D613" s="584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617"/>
      <c r="B614" s="619"/>
      <c r="C614" s="582"/>
      <c r="D614" s="577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617"/>
      <c r="B615" s="619"/>
      <c r="C615" s="582"/>
      <c r="D615" s="578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617"/>
      <c r="B616" s="619"/>
      <c r="C616" s="582"/>
      <c r="D616" s="576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617"/>
      <c r="B617" s="619"/>
      <c r="C617" s="582"/>
      <c r="D617" s="577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617"/>
      <c r="B618" s="619"/>
      <c r="C618" s="582"/>
      <c r="D618" s="578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617"/>
      <c r="B619" s="619"/>
      <c r="C619" s="582"/>
      <c r="D619" s="576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617"/>
      <c r="B620" s="619"/>
      <c r="C620" s="582"/>
      <c r="D620" s="577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617"/>
      <c r="B621" s="619"/>
      <c r="C621" s="583"/>
      <c r="D621" s="579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617"/>
      <c r="B622" s="619"/>
      <c r="C622" s="580" t="str">
        <f>Parameters!$C$6</f>
        <v>20 a 39</v>
      </c>
      <c r="D622" s="573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617"/>
      <c r="B623" s="619"/>
      <c r="C623" s="581"/>
      <c r="D623" s="574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617"/>
      <c r="B624" s="619"/>
      <c r="C624" s="581"/>
      <c r="D624" s="575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617"/>
      <c r="B625" s="619"/>
      <c r="C625" s="582"/>
      <c r="D625" s="584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617"/>
      <c r="B626" s="619"/>
      <c r="C626" s="582"/>
      <c r="D626" s="577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617"/>
      <c r="B627" s="619"/>
      <c r="C627" s="582"/>
      <c r="D627" s="578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617"/>
      <c r="B628" s="619"/>
      <c r="C628" s="582"/>
      <c r="D628" s="576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617"/>
      <c r="B629" s="619"/>
      <c r="C629" s="582"/>
      <c r="D629" s="577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617"/>
      <c r="B630" s="619"/>
      <c r="C630" s="582"/>
      <c r="D630" s="578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617"/>
      <c r="B631" s="619"/>
      <c r="C631" s="582"/>
      <c r="D631" s="576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617"/>
      <c r="B632" s="619"/>
      <c r="C632" s="582"/>
      <c r="D632" s="577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617"/>
      <c r="B633" s="619"/>
      <c r="C633" s="583"/>
      <c r="D633" s="579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617"/>
      <c r="B634" s="619"/>
      <c r="C634" s="580" t="str">
        <f>Parameters!$C$7</f>
        <v>40 a 59</v>
      </c>
      <c r="D634" s="573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617"/>
      <c r="B635" s="619"/>
      <c r="C635" s="581"/>
      <c r="D635" s="574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617"/>
      <c r="B636" s="619"/>
      <c r="C636" s="581"/>
      <c r="D636" s="575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617"/>
      <c r="B637" s="619"/>
      <c r="C637" s="582"/>
      <c r="D637" s="584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617"/>
      <c r="B638" s="619"/>
      <c r="C638" s="582"/>
      <c r="D638" s="577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617"/>
      <c r="B639" s="619"/>
      <c r="C639" s="582"/>
      <c r="D639" s="578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617"/>
      <c r="B640" s="619"/>
      <c r="C640" s="582"/>
      <c r="D640" s="576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617"/>
      <c r="B641" s="619"/>
      <c r="C641" s="582"/>
      <c r="D641" s="577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617"/>
      <c r="B642" s="619"/>
      <c r="C642" s="582"/>
      <c r="D642" s="578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617"/>
      <c r="B643" s="619"/>
      <c r="C643" s="582"/>
      <c r="D643" s="576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617"/>
      <c r="B644" s="619"/>
      <c r="C644" s="582"/>
      <c r="D644" s="577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617"/>
      <c r="B645" s="619"/>
      <c r="C645" s="583"/>
      <c r="D645" s="579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617"/>
      <c r="B646" s="619"/>
      <c r="C646" s="580" t="str">
        <f>Parameters!$C$8</f>
        <v>60 y +</v>
      </c>
      <c r="D646" s="573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617"/>
      <c r="B647" s="619"/>
      <c r="C647" s="581"/>
      <c r="D647" s="574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617"/>
      <c r="B648" s="619"/>
      <c r="C648" s="581"/>
      <c r="D648" s="575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617"/>
      <c r="B649" s="619"/>
      <c r="C649" s="582"/>
      <c r="D649" s="584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617"/>
      <c r="B650" s="619"/>
      <c r="C650" s="582"/>
      <c r="D650" s="577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617"/>
      <c r="B651" s="619"/>
      <c r="C651" s="582"/>
      <c r="D651" s="578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617"/>
      <c r="B652" s="619"/>
      <c r="C652" s="582"/>
      <c r="D652" s="576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617"/>
      <c r="B653" s="619"/>
      <c r="C653" s="582"/>
      <c r="D653" s="577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617"/>
      <c r="B654" s="619"/>
      <c r="C654" s="582"/>
      <c r="D654" s="578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617"/>
      <c r="B655" s="619"/>
      <c r="C655" s="582"/>
      <c r="D655" s="576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617"/>
      <c r="B656" s="619"/>
      <c r="C656" s="582"/>
      <c r="D656" s="577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620"/>
      <c r="B657" s="621"/>
      <c r="C657" s="583"/>
      <c r="D657" s="579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64" t="str">
        <f>Parameters!$B$25</f>
        <v>Positivos para otros virus respiratorios</v>
      </c>
      <c r="B658" s="622" t="str">
        <f>Parameters!$B$24</f>
        <v>Parainfluenza</v>
      </c>
      <c r="C658" s="631" t="str">
        <f>Parameters!$B$14</f>
        <v>Total</v>
      </c>
      <c r="D658" s="631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570" t="str">
        <f>$B658</f>
        <v>Parainfluenza</v>
      </c>
      <c r="BI658" s="571"/>
      <c r="BJ658" s="572"/>
    </row>
    <row r="659" spans="1:63" ht="12.95" customHeight="1" x14ac:dyDescent="0.2">
      <c r="A659" s="565"/>
      <c r="B659" s="623"/>
      <c r="C659" s="631"/>
      <c r="D659" s="632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64" t="str">
        <f>$D661</f>
        <v>Fiebre</v>
      </c>
      <c r="BI659" s="365" t="str">
        <f t="shared" ref="BI659:BI670" si="447">$E661</f>
        <v>Total</v>
      </c>
      <c r="BJ659" s="329">
        <f>BG658</f>
        <v>136</v>
      </c>
    </row>
    <row r="660" spans="1:63" ht="12.95" customHeight="1" thickBot="1" x14ac:dyDescent="0.25">
      <c r="A660" s="565"/>
      <c r="B660" s="623"/>
      <c r="C660" s="633"/>
      <c r="D660" s="634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66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565"/>
      <c r="B661" s="623"/>
      <c r="C661" s="581" t="str">
        <f>Parameters!$C$3</f>
        <v>&lt; 2</v>
      </c>
      <c r="D661" s="573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67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565"/>
      <c r="B662" s="623"/>
      <c r="C662" s="581"/>
      <c r="D662" s="574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0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65"/>
      <c r="B663" s="623"/>
      <c r="C663" s="581"/>
      <c r="D663" s="575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1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565"/>
      <c r="B664" s="623"/>
      <c r="C664" s="582"/>
      <c r="D664" s="584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2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565"/>
      <c r="B665" s="623"/>
      <c r="C665" s="582"/>
      <c r="D665" s="577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0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565"/>
      <c r="B666" s="623"/>
      <c r="C666" s="582"/>
      <c r="D666" s="578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1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565"/>
      <c r="B667" s="623"/>
      <c r="C667" s="582"/>
      <c r="D667" s="576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2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565"/>
      <c r="B668" s="623"/>
      <c r="C668" s="582"/>
      <c r="D668" s="577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3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565"/>
      <c r="B669" s="623"/>
      <c r="C669" s="582"/>
      <c r="D669" s="578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1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65"/>
      <c r="B670" s="623"/>
      <c r="C670" s="582"/>
      <c r="D670" s="576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34"/>
      <c r="BI670" s="327" t="str">
        <f t="shared" si="447"/>
        <v>Masc.</v>
      </c>
      <c r="BJ670" s="42">
        <f t="shared" si="451"/>
        <v>1</v>
      </c>
    </row>
    <row r="671" spans="1:63" ht="12.95" customHeight="1" x14ac:dyDescent="0.2">
      <c r="A671" s="565"/>
      <c r="B671" s="623"/>
      <c r="C671" s="582"/>
      <c r="D671" s="577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65"/>
      <c r="B672" s="623"/>
      <c r="C672" s="583"/>
      <c r="D672" s="579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2"/>
      <c r="BJ672" s="342"/>
      <c r="BK672" s="342"/>
    </row>
    <row r="673" spans="1:59" ht="12.95" customHeight="1" x14ac:dyDescent="0.2">
      <c r="A673" s="565"/>
      <c r="B673" s="623"/>
      <c r="C673" s="585" t="str">
        <f>Parameters!$C$4</f>
        <v>2 a 4</v>
      </c>
      <c r="D673" s="573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65"/>
      <c r="B674" s="623"/>
      <c r="C674" s="582"/>
      <c r="D674" s="574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65"/>
      <c r="B675" s="623"/>
      <c r="C675" s="582"/>
      <c r="D675" s="575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65"/>
      <c r="B676" s="623"/>
      <c r="C676" s="582"/>
      <c r="D676" s="584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65"/>
      <c r="B677" s="623"/>
      <c r="C677" s="582"/>
      <c r="D677" s="577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65"/>
      <c r="B678" s="623"/>
      <c r="C678" s="582"/>
      <c r="D678" s="578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65"/>
      <c r="B679" s="623"/>
      <c r="C679" s="582"/>
      <c r="D679" s="576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65"/>
      <c r="B680" s="623"/>
      <c r="C680" s="582"/>
      <c r="D680" s="577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65"/>
      <c r="B681" s="623"/>
      <c r="C681" s="582"/>
      <c r="D681" s="578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65"/>
      <c r="B682" s="623"/>
      <c r="C682" s="582"/>
      <c r="D682" s="576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65"/>
      <c r="B683" s="623"/>
      <c r="C683" s="582"/>
      <c r="D683" s="577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65"/>
      <c r="B684" s="623"/>
      <c r="C684" s="583"/>
      <c r="D684" s="579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65"/>
      <c r="B685" s="623"/>
      <c r="C685" s="580" t="str">
        <f>Parameters!$C$5</f>
        <v>5 a 19</v>
      </c>
      <c r="D685" s="573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65"/>
      <c r="B686" s="623"/>
      <c r="C686" s="581"/>
      <c r="D686" s="574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65"/>
      <c r="B687" s="623"/>
      <c r="C687" s="581"/>
      <c r="D687" s="575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65"/>
      <c r="B688" s="623"/>
      <c r="C688" s="582"/>
      <c r="D688" s="584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65"/>
      <c r="B689" s="623"/>
      <c r="C689" s="582"/>
      <c r="D689" s="577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65"/>
      <c r="B690" s="623"/>
      <c r="C690" s="582"/>
      <c r="D690" s="578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65"/>
      <c r="B691" s="623"/>
      <c r="C691" s="582"/>
      <c r="D691" s="576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65"/>
      <c r="B692" s="623"/>
      <c r="C692" s="582"/>
      <c r="D692" s="577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65"/>
      <c r="B693" s="623"/>
      <c r="C693" s="582"/>
      <c r="D693" s="578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65"/>
      <c r="B694" s="623"/>
      <c r="C694" s="582"/>
      <c r="D694" s="576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565"/>
      <c r="B695" s="623"/>
      <c r="C695" s="582"/>
      <c r="D695" s="577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65"/>
      <c r="B696" s="623"/>
      <c r="C696" s="583"/>
      <c r="D696" s="579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65"/>
      <c r="B697" s="623"/>
      <c r="C697" s="580" t="str">
        <f>Parameters!$C$6</f>
        <v>20 a 39</v>
      </c>
      <c r="D697" s="573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65"/>
      <c r="B698" s="623"/>
      <c r="C698" s="581"/>
      <c r="D698" s="574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65"/>
      <c r="B699" s="623"/>
      <c r="C699" s="581"/>
      <c r="D699" s="575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65"/>
      <c r="B700" s="623"/>
      <c r="C700" s="582"/>
      <c r="D700" s="584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65"/>
      <c r="B701" s="623"/>
      <c r="C701" s="582"/>
      <c r="D701" s="577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65"/>
      <c r="B702" s="623"/>
      <c r="C702" s="582"/>
      <c r="D702" s="578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65"/>
      <c r="B703" s="623"/>
      <c r="C703" s="582"/>
      <c r="D703" s="576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65"/>
      <c r="B704" s="623"/>
      <c r="C704" s="582"/>
      <c r="D704" s="577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65"/>
      <c r="B705" s="623"/>
      <c r="C705" s="582"/>
      <c r="D705" s="578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65"/>
      <c r="B706" s="623"/>
      <c r="C706" s="582"/>
      <c r="D706" s="576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565"/>
      <c r="B707" s="623"/>
      <c r="C707" s="582"/>
      <c r="D707" s="577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565"/>
      <c r="B708" s="623"/>
      <c r="C708" s="583"/>
      <c r="D708" s="579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565"/>
      <c r="B709" s="623"/>
      <c r="C709" s="580" t="str">
        <f>Parameters!$C$7</f>
        <v>40 a 59</v>
      </c>
      <c r="D709" s="573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565"/>
      <c r="B710" s="623"/>
      <c r="C710" s="581"/>
      <c r="D710" s="574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565"/>
      <c r="B711" s="623"/>
      <c r="C711" s="581"/>
      <c r="D711" s="575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565"/>
      <c r="B712" s="623"/>
      <c r="C712" s="582"/>
      <c r="D712" s="584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565"/>
      <c r="B713" s="623"/>
      <c r="C713" s="582"/>
      <c r="D713" s="577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565"/>
      <c r="B714" s="623"/>
      <c r="C714" s="582"/>
      <c r="D714" s="578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565"/>
      <c r="B715" s="623"/>
      <c r="C715" s="582"/>
      <c r="D715" s="576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565"/>
      <c r="B716" s="623"/>
      <c r="C716" s="582"/>
      <c r="D716" s="577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565"/>
      <c r="B717" s="623"/>
      <c r="C717" s="582"/>
      <c r="D717" s="578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565"/>
      <c r="B718" s="623"/>
      <c r="C718" s="582"/>
      <c r="D718" s="576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65"/>
      <c r="B719" s="623"/>
      <c r="C719" s="582"/>
      <c r="D719" s="577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65"/>
      <c r="B720" s="623"/>
      <c r="C720" s="583"/>
      <c r="D720" s="579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65"/>
      <c r="B721" s="623"/>
      <c r="C721" s="580" t="str">
        <f>Parameters!$C$8</f>
        <v>60 y +</v>
      </c>
      <c r="D721" s="573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565"/>
      <c r="B722" s="623"/>
      <c r="C722" s="581"/>
      <c r="D722" s="574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565"/>
      <c r="B723" s="623"/>
      <c r="C723" s="581"/>
      <c r="D723" s="575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565"/>
      <c r="B724" s="623"/>
      <c r="C724" s="582"/>
      <c r="D724" s="584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565"/>
      <c r="B725" s="623"/>
      <c r="C725" s="582"/>
      <c r="D725" s="577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565"/>
      <c r="B726" s="623"/>
      <c r="C726" s="582"/>
      <c r="D726" s="578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565"/>
      <c r="B727" s="623"/>
      <c r="C727" s="582"/>
      <c r="D727" s="576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565"/>
      <c r="B728" s="623"/>
      <c r="C728" s="582"/>
      <c r="D728" s="577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565"/>
      <c r="B729" s="623"/>
      <c r="C729" s="582"/>
      <c r="D729" s="578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565"/>
      <c r="B730" s="623"/>
      <c r="C730" s="582"/>
      <c r="D730" s="576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65"/>
      <c r="B731" s="623"/>
      <c r="C731" s="582"/>
      <c r="D731" s="577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65"/>
      <c r="B732" s="626"/>
      <c r="C732" s="583"/>
      <c r="D732" s="579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65"/>
      <c r="B733" s="627" t="str">
        <f>Parameters!$B$26</f>
        <v>VSR</v>
      </c>
      <c r="C733" s="601" t="str">
        <f>Parameters!$B$14</f>
        <v>Total</v>
      </c>
      <c r="D733" s="601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67" t="str">
        <f>$B733</f>
        <v>VSR</v>
      </c>
      <c r="BI733" s="568"/>
      <c r="BJ733" s="569"/>
    </row>
    <row r="734" spans="1:62" ht="12.95" customHeight="1" x14ac:dyDescent="0.2">
      <c r="A734" s="565"/>
      <c r="B734" s="628"/>
      <c r="C734" s="601"/>
      <c r="D734" s="602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35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565"/>
      <c r="B735" s="628"/>
      <c r="C735" s="603"/>
      <c r="D735" s="604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36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565"/>
      <c r="B736" s="629"/>
      <c r="C736" s="581" t="str">
        <f>Parameters!$C$3</f>
        <v>&lt; 2</v>
      </c>
      <c r="D736" s="573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37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565"/>
      <c r="B737" s="629"/>
      <c r="C737" s="581"/>
      <c r="D737" s="574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0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65"/>
      <c r="B738" s="629"/>
      <c r="C738" s="581"/>
      <c r="D738" s="575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1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565"/>
      <c r="B739" s="629"/>
      <c r="C739" s="582"/>
      <c r="D739" s="584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2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65"/>
      <c r="B740" s="629"/>
      <c r="C740" s="582"/>
      <c r="D740" s="577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0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565"/>
      <c r="B741" s="629"/>
      <c r="C741" s="582"/>
      <c r="D741" s="578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1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565"/>
      <c r="B742" s="629"/>
      <c r="C742" s="582"/>
      <c r="D742" s="576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2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565"/>
      <c r="B743" s="629"/>
      <c r="C743" s="582"/>
      <c r="D743" s="577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3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565"/>
      <c r="B744" s="629"/>
      <c r="C744" s="582"/>
      <c r="D744" s="578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1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65"/>
      <c r="B745" s="629"/>
      <c r="C745" s="582"/>
      <c r="D745" s="576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34"/>
      <c r="BI745" s="327" t="str">
        <f t="shared" si="482"/>
        <v>Masc.</v>
      </c>
      <c r="BJ745" s="42">
        <f t="shared" si="486"/>
        <v>6</v>
      </c>
    </row>
    <row r="746" spans="1:63" ht="12.95" customHeight="1" x14ac:dyDescent="0.2">
      <c r="A746" s="565"/>
      <c r="B746" s="629"/>
      <c r="C746" s="582"/>
      <c r="D746" s="577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65"/>
      <c r="B747" s="629"/>
      <c r="C747" s="583"/>
      <c r="D747" s="579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2"/>
      <c r="BJ747" s="342"/>
      <c r="BK747" s="342"/>
    </row>
    <row r="748" spans="1:63" ht="12.95" customHeight="1" x14ac:dyDescent="0.2">
      <c r="A748" s="565"/>
      <c r="B748" s="629"/>
      <c r="C748" s="585" t="str">
        <f>Parameters!$C$4</f>
        <v>2 a 4</v>
      </c>
      <c r="D748" s="573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65"/>
      <c r="B749" s="629"/>
      <c r="C749" s="582"/>
      <c r="D749" s="574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65"/>
      <c r="B750" s="629"/>
      <c r="C750" s="582"/>
      <c r="D750" s="575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65"/>
      <c r="B751" s="629"/>
      <c r="C751" s="582"/>
      <c r="D751" s="584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65"/>
      <c r="B752" s="629"/>
      <c r="C752" s="582"/>
      <c r="D752" s="577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65"/>
      <c r="B753" s="629"/>
      <c r="C753" s="582"/>
      <c r="D753" s="578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65"/>
      <c r="B754" s="629"/>
      <c r="C754" s="582"/>
      <c r="D754" s="576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65"/>
      <c r="B755" s="629"/>
      <c r="C755" s="582"/>
      <c r="D755" s="577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65"/>
      <c r="B756" s="629"/>
      <c r="C756" s="582"/>
      <c r="D756" s="578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65"/>
      <c r="B757" s="629"/>
      <c r="C757" s="582"/>
      <c r="D757" s="576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65"/>
      <c r="B758" s="629"/>
      <c r="C758" s="582"/>
      <c r="D758" s="577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65"/>
      <c r="B759" s="629"/>
      <c r="C759" s="583"/>
      <c r="D759" s="579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65"/>
      <c r="B760" s="629"/>
      <c r="C760" s="580" t="str">
        <f>Parameters!$C$5</f>
        <v>5 a 19</v>
      </c>
      <c r="D760" s="573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65"/>
      <c r="B761" s="629"/>
      <c r="C761" s="581"/>
      <c r="D761" s="574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65"/>
      <c r="B762" s="629"/>
      <c r="C762" s="581"/>
      <c r="D762" s="575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65"/>
      <c r="B763" s="629"/>
      <c r="C763" s="582"/>
      <c r="D763" s="584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65"/>
      <c r="B764" s="629"/>
      <c r="C764" s="582"/>
      <c r="D764" s="577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65"/>
      <c r="B765" s="629"/>
      <c r="C765" s="582"/>
      <c r="D765" s="578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65"/>
      <c r="B766" s="629"/>
      <c r="C766" s="582"/>
      <c r="D766" s="576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65"/>
      <c r="B767" s="629"/>
      <c r="C767" s="582"/>
      <c r="D767" s="577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65"/>
      <c r="B768" s="629"/>
      <c r="C768" s="582"/>
      <c r="D768" s="578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65"/>
      <c r="B769" s="629"/>
      <c r="C769" s="582"/>
      <c r="D769" s="576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565"/>
      <c r="B770" s="629"/>
      <c r="C770" s="582"/>
      <c r="D770" s="577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65"/>
      <c r="B771" s="629"/>
      <c r="C771" s="583"/>
      <c r="D771" s="579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65"/>
      <c r="B772" s="629"/>
      <c r="C772" s="580" t="str">
        <f>Parameters!$C$6</f>
        <v>20 a 39</v>
      </c>
      <c r="D772" s="573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65"/>
      <c r="B773" s="629"/>
      <c r="C773" s="581"/>
      <c r="D773" s="574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65"/>
      <c r="B774" s="629"/>
      <c r="C774" s="581"/>
      <c r="D774" s="575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65"/>
      <c r="B775" s="629"/>
      <c r="C775" s="582"/>
      <c r="D775" s="584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65"/>
      <c r="B776" s="629"/>
      <c r="C776" s="582"/>
      <c r="D776" s="577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65"/>
      <c r="B777" s="629"/>
      <c r="C777" s="582"/>
      <c r="D777" s="578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65"/>
      <c r="B778" s="629"/>
      <c r="C778" s="582"/>
      <c r="D778" s="576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65"/>
      <c r="B779" s="629"/>
      <c r="C779" s="582"/>
      <c r="D779" s="577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65"/>
      <c r="B780" s="629"/>
      <c r="C780" s="582"/>
      <c r="D780" s="578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65"/>
      <c r="B781" s="629"/>
      <c r="C781" s="582"/>
      <c r="D781" s="576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565"/>
      <c r="B782" s="629"/>
      <c r="C782" s="582"/>
      <c r="D782" s="577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565"/>
      <c r="B783" s="629"/>
      <c r="C783" s="583"/>
      <c r="D783" s="579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565"/>
      <c r="B784" s="629"/>
      <c r="C784" s="580" t="str">
        <f>Parameters!$C$7</f>
        <v>40 a 59</v>
      </c>
      <c r="D784" s="573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565"/>
      <c r="B785" s="629"/>
      <c r="C785" s="581"/>
      <c r="D785" s="574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565"/>
      <c r="B786" s="629"/>
      <c r="C786" s="581"/>
      <c r="D786" s="575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565"/>
      <c r="B787" s="629"/>
      <c r="C787" s="582"/>
      <c r="D787" s="584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565"/>
      <c r="B788" s="629"/>
      <c r="C788" s="582"/>
      <c r="D788" s="577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565"/>
      <c r="B789" s="629"/>
      <c r="C789" s="582"/>
      <c r="D789" s="578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565"/>
      <c r="B790" s="629"/>
      <c r="C790" s="582"/>
      <c r="D790" s="576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565"/>
      <c r="B791" s="629"/>
      <c r="C791" s="582"/>
      <c r="D791" s="577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565"/>
      <c r="B792" s="629"/>
      <c r="C792" s="582"/>
      <c r="D792" s="578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565"/>
      <c r="B793" s="629"/>
      <c r="C793" s="582"/>
      <c r="D793" s="576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65"/>
      <c r="B794" s="629"/>
      <c r="C794" s="582"/>
      <c r="D794" s="577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65"/>
      <c r="B795" s="629"/>
      <c r="C795" s="583"/>
      <c r="D795" s="579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65"/>
      <c r="B796" s="629"/>
      <c r="C796" s="580" t="str">
        <f>Parameters!$C$8</f>
        <v>60 y +</v>
      </c>
      <c r="D796" s="573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565"/>
      <c r="B797" s="629"/>
      <c r="C797" s="581"/>
      <c r="D797" s="574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565"/>
      <c r="B798" s="629"/>
      <c r="C798" s="581"/>
      <c r="D798" s="575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565"/>
      <c r="B799" s="629"/>
      <c r="C799" s="582"/>
      <c r="D799" s="584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565"/>
      <c r="B800" s="629"/>
      <c r="C800" s="582"/>
      <c r="D800" s="577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565"/>
      <c r="B801" s="629"/>
      <c r="C801" s="582"/>
      <c r="D801" s="578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565"/>
      <c r="B802" s="629"/>
      <c r="C802" s="582"/>
      <c r="D802" s="576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565"/>
      <c r="B803" s="629"/>
      <c r="C803" s="582"/>
      <c r="D803" s="577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565"/>
      <c r="B804" s="629"/>
      <c r="C804" s="582"/>
      <c r="D804" s="578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565"/>
      <c r="B805" s="629"/>
      <c r="C805" s="582"/>
      <c r="D805" s="576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65"/>
      <c r="B806" s="629"/>
      <c r="C806" s="582"/>
      <c r="D806" s="577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65"/>
      <c r="B807" s="630"/>
      <c r="C807" s="583"/>
      <c r="D807" s="579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65"/>
      <c r="B808" s="558" t="str">
        <f>Parameters!$E$11</f>
        <v>SARS-CoV-2</v>
      </c>
      <c r="C808" s="601" t="str">
        <f>Parameters!$B$14</f>
        <v>Total</v>
      </c>
      <c r="D808" s="601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67" t="str">
        <f>$B808</f>
        <v>SARS-CoV-2</v>
      </c>
      <c r="BI808" s="568"/>
      <c r="BJ808" s="569"/>
    </row>
    <row r="809" spans="1:62" ht="12.95" customHeight="1" x14ac:dyDescent="0.2">
      <c r="A809" s="565"/>
      <c r="B809" s="559"/>
      <c r="C809" s="601"/>
      <c r="D809" s="602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35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565"/>
      <c r="B810" s="559"/>
      <c r="C810" s="603"/>
      <c r="D810" s="604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36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565"/>
      <c r="B811" s="559"/>
      <c r="C811" s="581" t="str">
        <f>Parameters!$C$3</f>
        <v>&lt; 2</v>
      </c>
      <c r="D811" s="573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37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565"/>
      <c r="B812" s="559"/>
      <c r="C812" s="581"/>
      <c r="D812" s="574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0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565"/>
      <c r="B813" s="559"/>
      <c r="C813" s="581"/>
      <c r="D813" s="575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1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565"/>
      <c r="B814" s="559"/>
      <c r="C814" s="582"/>
      <c r="D814" s="584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2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565"/>
      <c r="B815" s="559"/>
      <c r="C815" s="582"/>
      <c r="D815" s="577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0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565"/>
      <c r="B816" s="559"/>
      <c r="C816" s="582"/>
      <c r="D816" s="578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1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565"/>
      <c r="B817" s="559"/>
      <c r="C817" s="582"/>
      <c r="D817" s="576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2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565"/>
      <c r="B818" s="559"/>
      <c r="C818" s="582"/>
      <c r="D818" s="577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3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565"/>
      <c r="B819" s="559"/>
      <c r="C819" s="582"/>
      <c r="D819" s="578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1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565"/>
      <c r="B820" s="559"/>
      <c r="C820" s="582"/>
      <c r="D820" s="576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34"/>
      <c r="BI820" s="327" t="str">
        <f t="shared" si="517"/>
        <v>Masc.</v>
      </c>
      <c r="BJ820" s="42">
        <f t="shared" si="521"/>
        <v>13</v>
      </c>
    </row>
    <row r="821" spans="1:62" ht="12.95" customHeight="1" x14ac:dyDescent="0.2">
      <c r="A821" s="565"/>
      <c r="B821" s="559"/>
      <c r="C821" s="582"/>
      <c r="D821" s="577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565"/>
      <c r="B822" s="559"/>
      <c r="C822" s="583"/>
      <c r="D822" s="579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565"/>
      <c r="B823" s="559"/>
      <c r="C823" s="585" t="str">
        <f>Parameters!$C$4</f>
        <v>2 a 4</v>
      </c>
      <c r="D823" s="573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565"/>
      <c r="B824" s="559"/>
      <c r="C824" s="582"/>
      <c r="D824" s="574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565"/>
      <c r="B825" s="559"/>
      <c r="C825" s="582"/>
      <c r="D825" s="575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565"/>
      <c r="B826" s="559"/>
      <c r="C826" s="582"/>
      <c r="D826" s="584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565"/>
      <c r="B827" s="559"/>
      <c r="C827" s="582"/>
      <c r="D827" s="577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565"/>
      <c r="B828" s="559"/>
      <c r="C828" s="582"/>
      <c r="D828" s="578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565"/>
      <c r="B829" s="559"/>
      <c r="C829" s="582"/>
      <c r="D829" s="576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565"/>
      <c r="B830" s="559"/>
      <c r="C830" s="582"/>
      <c r="D830" s="577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565"/>
      <c r="B831" s="559"/>
      <c r="C831" s="582"/>
      <c r="D831" s="578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565"/>
      <c r="B832" s="559"/>
      <c r="C832" s="582"/>
      <c r="D832" s="576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565"/>
      <c r="B833" s="559"/>
      <c r="C833" s="582"/>
      <c r="D833" s="577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565"/>
      <c r="B834" s="559"/>
      <c r="C834" s="583"/>
      <c r="D834" s="579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565"/>
      <c r="B835" s="559"/>
      <c r="C835" s="580" t="str">
        <f>Parameters!$C$5</f>
        <v>5 a 19</v>
      </c>
      <c r="D835" s="573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565"/>
      <c r="B836" s="559"/>
      <c r="C836" s="581"/>
      <c r="D836" s="574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565"/>
      <c r="B837" s="559"/>
      <c r="C837" s="581"/>
      <c r="D837" s="575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565"/>
      <c r="B838" s="559"/>
      <c r="C838" s="582"/>
      <c r="D838" s="584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565"/>
      <c r="B839" s="559"/>
      <c r="C839" s="582"/>
      <c r="D839" s="577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565"/>
      <c r="B840" s="559"/>
      <c r="C840" s="582"/>
      <c r="D840" s="578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565"/>
      <c r="B841" s="559"/>
      <c r="C841" s="582"/>
      <c r="D841" s="576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565"/>
      <c r="B842" s="559"/>
      <c r="C842" s="582"/>
      <c r="D842" s="577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565"/>
      <c r="B843" s="559"/>
      <c r="C843" s="582"/>
      <c r="D843" s="578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565"/>
      <c r="B844" s="559"/>
      <c r="C844" s="582"/>
      <c r="D844" s="576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565"/>
      <c r="B845" s="559"/>
      <c r="C845" s="582"/>
      <c r="D845" s="577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565"/>
      <c r="B846" s="559"/>
      <c r="C846" s="583"/>
      <c r="D846" s="579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565"/>
      <c r="B847" s="559"/>
      <c r="C847" s="580" t="str">
        <f>Parameters!$C$6</f>
        <v>20 a 39</v>
      </c>
      <c r="D847" s="573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565"/>
      <c r="B848" s="559"/>
      <c r="C848" s="581"/>
      <c r="D848" s="574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565"/>
      <c r="B849" s="559"/>
      <c r="C849" s="581"/>
      <c r="D849" s="575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565"/>
      <c r="B850" s="559"/>
      <c r="C850" s="582"/>
      <c r="D850" s="584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565"/>
      <c r="B851" s="559"/>
      <c r="C851" s="582"/>
      <c r="D851" s="577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565"/>
      <c r="B852" s="559"/>
      <c r="C852" s="582"/>
      <c r="D852" s="578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565"/>
      <c r="B853" s="559"/>
      <c r="C853" s="582"/>
      <c r="D853" s="576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565"/>
      <c r="B854" s="559"/>
      <c r="C854" s="582"/>
      <c r="D854" s="577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565"/>
      <c r="B855" s="559"/>
      <c r="C855" s="582"/>
      <c r="D855" s="578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565"/>
      <c r="B856" s="559"/>
      <c r="C856" s="582"/>
      <c r="D856" s="576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565"/>
      <c r="B857" s="559"/>
      <c r="C857" s="582"/>
      <c r="D857" s="577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565"/>
      <c r="B858" s="559"/>
      <c r="C858" s="583"/>
      <c r="D858" s="579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565"/>
      <c r="B859" s="559"/>
      <c r="C859" s="580" t="str">
        <f>Parameters!$C$7</f>
        <v>40 a 59</v>
      </c>
      <c r="D859" s="573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565"/>
      <c r="B860" s="559"/>
      <c r="C860" s="581"/>
      <c r="D860" s="574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565"/>
      <c r="B861" s="559"/>
      <c r="C861" s="581"/>
      <c r="D861" s="575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565"/>
      <c r="B862" s="559"/>
      <c r="C862" s="582"/>
      <c r="D862" s="584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565"/>
      <c r="B863" s="559"/>
      <c r="C863" s="582"/>
      <c r="D863" s="577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565"/>
      <c r="B864" s="559"/>
      <c r="C864" s="582"/>
      <c r="D864" s="578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565"/>
      <c r="B865" s="559"/>
      <c r="C865" s="582"/>
      <c r="D865" s="576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565"/>
      <c r="B866" s="559"/>
      <c r="C866" s="582"/>
      <c r="D866" s="577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565"/>
      <c r="B867" s="559"/>
      <c r="C867" s="582"/>
      <c r="D867" s="578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565"/>
      <c r="B868" s="559"/>
      <c r="C868" s="582"/>
      <c r="D868" s="576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565"/>
      <c r="B869" s="559"/>
      <c r="C869" s="582"/>
      <c r="D869" s="577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565"/>
      <c r="B870" s="559"/>
      <c r="C870" s="583"/>
      <c r="D870" s="579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565"/>
      <c r="B871" s="559"/>
      <c r="C871" s="580" t="str">
        <f>Parameters!$C$8</f>
        <v>60 y +</v>
      </c>
      <c r="D871" s="573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565"/>
      <c r="B872" s="559"/>
      <c r="C872" s="581"/>
      <c r="D872" s="574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565"/>
      <c r="B873" s="559"/>
      <c r="C873" s="581"/>
      <c r="D873" s="575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565"/>
      <c r="B874" s="559"/>
      <c r="C874" s="582"/>
      <c r="D874" s="584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565"/>
      <c r="B875" s="559"/>
      <c r="C875" s="582"/>
      <c r="D875" s="577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565"/>
      <c r="B876" s="559"/>
      <c r="C876" s="582"/>
      <c r="D876" s="578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565"/>
      <c r="B877" s="559"/>
      <c r="C877" s="582"/>
      <c r="D877" s="576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565"/>
      <c r="B878" s="559"/>
      <c r="C878" s="582"/>
      <c r="D878" s="577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565"/>
      <c r="B879" s="559"/>
      <c r="C879" s="582"/>
      <c r="D879" s="578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565"/>
      <c r="B880" s="559"/>
      <c r="C880" s="582"/>
      <c r="D880" s="576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565"/>
      <c r="B881" s="559"/>
      <c r="C881" s="582"/>
      <c r="D881" s="577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565"/>
      <c r="B882" s="560"/>
      <c r="C882" s="583"/>
      <c r="D882" s="579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565"/>
      <c r="B883" s="561" t="str">
        <f>Parameters!$B$27</f>
        <v>Adenovirus</v>
      </c>
      <c r="C883" s="631" t="str">
        <f>Parameters!$B$14</f>
        <v>Total</v>
      </c>
      <c r="D883" s="631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570" t="str">
        <f>$B883</f>
        <v>Adenovirus</v>
      </c>
      <c r="BI883" s="571"/>
      <c r="BJ883" s="572"/>
    </row>
    <row r="884" spans="1:62" ht="12.95" customHeight="1" x14ac:dyDescent="0.2">
      <c r="A884" s="565"/>
      <c r="B884" s="562"/>
      <c r="C884" s="631"/>
      <c r="D884" s="632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64" t="str">
        <f>$D886</f>
        <v>Fiebre</v>
      </c>
      <c r="BI884" s="365" t="str">
        <f t="shared" ref="BI884:BI895" si="552">$E886</f>
        <v>Total</v>
      </c>
      <c r="BJ884" s="329">
        <f>BG883</f>
        <v>59</v>
      </c>
    </row>
    <row r="885" spans="1:62" ht="12.95" customHeight="1" thickBot="1" x14ac:dyDescent="0.25">
      <c r="A885" s="565"/>
      <c r="B885" s="562"/>
      <c r="C885" s="633"/>
      <c r="D885" s="634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66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565"/>
      <c r="B886" s="562"/>
      <c r="C886" s="581" t="str">
        <f>Parameters!$C$3</f>
        <v>&lt; 2</v>
      </c>
      <c r="D886" s="573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67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565"/>
      <c r="B887" s="562"/>
      <c r="C887" s="581"/>
      <c r="D887" s="574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0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565"/>
      <c r="B888" s="562"/>
      <c r="C888" s="581"/>
      <c r="D888" s="575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1"/>
      <c r="BI888" s="48" t="str">
        <f t="shared" si="552"/>
        <v>Fem.</v>
      </c>
      <c r="BJ888" s="41">
        <f>BG890+BG902+BG914+BG926+BG938+BG950</f>
        <v>26</v>
      </c>
    </row>
    <row r="889" spans="1:62" ht="12.95" customHeight="1" x14ac:dyDescent="0.2">
      <c r="A889" s="565"/>
      <c r="B889" s="562"/>
      <c r="C889" s="582"/>
      <c r="D889" s="584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2"/>
      <c r="BI889" s="48" t="str">
        <f t="shared" si="552"/>
        <v>Masc.</v>
      </c>
      <c r="BJ889" s="41">
        <f>BG891+BG903+BG915+BG927+BG939+BG951</f>
        <v>33</v>
      </c>
    </row>
    <row r="890" spans="1:62" ht="12.95" customHeight="1" x14ac:dyDescent="0.2">
      <c r="A890" s="565"/>
      <c r="B890" s="562"/>
      <c r="C890" s="582"/>
      <c r="D890" s="577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0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565"/>
      <c r="B891" s="562"/>
      <c r="C891" s="582"/>
      <c r="D891" s="578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1"/>
      <c r="BI891" s="48" t="str">
        <f t="shared" si="552"/>
        <v>Fem.</v>
      </c>
      <c r="BJ891" s="41">
        <f>BG893+BG905+BG917+BG929+BG941+BG953</f>
        <v>4</v>
      </c>
    </row>
    <row r="892" spans="1:62" ht="12.95" customHeight="1" x14ac:dyDescent="0.2">
      <c r="A892" s="565"/>
      <c r="B892" s="562"/>
      <c r="C892" s="582"/>
      <c r="D892" s="576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2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565"/>
      <c r="B893" s="562"/>
      <c r="C893" s="582"/>
      <c r="D893" s="577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3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565"/>
      <c r="B894" s="562"/>
      <c r="C894" s="582"/>
      <c r="D894" s="578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1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65"/>
      <c r="B895" s="562"/>
      <c r="C895" s="582"/>
      <c r="D895" s="576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34"/>
      <c r="BI895" s="327" t="str">
        <f t="shared" si="552"/>
        <v>Masc.</v>
      </c>
      <c r="BJ895" s="42">
        <f t="shared" si="556"/>
        <v>0</v>
      </c>
    </row>
    <row r="896" spans="1:62" ht="12.95" customHeight="1" x14ac:dyDescent="0.2">
      <c r="A896" s="565"/>
      <c r="B896" s="562"/>
      <c r="C896" s="582"/>
      <c r="D896" s="577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65"/>
      <c r="B897" s="562"/>
      <c r="C897" s="583"/>
      <c r="D897" s="579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2"/>
      <c r="BJ897" s="342"/>
      <c r="BK897" s="342"/>
    </row>
    <row r="898" spans="1:63" ht="12.95" customHeight="1" x14ac:dyDescent="0.2">
      <c r="A898" s="565"/>
      <c r="B898" s="562"/>
      <c r="C898" s="585" t="str">
        <f>Parameters!$C$4</f>
        <v>2 a 4</v>
      </c>
      <c r="D898" s="573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565"/>
      <c r="B899" s="562"/>
      <c r="C899" s="582"/>
      <c r="D899" s="574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565"/>
      <c r="B900" s="562"/>
      <c r="C900" s="582"/>
      <c r="D900" s="575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565"/>
      <c r="B901" s="562"/>
      <c r="C901" s="582"/>
      <c r="D901" s="584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565"/>
      <c r="B902" s="562"/>
      <c r="C902" s="582"/>
      <c r="D902" s="577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565"/>
      <c r="B903" s="562"/>
      <c r="C903" s="582"/>
      <c r="D903" s="578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565"/>
      <c r="B904" s="562"/>
      <c r="C904" s="582"/>
      <c r="D904" s="576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65"/>
      <c r="B905" s="562"/>
      <c r="C905" s="582"/>
      <c r="D905" s="577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65"/>
      <c r="B906" s="562"/>
      <c r="C906" s="582"/>
      <c r="D906" s="578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65"/>
      <c r="B907" s="562"/>
      <c r="C907" s="582"/>
      <c r="D907" s="576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65"/>
      <c r="B908" s="562"/>
      <c r="C908" s="582"/>
      <c r="D908" s="577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65"/>
      <c r="B909" s="562"/>
      <c r="C909" s="583"/>
      <c r="D909" s="579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65"/>
      <c r="B910" s="562"/>
      <c r="C910" s="580" t="str">
        <f>Parameters!$C$5</f>
        <v>5 a 19</v>
      </c>
      <c r="D910" s="573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565"/>
      <c r="B911" s="562"/>
      <c r="C911" s="581"/>
      <c r="D911" s="574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565"/>
      <c r="B912" s="562"/>
      <c r="C912" s="581"/>
      <c r="D912" s="575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565"/>
      <c r="B913" s="562"/>
      <c r="C913" s="582"/>
      <c r="D913" s="584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565"/>
      <c r="B914" s="562"/>
      <c r="C914" s="582"/>
      <c r="D914" s="577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565"/>
      <c r="B915" s="562"/>
      <c r="C915" s="582"/>
      <c r="D915" s="578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565"/>
      <c r="B916" s="562"/>
      <c r="C916" s="582"/>
      <c r="D916" s="576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65"/>
      <c r="B917" s="562"/>
      <c r="C917" s="582"/>
      <c r="D917" s="577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65"/>
      <c r="B918" s="562"/>
      <c r="C918" s="582"/>
      <c r="D918" s="578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65"/>
      <c r="B919" s="562"/>
      <c r="C919" s="582"/>
      <c r="D919" s="576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565"/>
      <c r="B920" s="562"/>
      <c r="C920" s="582"/>
      <c r="D920" s="577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65"/>
      <c r="B921" s="562"/>
      <c r="C921" s="583"/>
      <c r="D921" s="579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65"/>
      <c r="B922" s="562"/>
      <c r="C922" s="580" t="str">
        <f>Parameters!$C$6</f>
        <v>20 a 39</v>
      </c>
      <c r="D922" s="573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565"/>
      <c r="B923" s="562"/>
      <c r="C923" s="581"/>
      <c r="D923" s="574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65"/>
      <c r="B924" s="562"/>
      <c r="C924" s="581"/>
      <c r="D924" s="575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565"/>
      <c r="B925" s="562"/>
      <c r="C925" s="582"/>
      <c r="D925" s="584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565"/>
      <c r="B926" s="562"/>
      <c r="C926" s="582"/>
      <c r="D926" s="577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65"/>
      <c r="B927" s="562"/>
      <c r="C927" s="582"/>
      <c r="D927" s="578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565"/>
      <c r="B928" s="562"/>
      <c r="C928" s="582"/>
      <c r="D928" s="576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65"/>
      <c r="B929" s="562"/>
      <c r="C929" s="582"/>
      <c r="D929" s="577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65"/>
      <c r="B930" s="562"/>
      <c r="C930" s="582"/>
      <c r="D930" s="578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65"/>
      <c r="B931" s="562"/>
      <c r="C931" s="582"/>
      <c r="D931" s="576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565"/>
      <c r="B932" s="562"/>
      <c r="C932" s="582"/>
      <c r="D932" s="577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565"/>
      <c r="B933" s="562"/>
      <c r="C933" s="583"/>
      <c r="D933" s="579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565"/>
      <c r="B934" s="562"/>
      <c r="C934" s="580" t="str">
        <f>Parameters!$C$7</f>
        <v>40 a 59</v>
      </c>
      <c r="D934" s="573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565"/>
      <c r="B935" s="562"/>
      <c r="C935" s="581"/>
      <c r="D935" s="574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565"/>
      <c r="B936" s="562"/>
      <c r="C936" s="581"/>
      <c r="D936" s="575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565"/>
      <c r="B937" s="562"/>
      <c r="C937" s="582"/>
      <c r="D937" s="584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565"/>
      <c r="B938" s="562"/>
      <c r="C938" s="582"/>
      <c r="D938" s="577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565"/>
      <c r="B939" s="562"/>
      <c r="C939" s="582"/>
      <c r="D939" s="578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565"/>
      <c r="B940" s="562"/>
      <c r="C940" s="582"/>
      <c r="D940" s="576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565"/>
      <c r="B941" s="562"/>
      <c r="C941" s="582"/>
      <c r="D941" s="577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565"/>
      <c r="B942" s="562"/>
      <c r="C942" s="582"/>
      <c r="D942" s="578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565"/>
      <c r="B943" s="562"/>
      <c r="C943" s="582"/>
      <c r="D943" s="576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65"/>
      <c r="B944" s="562"/>
      <c r="C944" s="582"/>
      <c r="D944" s="577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65"/>
      <c r="B945" s="562"/>
      <c r="C945" s="583"/>
      <c r="D945" s="579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65"/>
      <c r="B946" s="562"/>
      <c r="C946" s="580" t="str">
        <f>Parameters!$C$8</f>
        <v>60 y +</v>
      </c>
      <c r="D946" s="573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565"/>
      <c r="B947" s="562"/>
      <c r="C947" s="581"/>
      <c r="D947" s="574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565"/>
      <c r="B948" s="562"/>
      <c r="C948" s="581"/>
      <c r="D948" s="575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565"/>
      <c r="B949" s="562"/>
      <c r="C949" s="582"/>
      <c r="D949" s="584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565"/>
      <c r="B950" s="562"/>
      <c r="C950" s="582"/>
      <c r="D950" s="577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565"/>
      <c r="B951" s="562"/>
      <c r="C951" s="582"/>
      <c r="D951" s="578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565"/>
      <c r="B952" s="562"/>
      <c r="C952" s="582"/>
      <c r="D952" s="576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565"/>
      <c r="B953" s="562"/>
      <c r="C953" s="582"/>
      <c r="D953" s="577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565"/>
      <c r="B954" s="562"/>
      <c r="C954" s="582"/>
      <c r="D954" s="578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565"/>
      <c r="B955" s="562"/>
      <c r="C955" s="582"/>
      <c r="D955" s="576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65"/>
      <c r="B956" s="562"/>
      <c r="C956" s="582"/>
      <c r="D956" s="577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65"/>
      <c r="B957" s="563"/>
      <c r="C957" s="583"/>
      <c r="D957" s="579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65"/>
      <c r="B958" s="627" t="str">
        <f>Parameters!$B$28</f>
        <v>Otros</v>
      </c>
      <c r="C958" s="601" t="str">
        <f>Parameters!$B$14</f>
        <v>Total</v>
      </c>
      <c r="D958" s="601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67" t="str">
        <f>$B958</f>
        <v>Otros</v>
      </c>
      <c r="BI958" s="568"/>
      <c r="BJ958" s="569"/>
    </row>
    <row r="959" spans="1:62" ht="12.95" customHeight="1" x14ac:dyDescent="0.2">
      <c r="A959" s="565"/>
      <c r="B959" s="628"/>
      <c r="C959" s="601"/>
      <c r="D959" s="602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35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565"/>
      <c r="B960" s="628"/>
      <c r="C960" s="603"/>
      <c r="D960" s="604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36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565"/>
      <c r="B961" s="629"/>
      <c r="C961" s="581" t="str">
        <f>Parameters!$C$3</f>
        <v>&lt; 2</v>
      </c>
      <c r="D961" s="573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37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565"/>
      <c r="B962" s="629"/>
      <c r="C962" s="581"/>
      <c r="D962" s="574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0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565"/>
      <c r="B963" s="629"/>
      <c r="C963" s="581"/>
      <c r="D963" s="575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1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565"/>
      <c r="B964" s="629"/>
      <c r="C964" s="582"/>
      <c r="D964" s="584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2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565"/>
      <c r="B965" s="629"/>
      <c r="C965" s="582"/>
      <c r="D965" s="577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0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565"/>
      <c r="B966" s="629"/>
      <c r="C966" s="582"/>
      <c r="D966" s="578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1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565"/>
      <c r="B967" s="629"/>
      <c r="C967" s="582"/>
      <c r="D967" s="576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2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565"/>
      <c r="B968" s="629"/>
      <c r="C968" s="582"/>
      <c r="D968" s="577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3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565"/>
      <c r="B969" s="629"/>
      <c r="C969" s="582"/>
      <c r="D969" s="578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1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565"/>
      <c r="B970" s="629"/>
      <c r="C970" s="582"/>
      <c r="D970" s="576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34"/>
      <c r="BI970" s="327" t="str">
        <f t="shared" si="587"/>
        <v>Masc.</v>
      </c>
      <c r="BJ970" s="42">
        <f t="shared" si="591"/>
        <v>0</v>
      </c>
    </row>
    <row r="971" spans="1:63" ht="12.95" customHeight="1" x14ac:dyDescent="0.2">
      <c r="A971" s="565"/>
      <c r="B971" s="629"/>
      <c r="C971" s="582"/>
      <c r="D971" s="577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565"/>
      <c r="B972" s="629"/>
      <c r="C972" s="583"/>
      <c r="D972" s="579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2"/>
      <c r="BJ972" s="342"/>
      <c r="BK972" s="342"/>
    </row>
    <row r="973" spans="1:63" ht="12.95" customHeight="1" x14ac:dyDescent="0.2">
      <c r="A973" s="565"/>
      <c r="B973" s="629"/>
      <c r="C973" s="585" t="str">
        <f>Parameters!$C$4</f>
        <v>2 a 4</v>
      </c>
      <c r="D973" s="573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565"/>
      <c r="B974" s="629"/>
      <c r="C974" s="582"/>
      <c r="D974" s="574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565"/>
      <c r="B975" s="629"/>
      <c r="C975" s="582"/>
      <c r="D975" s="575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565"/>
      <c r="B976" s="629"/>
      <c r="C976" s="582"/>
      <c r="D976" s="584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565"/>
      <c r="B977" s="629"/>
      <c r="C977" s="582"/>
      <c r="D977" s="577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565"/>
      <c r="B978" s="629"/>
      <c r="C978" s="582"/>
      <c r="D978" s="578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565"/>
      <c r="B979" s="629"/>
      <c r="C979" s="582"/>
      <c r="D979" s="576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565"/>
      <c r="B980" s="629"/>
      <c r="C980" s="582"/>
      <c r="D980" s="577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565"/>
      <c r="B981" s="629"/>
      <c r="C981" s="582"/>
      <c r="D981" s="578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565"/>
      <c r="B982" s="629"/>
      <c r="C982" s="582"/>
      <c r="D982" s="576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565"/>
      <c r="B983" s="629"/>
      <c r="C983" s="582"/>
      <c r="D983" s="577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65"/>
      <c r="B984" s="629"/>
      <c r="C984" s="583"/>
      <c r="D984" s="579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565"/>
      <c r="B985" s="629"/>
      <c r="C985" s="580" t="str">
        <f>Parameters!$C$5</f>
        <v>5 a 19</v>
      </c>
      <c r="D985" s="573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565"/>
      <c r="B986" s="629"/>
      <c r="C986" s="581"/>
      <c r="D986" s="574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565"/>
      <c r="B987" s="629"/>
      <c r="C987" s="581"/>
      <c r="D987" s="575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565"/>
      <c r="B988" s="629"/>
      <c r="C988" s="582"/>
      <c r="D988" s="584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565"/>
      <c r="B989" s="629"/>
      <c r="C989" s="582"/>
      <c r="D989" s="577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565"/>
      <c r="B990" s="629"/>
      <c r="C990" s="582"/>
      <c r="D990" s="578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565"/>
      <c r="B991" s="629"/>
      <c r="C991" s="582"/>
      <c r="D991" s="576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565"/>
      <c r="B992" s="629"/>
      <c r="C992" s="582"/>
      <c r="D992" s="577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565"/>
      <c r="B993" s="629"/>
      <c r="C993" s="582"/>
      <c r="D993" s="578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565"/>
      <c r="B994" s="629"/>
      <c r="C994" s="582"/>
      <c r="D994" s="576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565"/>
      <c r="B995" s="629"/>
      <c r="C995" s="582"/>
      <c r="D995" s="577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565"/>
      <c r="B996" s="629"/>
      <c r="C996" s="583"/>
      <c r="D996" s="579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565"/>
      <c r="B997" s="629"/>
      <c r="C997" s="580" t="str">
        <f>Parameters!$C$6</f>
        <v>20 a 39</v>
      </c>
      <c r="D997" s="573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565"/>
      <c r="B998" s="629"/>
      <c r="C998" s="581"/>
      <c r="D998" s="574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565"/>
      <c r="B999" s="629"/>
      <c r="C999" s="581"/>
      <c r="D999" s="575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565"/>
      <c r="B1000" s="629"/>
      <c r="C1000" s="582"/>
      <c r="D1000" s="584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565"/>
      <c r="B1001" s="629"/>
      <c r="C1001" s="582"/>
      <c r="D1001" s="577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565"/>
      <c r="B1002" s="629"/>
      <c r="C1002" s="582"/>
      <c r="D1002" s="578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565"/>
      <c r="B1003" s="629"/>
      <c r="C1003" s="582"/>
      <c r="D1003" s="576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565"/>
      <c r="B1004" s="629"/>
      <c r="C1004" s="582"/>
      <c r="D1004" s="577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565"/>
      <c r="B1005" s="629"/>
      <c r="C1005" s="582"/>
      <c r="D1005" s="578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565"/>
      <c r="B1006" s="629"/>
      <c r="C1006" s="582"/>
      <c r="D1006" s="576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565"/>
      <c r="B1007" s="629"/>
      <c r="C1007" s="582"/>
      <c r="D1007" s="577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565"/>
      <c r="B1008" s="629"/>
      <c r="C1008" s="583"/>
      <c r="D1008" s="579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565"/>
      <c r="B1009" s="629"/>
      <c r="C1009" s="580" t="str">
        <f>Parameters!$C$7</f>
        <v>40 a 59</v>
      </c>
      <c r="D1009" s="573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565"/>
      <c r="B1010" s="629"/>
      <c r="C1010" s="581"/>
      <c r="D1010" s="574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565"/>
      <c r="B1011" s="629"/>
      <c r="C1011" s="581"/>
      <c r="D1011" s="575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565"/>
      <c r="B1012" s="629"/>
      <c r="C1012" s="582"/>
      <c r="D1012" s="584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565"/>
      <c r="B1013" s="629"/>
      <c r="C1013" s="582"/>
      <c r="D1013" s="577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565"/>
      <c r="B1014" s="629"/>
      <c r="C1014" s="582"/>
      <c r="D1014" s="578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565"/>
      <c r="B1015" s="629"/>
      <c r="C1015" s="582"/>
      <c r="D1015" s="576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565"/>
      <c r="B1016" s="629"/>
      <c r="C1016" s="582"/>
      <c r="D1016" s="577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565"/>
      <c r="B1017" s="629"/>
      <c r="C1017" s="582"/>
      <c r="D1017" s="578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565"/>
      <c r="B1018" s="629"/>
      <c r="C1018" s="582"/>
      <c r="D1018" s="576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565"/>
      <c r="B1019" s="629"/>
      <c r="C1019" s="582"/>
      <c r="D1019" s="577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565"/>
      <c r="B1020" s="629"/>
      <c r="C1020" s="583"/>
      <c r="D1020" s="579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565"/>
      <c r="B1021" s="629"/>
      <c r="C1021" s="580" t="str">
        <f>Parameters!$C$8</f>
        <v>60 y +</v>
      </c>
      <c r="D1021" s="573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565"/>
      <c r="B1022" s="629"/>
      <c r="C1022" s="581"/>
      <c r="D1022" s="574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565"/>
      <c r="B1023" s="629"/>
      <c r="C1023" s="581"/>
      <c r="D1023" s="575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565"/>
      <c r="B1024" s="629"/>
      <c r="C1024" s="582"/>
      <c r="D1024" s="584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565"/>
      <c r="B1025" s="629"/>
      <c r="C1025" s="582"/>
      <c r="D1025" s="577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565"/>
      <c r="B1026" s="629"/>
      <c r="C1026" s="582"/>
      <c r="D1026" s="578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565"/>
      <c r="B1027" s="629"/>
      <c r="C1027" s="582"/>
      <c r="D1027" s="576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565"/>
      <c r="B1028" s="629"/>
      <c r="C1028" s="582"/>
      <c r="D1028" s="577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565"/>
      <c r="B1029" s="629"/>
      <c r="C1029" s="582"/>
      <c r="D1029" s="578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565"/>
      <c r="B1030" s="629"/>
      <c r="C1030" s="582"/>
      <c r="D1030" s="576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565"/>
      <c r="B1031" s="629"/>
      <c r="C1031" s="582"/>
      <c r="D1031" s="577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566"/>
      <c r="B1032" s="630"/>
      <c r="C1032" s="583"/>
      <c r="D1032" s="579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561" t="str">
        <f>Parameters!$B$29</f>
        <v># Muestras negativas</v>
      </c>
      <c r="B1033" s="622"/>
      <c r="C1033" s="631" t="str">
        <f>Parameters!$B$14</f>
        <v>Total</v>
      </c>
      <c r="D1033" s="631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570" t="str">
        <f>$A1033</f>
        <v># Muestras negativas</v>
      </c>
      <c r="BI1033" s="571"/>
      <c r="BJ1033" s="572"/>
    </row>
    <row r="1034" spans="1:62" ht="12.95" customHeight="1" x14ac:dyDescent="0.2">
      <c r="A1034" s="562"/>
      <c r="B1034" s="623"/>
      <c r="C1034" s="631"/>
      <c r="D1034" s="632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64" t="str">
        <f>$D1036</f>
        <v>Fiebre</v>
      </c>
      <c r="BI1034" s="365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562"/>
      <c r="B1035" s="623"/>
      <c r="C1035" s="633"/>
      <c r="D1035" s="634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66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562"/>
      <c r="B1036" s="624"/>
      <c r="C1036" s="581" t="str">
        <f>Parameters!$C$3</f>
        <v>&lt; 2</v>
      </c>
      <c r="D1036" s="573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67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562"/>
      <c r="B1037" s="624"/>
      <c r="C1037" s="581"/>
      <c r="D1037" s="574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0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562"/>
      <c r="B1038" s="624"/>
      <c r="C1038" s="581"/>
      <c r="D1038" s="575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1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562"/>
      <c r="B1039" s="624"/>
      <c r="C1039" s="582"/>
      <c r="D1039" s="584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2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562"/>
      <c r="B1040" s="624"/>
      <c r="C1040" s="582"/>
      <c r="D1040" s="577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0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562"/>
      <c r="B1041" s="624"/>
      <c r="C1041" s="582"/>
      <c r="D1041" s="578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1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562"/>
      <c r="B1042" s="624"/>
      <c r="C1042" s="582"/>
      <c r="D1042" s="576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2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562"/>
      <c r="B1043" s="624"/>
      <c r="C1043" s="582"/>
      <c r="D1043" s="577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3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562"/>
      <c r="B1044" s="624"/>
      <c r="C1044" s="582"/>
      <c r="D1044" s="578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1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562"/>
      <c r="B1045" s="624"/>
      <c r="C1045" s="582"/>
      <c r="D1045" s="576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34"/>
      <c r="BI1045" s="327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562"/>
      <c r="B1046" s="624"/>
      <c r="C1046" s="582"/>
      <c r="D1046" s="577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562"/>
      <c r="B1047" s="624"/>
      <c r="C1047" s="583"/>
      <c r="D1047" s="579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2"/>
      <c r="BJ1047" s="342"/>
      <c r="BK1047" s="342"/>
    </row>
    <row r="1048" spans="1:63" ht="12.95" customHeight="1" x14ac:dyDescent="0.2">
      <c r="A1048" s="562"/>
      <c r="B1048" s="624"/>
      <c r="C1048" s="585" t="str">
        <f>Parameters!$C$4</f>
        <v>2 a 4</v>
      </c>
      <c r="D1048" s="573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562"/>
      <c r="B1049" s="624"/>
      <c r="C1049" s="582"/>
      <c r="D1049" s="574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562"/>
      <c r="B1050" s="624"/>
      <c r="C1050" s="582"/>
      <c r="D1050" s="575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562"/>
      <c r="B1051" s="624"/>
      <c r="C1051" s="582"/>
      <c r="D1051" s="584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562"/>
      <c r="B1052" s="624"/>
      <c r="C1052" s="582"/>
      <c r="D1052" s="577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562"/>
      <c r="B1053" s="624"/>
      <c r="C1053" s="582"/>
      <c r="D1053" s="578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562"/>
      <c r="B1054" s="624"/>
      <c r="C1054" s="582"/>
      <c r="D1054" s="576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562"/>
      <c r="B1055" s="624"/>
      <c r="C1055" s="582"/>
      <c r="D1055" s="577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562"/>
      <c r="B1056" s="624"/>
      <c r="C1056" s="582"/>
      <c r="D1056" s="578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562"/>
      <c r="B1057" s="624"/>
      <c r="C1057" s="582"/>
      <c r="D1057" s="576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62"/>
      <c r="B1058" s="624"/>
      <c r="C1058" s="582"/>
      <c r="D1058" s="577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62"/>
      <c r="B1059" s="624"/>
      <c r="C1059" s="583"/>
      <c r="D1059" s="579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62"/>
      <c r="B1060" s="624"/>
      <c r="C1060" s="580" t="str">
        <f>Parameters!$C$5</f>
        <v>5 a 19</v>
      </c>
      <c r="D1060" s="573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562"/>
      <c r="B1061" s="624"/>
      <c r="C1061" s="581"/>
      <c r="D1061" s="574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562"/>
      <c r="B1062" s="624"/>
      <c r="C1062" s="581"/>
      <c r="D1062" s="575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562"/>
      <c r="B1063" s="624"/>
      <c r="C1063" s="582"/>
      <c r="D1063" s="584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562"/>
      <c r="B1064" s="624"/>
      <c r="C1064" s="582"/>
      <c r="D1064" s="577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562"/>
      <c r="B1065" s="624"/>
      <c r="C1065" s="582"/>
      <c r="D1065" s="578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562"/>
      <c r="B1066" s="624"/>
      <c r="C1066" s="582"/>
      <c r="D1066" s="576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562"/>
      <c r="B1067" s="624"/>
      <c r="C1067" s="582"/>
      <c r="D1067" s="577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562"/>
      <c r="B1068" s="624"/>
      <c r="C1068" s="582"/>
      <c r="D1068" s="578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562"/>
      <c r="B1069" s="624"/>
      <c r="C1069" s="582"/>
      <c r="D1069" s="576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62"/>
      <c r="B1070" s="624"/>
      <c r="C1070" s="582"/>
      <c r="D1070" s="577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62"/>
      <c r="B1071" s="624"/>
      <c r="C1071" s="583"/>
      <c r="D1071" s="579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62"/>
      <c r="B1072" s="624"/>
      <c r="C1072" s="580" t="str">
        <f>Parameters!$C$6</f>
        <v>20 a 39</v>
      </c>
      <c r="D1072" s="573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562"/>
      <c r="B1073" s="624"/>
      <c r="C1073" s="581"/>
      <c r="D1073" s="574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562"/>
      <c r="B1074" s="624"/>
      <c r="C1074" s="581"/>
      <c r="D1074" s="575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562"/>
      <c r="B1075" s="624"/>
      <c r="C1075" s="582"/>
      <c r="D1075" s="584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562"/>
      <c r="B1076" s="624"/>
      <c r="C1076" s="582"/>
      <c r="D1076" s="577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562"/>
      <c r="B1077" s="624"/>
      <c r="C1077" s="582"/>
      <c r="D1077" s="578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562"/>
      <c r="B1078" s="624"/>
      <c r="C1078" s="582"/>
      <c r="D1078" s="576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562"/>
      <c r="B1079" s="624"/>
      <c r="C1079" s="582"/>
      <c r="D1079" s="577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562"/>
      <c r="B1080" s="624"/>
      <c r="C1080" s="582"/>
      <c r="D1080" s="578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562"/>
      <c r="B1081" s="624"/>
      <c r="C1081" s="582"/>
      <c r="D1081" s="576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562"/>
      <c r="B1082" s="624"/>
      <c r="C1082" s="582"/>
      <c r="D1082" s="577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562"/>
      <c r="B1083" s="624"/>
      <c r="C1083" s="583"/>
      <c r="D1083" s="579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562"/>
      <c r="B1084" s="624"/>
      <c r="C1084" s="580" t="str">
        <f>Parameters!$C$7</f>
        <v>40 a 59</v>
      </c>
      <c r="D1084" s="573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562"/>
      <c r="B1085" s="624"/>
      <c r="C1085" s="581"/>
      <c r="D1085" s="574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562"/>
      <c r="B1086" s="624"/>
      <c r="C1086" s="581"/>
      <c r="D1086" s="575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562"/>
      <c r="B1087" s="624"/>
      <c r="C1087" s="582"/>
      <c r="D1087" s="584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562"/>
      <c r="B1088" s="624"/>
      <c r="C1088" s="582"/>
      <c r="D1088" s="577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562"/>
      <c r="B1089" s="624"/>
      <c r="C1089" s="582"/>
      <c r="D1089" s="578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562"/>
      <c r="B1090" s="624"/>
      <c r="C1090" s="582"/>
      <c r="D1090" s="576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562"/>
      <c r="B1091" s="624"/>
      <c r="C1091" s="582"/>
      <c r="D1091" s="577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562"/>
      <c r="B1092" s="624"/>
      <c r="C1092" s="582"/>
      <c r="D1092" s="578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562"/>
      <c r="B1093" s="624"/>
      <c r="C1093" s="582"/>
      <c r="D1093" s="576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562"/>
      <c r="B1094" s="624"/>
      <c r="C1094" s="582"/>
      <c r="D1094" s="577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562"/>
      <c r="B1095" s="624"/>
      <c r="C1095" s="583"/>
      <c r="D1095" s="579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562"/>
      <c r="B1096" s="624"/>
      <c r="C1096" s="580" t="str">
        <f>Parameters!$C$8</f>
        <v>60 y +</v>
      </c>
      <c r="D1096" s="573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562"/>
      <c r="B1097" s="624"/>
      <c r="C1097" s="581"/>
      <c r="D1097" s="574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562"/>
      <c r="B1098" s="624"/>
      <c r="C1098" s="581"/>
      <c r="D1098" s="575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562"/>
      <c r="B1099" s="624"/>
      <c r="C1099" s="582"/>
      <c r="D1099" s="584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562"/>
      <c r="B1100" s="624"/>
      <c r="C1100" s="582"/>
      <c r="D1100" s="577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562"/>
      <c r="B1101" s="624"/>
      <c r="C1101" s="582"/>
      <c r="D1101" s="578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562"/>
      <c r="B1102" s="624"/>
      <c r="C1102" s="582"/>
      <c r="D1102" s="576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562"/>
      <c r="B1103" s="624"/>
      <c r="C1103" s="582"/>
      <c r="D1103" s="577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562"/>
      <c r="B1104" s="624"/>
      <c r="C1104" s="582"/>
      <c r="D1104" s="578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562"/>
      <c r="B1105" s="624"/>
      <c r="C1105" s="582"/>
      <c r="D1105" s="576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562"/>
      <c r="B1106" s="624"/>
      <c r="C1106" s="582"/>
      <c r="D1106" s="577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563"/>
      <c r="B1107" s="625"/>
      <c r="C1107" s="583"/>
      <c r="D1107" s="579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615" t="str">
        <f>Parameters!$B$30</f>
        <v># Muestras analizadas</v>
      </c>
      <c r="B1108" s="616"/>
      <c r="C1108" s="635" t="str">
        <f>Parameters!$B$14</f>
        <v>Total</v>
      </c>
      <c r="D1108" s="635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586" t="str">
        <f>$A1108</f>
        <v># Muestras analizadas</v>
      </c>
      <c r="BI1108" s="587"/>
      <c r="BJ1108" s="588"/>
    </row>
    <row r="1109" spans="1:62" ht="12.95" customHeight="1" x14ac:dyDescent="0.2">
      <c r="A1109" s="617"/>
      <c r="B1109" s="618"/>
      <c r="C1109" s="635"/>
      <c r="D1109" s="636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1" t="str">
        <f>$D1111</f>
        <v>Fiebre</v>
      </c>
      <c r="BI1109" s="360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617"/>
      <c r="B1110" s="618"/>
      <c r="C1110" s="637"/>
      <c r="D1110" s="638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2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617"/>
      <c r="B1111" s="619"/>
      <c r="C1111" s="581" t="str">
        <f>Parameters!$C$3</f>
        <v>&lt; 2</v>
      </c>
      <c r="D1111" s="573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3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617"/>
      <c r="B1112" s="619"/>
      <c r="C1112" s="581"/>
      <c r="D1112" s="574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0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617"/>
      <c r="B1113" s="619"/>
      <c r="C1113" s="581"/>
      <c r="D1113" s="575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1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617"/>
      <c r="B1114" s="619"/>
      <c r="C1114" s="582"/>
      <c r="D1114" s="584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2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617"/>
      <c r="B1115" s="619"/>
      <c r="C1115" s="582"/>
      <c r="D1115" s="577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0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617"/>
      <c r="B1116" s="619"/>
      <c r="C1116" s="582"/>
      <c r="D1116" s="578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1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617"/>
      <c r="B1117" s="619"/>
      <c r="C1117" s="582"/>
      <c r="D1117" s="576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2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617"/>
      <c r="B1118" s="619"/>
      <c r="C1118" s="582"/>
      <c r="D1118" s="577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3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617"/>
      <c r="B1119" s="619"/>
      <c r="C1119" s="582"/>
      <c r="D1119" s="578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1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617"/>
      <c r="B1120" s="619"/>
      <c r="C1120" s="582"/>
      <c r="D1120" s="576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34"/>
      <c r="BI1120" s="327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617"/>
      <c r="B1121" s="619"/>
      <c r="C1121" s="582"/>
      <c r="D1121" s="577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617"/>
      <c r="B1122" s="619"/>
      <c r="C1122" s="583"/>
      <c r="D1122" s="579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2"/>
      <c r="BJ1122" s="342"/>
      <c r="BK1122" s="342"/>
    </row>
    <row r="1123" spans="1:63" ht="12.95" customHeight="1" x14ac:dyDescent="0.2">
      <c r="A1123" s="617"/>
      <c r="B1123" s="619"/>
      <c r="C1123" s="585" t="str">
        <f>Parameters!$C$4</f>
        <v>2 a 4</v>
      </c>
      <c r="D1123" s="573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617"/>
      <c r="B1124" s="619"/>
      <c r="C1124" s="582"/>
      <c r="D1124" s="574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617"/>
      <c r="B1125" s="619"/>
      <c r="C1125" s="582"/>
      <c r="D1125" s="575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617"/>
      <c r="B1126" s="619"/>
      <c r="C1126" s="582"/>
      <c r="D1126" s="584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617"/>
      <c r="B1127" s="619"/>
      <c r="C1127" s="582"/>
      <c r="D1127" s="577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617"/>
      <c r="B1128" s="619"/>
      <c r="C1128" s="582"/>
      <c r="D1128" s="578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617"/>
      <c r="B1129" s="619"/>
      <c r="C1129" s="582"/>
      <c r="D1129" s="576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617"/>
      <c r="B1130" s="619"/>
      <c r="C1130" s="582"/>
      <c r="D1130" s="577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617"/>
      <c r="B1131" s="619"/>
      <c r="C1131" s="582"/>
      <c r="D1131" s="578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617"/>
      <c r="B1132" s="619"/>
      <c r="C1132" s="582"/>
      <c r="D1132" s="576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617"/>
      <c r="B1133" s="619"/>
      <c r="C1133" s="582"/>
      <c r="D1133" s="577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617"/>
      <c r="B1134" s="619"/>
      <c r="C1134" s="583"/>
      <c r="D1134" s="579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617"/>
      <c r="B1135" s="619"/>
      <c r="C1135" s="580" t="str">
        <f>Parameters!$C$5</f>
        <v>5 a 19</v>
      </c>
      <c r="D1135" s="573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617"/>
      <c r="B1136" s="619"/>
      <c r="C1136" s="581"/>
      <c r="D1136" s="574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617"/>
      <c r="B1137" s="619"/>
      <c r="C1137" s="581"/>
      <c r="D1137" s="575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617"/>
      <c r="B1138" s="619"/>
      <c r="C1138" s="582"/>
      <c r="D1138" s="584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617"/>
      <c r="B1139" s="619"/>
      <c r="C1139" s="582"/>
      <c r="D1139" s="577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617"/>
      <c r="B1140" s="619"/>
      <c r="C1140" s="582"/>
      <c r="D1140" s="578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617"/>
      <c r="B1141" s="619"/>
      <c r="C1141" s="582"/>
      <c r="D1141" s="576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617"/>
      <c r="B1142" s="619"/>
      <c r="C1142" s="582"/>
      <c r="D1142" s="577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617"/>
      <c r="B1143" s="619"/>
      <c r="C1143" s="582"/>
      <c r="D1143" s="578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617"/>
      <c r="B1144" s="619"/>
      <c r="C1144" s="582"/>
      <c r="D1144" s="576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617"/>
      <c r="B1145" s="619"/>
      <c r="C1145" s="582"/>
      <c r="D1145" s="577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617"/>
      <c r="B1146" s="619"/>
      <c r="C1146" s="583"/>
      <c r="D1146" s="579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617"/>
      <c r="B1147" s="619"/>
      <c r="C1147" s="580" t="str">
        <f>Parameters!$C$6</f>
        <v>20 a 39</v>
      </c>
      <c r="D1147" s="573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617"/>
      <c r="B1148" s="619"/>
      <c r="C1148" s="581"/>
      <c r="D1148" s="574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617"/>
      <c r="B1149" s="619"/>
      <c r="C1149" s="581"/>
      <c r="D1149" s="575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617"/>
      <c r="B1150" s="619"/>
      <c r="C1150" s="582"/>
      <c r="D1150" s="584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617"/>
      <c r="B1151" s="619"/>
      <c r="C1151" s="582"/>
      <c r="D1151" s="577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617"/>
      <c r="B1152" s="619"/>
      <c r="C1152" s="582"/>
      <c r="D1152" s="578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617"/>
      <c r="B1153" s="619"/>
      <c r="C1153" s="582"/>
      <c r="D1153" s="576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617"/>
      <c r="B1154" s="619"/>
      <c r="C1154" s="582"/>
      <c r="D1154" s="577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617"/>
      <c r="B1155" s="619"/>
      <c r="C1155" s="582"/>
      <c r="D1155" s="578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617"/>
      <c r="B1156" s="619"/>
      <c r="C1156" s="582"/>
      <c r="D1156" s="576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617"/>
      <c r="B1157" s="619"/>
      <c r="C1157" s="582"/>
      <c r="D1157" s="577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617"/>
      <c r="B1158" s="619"/>
      <c r="C1158" s="583"/>
      <c r="D1158" s="579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617"/>
      <c r="B1159" s="619"/>
      <c r="C1159" s="580" t="str">
        <f>Parameters!$C$7</f>
        <v>40 a 59</v>
      </c>
      <c r="D1159" s="573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617"/>
      <c r="B1160" s="619"/>
      <c r="C1160" s="581"/>
      <c r="D1160" s="574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617"/>
      <c r="B1161" s="619"/>
      <c r="C1161" s="581"/>
      <c r="D1161" s="575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617"/>
      <c r="B1162" s="619"/>
      <c r="C1162" s="582"/>
      <c r="D1162" s="584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617"/>
      <c r="B1163" s="619"/>
      <c r="C1163" s="582"/>
      <c r="D1163" s="577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617"/>
      <c r="B1164" s="619"/>
      <c r="C1164" s="582"/>
      <c r="D1164" s="578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617"/>
      <c r="B1165" s="619"/>
      <c r="C1165" s="582"/>
      <c r="D1165" s="576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617"/>
      <c r="B1166" s="619"/>
      <c r="C1166" s="582"/>
      <c r="D1166" s="577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617"/>
      <c r="B1167" s="619"/>
      <c r="C1167" s="582"/>
      <c r="D1167" s="578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617"/>
      <c r="B1168" s="619"/>
      <c r="C1168" s="582"/>
      <c r="D1168" s="576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617"/>
      <c r="B1169" s="619"/>
      <c r="C1169" s="582"/>
      <c r="D1169" s="577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617"/>
      <c r="B1170" s="619"/>
      <c r="C1170" s="583"/>
      <c r="D1170" s="579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617"/>
      <c r="B1171" s="619"/>
      <c r="C1171" s="580" t="str">
        <f>Parameters!$C$8</f>
        <v>60 y +</v>
      </c>
      <c r="D1171" s="573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617"/>
      <c r="B1172" s="619"/>
      <c r="C1172" s="581"/>
      <c r="D1172" s="574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617"/>
      <c r="B1173" s="619"/>
      <c r="C1173" s="581"/>
      <c r="D1173" s="575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617"/>
      <c r="B1174" s="619"/>
      <c r="C1174" s="582"/>
      <c r="D1174" s="584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617"/>
      <c r="B1175" s="619"/>
      <c r="C1175" s="582"/>
      <c r="D1175" s="577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617"/>
      <c r="B1176" s="619"/>
      <c r="C1176" s="582"/>
      <c r="D1176" s="578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617"/>
      <c r="B1177" s="619"/>
      <c r="C1177" s="582"/>
      <c r="D1177" s="576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617"/>
      <c r="B1178" s="619"/>
      <c r="C1178" s="582"/>
      <c r="D1178" s="577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617"/>
      <c r="B1179" s="619"/>
      <c r="C1179" s="582"/>
      <c r="D1179" s="578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617"/>
      <c r="B1180" s="619"/>
      <c r="C1180" s="582"/>
      <c r="D1180" s="576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617"/>
      <c r="B1181" s="619"/>
      <c r="C1181" s="582"/>
      <c r="D1181" s="577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620"/>
      <c r="B1182" s="621"/>
      <c r="C1182" s="583"/>
      <c r="D1182" s="579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561" t="str">
        <f>Parameters!$B$31</f>
        <v># Muestras positivas</v>
      </c>
      <c r="B1183" s="622"/>
      <c r="C1183" s="631" t="str">
        <f>Parameters!$B$14</f>
        <v>Total</v>
      </c>
      <c r="D1183" s="631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570" t="str">
        <f>$A1183</f>
        <v># Muestras positivas</v>
      </c>
      <c r="BI1183" s="571"/>
      <c r="BJ1183" s="572"/>
    </row>
    <row r="1184" spans="1:62" ht="12.95" customHeight="1" x14ac:dyDescent="0.2">
      <c r="A1184" s="562"/>
      <c r="B1184" s="623"/>
      <c r="C1184" s="631"/>
      <c r="D1184" s="632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64" t="str">
        <f>$D1186</f>
        <v>Fiebre</v>
      </c>
      <c r="BI1184" s="365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562"/>
      <c r="B1185" s="623"/>
      <c r="C1185" s="633"/>
      <c r="D1185" s="634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66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562"/>
      <c r="B1186" s="624"/>
      <c r="C1186" s="581" t="str">
        <f>Parameters!$C$3</f>
        <v>&lt; 2</v>
      </c>
      <c r="D1186" s="573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67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562"/>
      <c r="B1187" s="624"/>
      <c r="C1187" s="581"/>
      <c r="D1187" s="574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0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562"/>
      <c r="B1188" s="624"/>
      <c r="C1188" s="581"/>
      <c r="D1188" s="575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1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562"/>
      <c r="B1189" s="624"/>
      <c r="C1189" s="582"/>
      <c r="D1189" s="584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2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562"/>
      <c r="B1190" s="624"/>
      <c r="C1190" s="582"/>
      <c r="D1190" s="577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0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562"/>
      <c r="B1191" s="624"/>
      <c r="C1191" s="582"/>
      <c r="D1191" s="578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1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562"/>
      <c r="B1192" s="624"/>
      <c r="C1192" s="582"/>
      <c r="D1192" s="576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2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562"/>
      <c r="B1193" s="624"/>
      <c r="C1193" s="582"/>
      <c r="D1193" s="577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3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562"/>
      <c r="B1194" s="624"/>
      <c r="C1194" s="582"/>
      <c r="D1194" s="578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1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562"/>
      <c r="B1195" s="624"/>
      <c r="C1195" s="582"/>
      <c r="D1195" s="576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34"/>
      <c r="BI1195" s="327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562"/>
      <c r="B1196" s="624"/>
      <c r="C1196" s="582"/>
      <c r="D1196" s="577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562"/>
      <c r="B1197" s="624"/>
      <c r="C1197" s="583"/>
      <c r="D1197" s="579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2"/>
      <c r="BJ1197" s="342"/>
      <c r="BK1197" s="342"/>
    </row>
    <row r="1198" spans="1:63" ht="12.95" customHeight="1" x14ac:dyDescent="0.2">
      <c r="A1198" s="562"/>
      <c r="B1198" s="624"/>
      <c r="C1198" s="585" t="str">
        <f>Parameters!$C$4</f>
        <v>2 a 4</v>
      </c>
      <c r="D1198" s="573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562"/>
      <c r="B1199" s="624"/>
      <c r="C1199" s="582"/>
      <c r="D1199" s="574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562"/>
      <c r="B1200" s="624"/>
      <c r="C1200" s="582"/>
      <c r="D1200" s="575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562"/>
      <c r="B1201" s="624"/>
      <c r="C1201" s="582"/>
      <c r="D1201" s="584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562"/>
      <c r="B1202" s="624"/>
      <c r="C1202" s="582"/>
      <c r="D1202" s="577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562"/>
      <c r="B1203" s="624"/>
      <c r="C1203" s="582"/>
      <c r="D1203" s="578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562"/>
      <c r="B1204" s="624"/>
      <c r="C1204" s="582"/>
      <c r="D1204" s="576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562"/>
      <c r="B1205" s="624"/>
      <c r="C1205" s="582"/>
      <c r="D1205" s="577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562"/>
      <c r="B1206" s="624"/>
      <c r="C1206" s="582"/>
      <c r="D1206" s="578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562"/>
      <c r="B1207" s="624"/>
      <c r="C1207" s="582"/>
      <c r="D1207" s="576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62"/>
      <c r="B1208" s="624"/>
      <c r="C1208" s="582"/>
      <c r="D1208" s="577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62"/>
      <c r="B1209" s="624"/>
      <c r="C1209" s="583"/>
      <c r="D1209" s="579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62"/>
      <c r="B1210" s="624"/>
      <c r="C1210" s="580" t="str">
        <f>Parameters!$C$5</f>
        <v>5 a 19</v>
      </c>
      <c r="D1210" s="573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562"/>
      <c r="B1211" s="624"/>
      <c r="C1211" s="581"/>
      <c r="D1211" s="574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562"/>
      <c r="B1212" s="624"/>
      <c r="C1212" s="581"/>
      <c r="D1212" s="575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562"/>
      <c r="B1213" s="624"/>
      <c r="C1213" s="582"/>
      <c r="D1213" s="584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562"/>
      <c r="B1214" s="624"/>
      <c r="C1214" s="582"/>
      <c r="D1214" s="577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562"/>
      <c r="B1215" s="624"/>
      <c r="C1215" s="582"/>
      <c r="D1215" s="578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562"/>
      <c r="B1216" s="624"/>
      <c r="C1216" s="582"/>
      <c r="D1216" s="576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562"/>
      <c r="B1217" s="624"/>
      <c r="C1217" s="582"/>
      <c r="D1217" s="577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562"/>
      <c r="B1218" s="624"/>
      <c r="C1218" s="582"/>
      <c r="D1218" s="578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562"/>
      <c r="B1219" s="624"/>
      <c r="C1219" s="582"/>
      <c r="D1219" s="576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62"/>
      <c r="B1220" s="624"/>
      <c r="C1220" s="582"/>
      <c r="D1220" s="577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62"/>
      <c r="B1221" s="624"/>
      <c r="C1221" s="583"/>
      <c r="D1221" s="579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62"/>
      <c r="B1222" s="624"/>
      <c r="C1222" s="580" t="str">
        <f>Parameters!$C$6</f>
        <v>20 a 39</v>
      </c>
      <c r="D1222" s="573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562"/>
      <c r="B1223" s="624"/>
      <c r="C1223" s="581"/>
      <c r="D1223" s="574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562"/>
      <c r="B1224" s="624"/>
      <c r="C1224" s="581"/>
      <c r="D1224" s="575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562"/>
      <c r="B1225" s="624"/>
      <c r="C1225" s="582"/>
      <c r="D1225" s="584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562"/>
      <c r="B1226" s="624"/>
      <c r="C1226" s="582"/>
      <c r="D1226" s="577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562"/>
      <c r="B1227" s="624"/>
      <c r="C1227" s="582"/>
      <c r="D1227" s="578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562"/>
      <c r="B1228" s="624"/>
      <c r="C1228" s="582"/>
      <c r="D1228" s="576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562"/>
      <c r="B1229" s="624"/>
      <c r="C1229" s="582"/>
      <c r="D1229" s="577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562"/>
      <c r="B1230" s="624"/>
      <c r="C1230" s="582"/>
      <c r="D1230" s="578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562"/>
      <c r="B1231" s="624"/>
      <c r="C1231" s="582"/>
      <c r="D1231" s="576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562"/>
      <c r="B1232" s="624"/>
      <c r="C1232" s="582"/>
      <c r="D1232" s="577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562"/>
      <c r="B1233" s="624"/>
      <c r="C1233" s="583"/>
      <c r="D1233" s="579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562"/>
      <c r="B1234" s="624"/>
      <c r="C1234" s="580" t="str">
        <f>Parameters!$C$7</f>
        <v>40 a 59</v>
      </c>
      <c r="D1234" s="573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562"/>
      <c r="B1235" s="624"/>
      <c r="C1235" s="581"/>
      <c r="D1235" s="574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562"/>
      <c r="B1236" s="624"/>
      <c r="C1236" s="581"/>
      <c r="D1236" s="575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562"/>
      <c r="B1237" s="624"/>
      <c r="C1237" s="582"/>
      <c r="D1237" s="584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562"/>
      <c r="B1238" s="624"/>
      <c r="C1238" s="582"/>
      <c r="D1238" s="577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562"/>
      <c r="B1239" s="624"/>
      <c r="C1239" s="582"/>
      <c r="D1239" s="578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562"/>
      <c r="B1240" s="624"/>
      <c r="C1240" s="582"/>
      <c r="D1240" s="576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562"/>
      <c r="B1241" s="624"/>
      <c r="C1241" s="582"/>
      <c r="D1241" s="577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562"/>
      <c r="B1242" s="624"/>
      <c r="C1242" s="582"/>
      <c r="D1242" s="578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562"/>
      <c r="B1243" s="624"/>
      <c r="C1243" s="582"/>
      <c r="D1243" s="576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562"/>
      <c r="B1244" s="624"/>
      <c r="C1244" s="582"/>
      <c r="D1244" s="577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562"/>
      <c r="B1245" s="624"/>
      <c r="C1245" s="583"/>
      <c r="D1245" s="579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562"/>
      <c r="B1246" s="624"/>
      <c r="C1246" s="580" t="str">
        <f>Parameters!$C$8</f>
        <v>60 y +</v>
      </c>
      <c r="D1246" s="573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562"/>
      <c r="B1247" s="624"/>
      <c r="C1247" s="581"/>
      <c r="D1247" s="574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562"/>
      <c r="B1248" s="624"/>
      <c r="C1248" s="581"/>
      <c r="D1248" s="575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562"/>
      <c r="B1249" s="624"/>
      <c r="C1249" s="582"/>
      <c r="D1249" s="584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562"/>
      <c r="B1250" s="624"/>
      <c r="C1250" s="582"/>
      <c r="D1250" s="577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562"/>
      <c r="B1251" s="624"/>
      <c r="C1251" s="582"/>
      <c r="D1251" s="578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562"/>
      <c r="B1252" s="624"/>
      <c r="C1252" s="582"/>
      <c r="D1252" s="576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562"/>
      <c r="B1253" s="624"/>
      <c r="C1253" s="582"/>
      <c r="D1253" s="577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562"/>
      <c r="B1254" s="624"/>
      <c r="C1254" s="582"/>
      <c r="D1254" s="578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562"/>
      <c r="B1255" s="624"/>
      <c r="C1255" s="582"/>
      <c r="D1255" s="576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562"/>
      <c r="B1256" s="624"/>
      <c r="C1256" s="582"/>
      <c r="D1256" s="577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563"/>
      <c r="B1257" s="625"/>
      <c r="C1257" s="583"/>
      <c r="D1257" s="579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615" t="str">
        <f>Parameters!$B$32</f>
        <v># Muestras indeterminadas</v>
      </c>
      <c r="B1258" s="616"/>
      <c r="C1258" s="635" t="str">
        <f>Parameters!$B$14</f>
        <v>Total</v>
      </c>
      <c r="D1258" s="635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586" t="str">
        <f>$A1258</f>
        <v># Muestras indeterminadas</v>
      </c>
      <c r="BI1258" s="587"/>
      <c r="BJ1258" s="588"/>
    </row>
    <row r="1259" spans="1:62" ht="12.95" customHeight="1" x14ac:dyDescent="0.2">
      <c r="A1259" s="617"/>
      <c r="B1259" s="618"/>
      <c r="C1259" s="635"/>
      <c r="D1259" s="636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1" t="str">
        <f>$D1261</f>
        <v>Fiebre</v>
      </c>
      <c r="BI1259" s="360" t="str">
        <f t="shared" ref="BI1259:BI1270" si="727">$E1261</f>
        <v>Total</v>
      </c>
      <c r="BJ1259" s="328">
        <f>BG1258</f>
        <v>3</v>
      </c>
    </row>
    <row r="1260" spans="1:62" ht="12.95" customHeight="1" thickBot="1" x14ac:dyDescent="0.25">
      <c r="A1260" s="617"/>
      <c r="B1260" s="618"/>
      <c r="C1260" s="637"/>
      <c r="D1260" s="638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2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617"/>
      <c r="B1261" s="619"/>
      <c r="C1261" s="581" t="str">
        <f>Parameters!$C$3</f>
        <v>&lt; 2</v>
      </c>
      <c r="D1261" s="573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3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617"/>
      <c r="B1262" s="619"/>
      <c r="C1262" s="581"/>
      <c r="D1262" s="574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0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617"/>
      <c r="B1263" s="619"/>
      <c r="C1263" s="581"/>
      <c r="D1263" s="575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1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617"/>
      <c r="B1264" s="619"/>
      <c r="C1264" s="582"/>
      <c r="D1264" s="584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2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617"/>
      <c r="B1265" s="619"/>
      <c r="C1265" s="582"/>
      <c r="D1265" s="577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0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617"/>
      <c r="B1266" s="619"/>
      <c r="C1266" s="582"/>
      <c r="D1266" s="578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1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617"/>
      <c r="B1267" s="619"/>
      <c r="C1267" s="582"/>
      <c r="D1267" s="576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2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617"/>
      <c r="B1268" s="619"/>
      <c r="C1268" s="582"/>
      <c r="D1268" s="577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3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617"/>
      <c r="B1269" s="619"/>
      <c r="C1269" s="582"/>
      <c r="D1269" s="578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1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617"/>
      <c r="B1270" s="619"/>
      <c r="C1270" s="582"/>
      <c r="D1270" s="576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34"/>
      <c r="BI1270" s="327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617"/>
      <c r="B1271" s="619"/>
      <c r="C1271" s="582"/>
      <c r="D1271" s="577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617"/>
      <c r="B1272" s="619"/>
      <c r="C1272" s="583"/>
      <c r="D1272" s="579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2"/>
      <c r="BJ1272" s="342"/>
      <c r="BK1272" s="342"/>
    </row>
    <row r="1273" spans="1:63" ht="12.95" customHeight="1" x14ac:dyDescent="0.2">
      <c r="A1273" s="617"/>
      <c r="B1273" s="619"/>
      <c r="C1273" s="585" t="str">
        <f>Parameters!$C$4</f>
        <v>2 a 4</v>
      </c>
      <c r="D1273" s="573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617"/>
      <c r="B1274" s="619"/>
      <c r="C1274" s="582"/>
      <c r="D1274" s="574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617"/>
      <c r="B1275" s="619"/>
      <c r="C1275" s="582"/>
      <c r="D1275" s="575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617"/>
      <c r="B1276" s="619"/>
      <c r="C1276" s="582"/>
      <c r="D1276" s="584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617"/>
      <c r="B1277" s="619"/>
      <c r="C1277" s="582"/>
      <c r="D1277" s="577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617"/>
      <c r="B1278" s="619"/>
      <c r="C1278" s="582"/>
      <c r="D1278" s="578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617"/>
      <c r="B1279" s="619"/>
      <c r="C1279" s="582"/>
      <c r="D1279" s="576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617"/>
      <c r="B1280" s="619"/>
      <c r="C1280" s="582"/>
      <c r="D1280" s="577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617"/>
      <c r="B1281" s="619"/>
      <c r="C1281" s="582"/>
      <c r="D1281" s="578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617"/>
      <c r="B1282" s="619"/>
      <c r="C1282" s="582"/>
      <c r="D1282" s="576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617"/>
      <c r="B1283" s="619"/>
      <c r="C1283" s="582"/>
      <c r="D1283" s="577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617"/>
      <c r="B1284" s="619"/>
      <c r="C1284" s="583"/>
      <c r="D1284" s="579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617"/>
      <c r="B1285" s="619"/>
      <c r="C1285" s="580" t="str">
        <f>Parameters!$C$5</f>
        <v>5 a 19</v>
      </c>
      <c r="D1285" s="573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617"/>
      <c r="B1286" s="619"/>
      <c r="C1286" s="581"/>
      <c r="D1286" s="574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617"/>
      <c r="B1287" s="619"/>
      <c r="C1287" s="581"/>
      <c r="D1287" s="575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617"/>
      <c r="B1288" s="619"/>
      <c r="C1288" s="582"/>
      <c r="D1288" s="584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617"/>
      <c r="B1289" s="619"/>
      <c r="C1289" s="582"/>
      <c r="D1289" s="577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617"/>
      <c r="B1290" s="619"/>
      <c r="C1290" s="582"/>
      <c r="D1290" s="578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617"/>
      <c r="B1291" s="619"/>
      <c r="C1291" s="582"/>
      <c r="D1291" s="576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617"/>
      <c r="B1292" s="619"/>
      <c r="C1292" s="582"/>
      <c r="D1292" s="577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617"/>
      <c r="B1293" s="619"/>
      <c r="C1293" s="582"/>
      <c r="D1293" s="578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617"/>
      <c r="B1294" s="619"/>
      <c r="C1294" s="582"/>
      <c r="D1294" s="576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617"/>
      <c r="B1295" s="619"/>
      <c r="C1295" s="582"/>
      <c r="D1295" s="577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617"/>
      <c r="B1296" s="619"/>
      <c r="C1296" s="583"/>
      <c r="D1296" s="579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617"/>
      <c r="B1297" s="619"/>
      <c r="C1297" s="580" t="str">
        <f>Parameters!$C$6</f>
        <v>20 a 39</v>
      </c>
      <c r="D1297" s="573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617"/>
      <c r="B1298" s="619"/>
      <c r="C1298" s="581"/>
      <c r="D1298" s="574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617"/>
      <c r="B1299" s="619"/>
      <c r="C1299" s="581"/>
      <c r="D1299" s="575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617"/>
      <c r="B1300" s="619"/>
      <c r="C1300" s="582"/>
      <c r="D1300" s="584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617"/>
      <c r="B1301" s="619"/>
      <c r="C1301" s="582"/>
      <c r="D1301" s="577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617"/>
      <c r="B1302" s="619"/>
      <c r="C1302" s="582"/>
      <c r="D1302" s="578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617"/>
      <c r="B1303" s="619"/>
      <c r="C1303" s="582"/>
      <c r="D1303" s="576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617"/>
      <c r="B1304" s="619"/>
      <c r="C1304" s="582"/>
      <c r="D1304" s="577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617"/>
      <c r="B1305" s="619"/>
      <c r="C1305" s="582"/>
      <c r="D1305" s="578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617"/>
      <c r="B1306" s="619"/>
      <c r="C1306" s="582"/>
      <c r="D1306" s="576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617"/>
      <c r="B1307" s="619"/>
      <c r="C1307" s="582"/>
      <c r="D1307" s="577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617"/>
      <c r="B1308" s="619"/>
      <c r="C1308" s="583"/>
      <c r="D1308" s="579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617"/>
      <c r="B1309" s="619"/>
      <c r="C1309" s="580" t="str">
        <f>Parameters!$C$7</f>
        <v>40 a 59</v>
      </c>
      <c r="D1309" s="573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617"/>
      <c r="B1310" s="619"/>
      <c r="C1310" s="581"/>
      <c r="D1310" s="574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617"/>
      <c r="B1311" s="619"/>
      <c r="C1311" s="581"/>
      <c r="D1311" s="575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617"/>
      <c r="B1312" s="619"/>
      <c r="C1312" s="582"/>
      <c r="D1312" s="584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617"/>
      <c r="B1313" s="619"/>
      <c r="C1313" s="582"/>
      <c r="D1313" s="577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617"/>
      <c r="B1314" s="619"/>
      <c r="C1314" s="582"/>
      <c r="D1314" s="578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617"/>
      <c r="B1315" s="619"/>
      <c r="C1315" s="582"/>
      <c r="D1315" s="576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617"/>
      <c r="B1316" s="619"/>
      <c r="C1316" s="582"/>
      <c r="D1316" s="577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617"/>
      <c r="B1317" s="619"/>
      <c r="C1317" s="582"/>
      <c r="D1317" s="578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617"/>
      <c r="B1318" s="619"/>
      <c r="C1318" s="582"/>
      <c r="D1318" s="576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617"/>
      <c r="B1319" s="619"/>
      <c r="C1319" s="582"/>
      <c r="D1319" s="577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617"/>
      <c r="B1320" s="619"/>
      <c r="C1320" s="583"/>
      <c r="D1320" s="579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617"/>
      <c r="B1321" s="619"/>
      <c r="C1321" s="580" t="str">
        <f>Parameters!$C$8</f>
        <v>60 y +</v>
      </c>
      <c r="D1321" s="573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617"/>
      <c r="B1322" s="619"/>
      <c r="C1322" s="581"/>
      <c r="D1322" s="574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617"/>
      <c r="B1323" s="619"/>
      <c r="C1323" s="581"/>
      <c r="D1323" s="575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617"/>
      <c r="B1324" s="619"/>
      <c r="C1324" s="582"/>
      <c r="D1324" s="584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617"/>
      <c r="B1325" s="619"/>
      <c r="C1325" s="582"/>
      <c r="D1325" s="577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617"/>
      <c r="B1326" s="619"/>
      <c r="C1326" s="582"/>
      <c r="D1326" s="578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617"/>
      <c r="B1327" s="619"/>
      <c r="C1327" s="582"/>
      <c r="D1327" s="576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617"/>
      <c r="B1328" s="619"/>
      <c r="C1328" s="582"/>
      <c r="D1328" s="577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617"/>
      <c r="B1329" s="619"/>
      <c r="C1329" s="582"/>
      <c r="D1329" s="578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617"/>
      <c r="B1330" s="619"/>
      <c r="C1330" s="582"/>
      <c r="D1330" s="576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617"/>
      <c r="B1331" s="619"/>
      <c r="C1331" s="582"/>
      <c r="D1331" s="577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620"/>
      <c r="B1332" s="621"/>
      <c r="C1332" s="583"/>
      <c r="D1332" s="579"/>
      <c r="E1332" s="327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589" t="str">
        <f>Parameters!$B$5</f>
        <v>% Positivos a Influenza</v>
      </c>
      <c r="B1335" s="589"/>
      <c r="C1335" s="589"/>
      <c r="D1335" s="589"/>
      <c r="E1335" s="589"/>
      <c r="F1335" s="305">
        <f>IF(F1108=0,"",(F208+F283+F358+F433+F508+F583)/F1108)</f>
        <v>0</v>
      </c>
      <c r="G1335" s="305">
        <f t="shared" ref="G1335:BF1335" si="760">IF(G1108=0,"",(G208+G283+G358+G433+G508+G583)/G1108)</f>
        <v>0</v>
      </c>
      <c r="H1335" s="305">
        <f t="shared" si="760"/>
        <v>0</v>
      </c>
      <c r="I1335" s="305">
        <f t="shared" si="760"/>
        <v>0</v>
      </c>
      <c r="J1335" s="305">
        <f t="shared" si="760"/>
        <v>0</v>
      </c>
      <c r="K1335" s="305">
        <f t="shared" si="760"/>
        <v>0</v>
      </c>
      <c r="L1335" s="305">
        <f t="shared" si="760"/>
        <v>5.2631578947368418E-2</v>
      </c>
      <c r="M1335" s="305">
        <f t="shared" si="760"/>
        <v>0</v>
      </c>
      <c r="N1335" s="305">
        <f t="shared" si="760"/>
        <v>3.2258064516129031E-2</v>
      </c>
      <c r="O1335" s="305">
        <f t="shared" si="760"/>
        <v>0</v>
      </c>
      <c r="P1335" s="305">
        <f t="shared" si="760"/>
        <v>0</v>
      </c>
      <c r="Q1335" s="305">
        <f t="shared" si="760"/>
        <v>1.8867924528301886E-2</v>
      </c>
      <c r="R1335" s="305">
        <f t="shared" si="760"/>
        <v>1.5873015873015872E-2</v>
      </c>
      <c r="S1335" s="305">
        <f t="shared" si="760"/>
        <v>1.4492753623188406E-2</v>
      </c>
      <c r="T1335" s="305">
        <f t="shared" si="760"/>
        <v>0</v>
      </c>
      <c r="U1335" s="305">
        <f t="shared" si="760"/>
        <v>1.7857142857142856E-2</v>
      </c>
      <c r="V1335" s="305">
        <f t="shared" si="760"/>
        <v>6.1538461538461542E-2</v>
      </c>
      <c r="W1335" s="305">
        <f t="shared" si="760"/>
        <v>1.0638297872340425E-2</v>
      </c>
      <c r="X1335" s="305">
        <f t="shared" si="760"/>
        <v>3.2608695652173912E-2</v>
      </c>
      <c r="Y1335" s="305">
        <f t="shared" si="760"/>
        <v>0.05</v>
      </c>
      <c r="Z1335" s="305">
        <f t="shared" si="760"/>
        <v>4.3165467625899283E-2</v>
      </c>
      <c r="AA1335" s="305">
        <f t="shared" si="760"/>
        <v>2.0134228187919462E-2</v>
      </c>
      <c r="AB1335" s="305">
        <f t="shared" si="760"/>
        <v>4.1666666666666664E-2</v>
      </c>
      <c r="AC1335" s="305">
        <f t="shared" si="760"/>
        <v>6.1538461538461542E-2</v>
      </c>
      <c r="AD1335" s="305">
        <f t="shared" si="760"/>
        <v>4.8611111111111112E-2</v>
      </c>
      <c r="AE1335" s="305">
        <f t="shared" si="760"/>
        <v>9.4736842105263161E-2</v>
      </c>
      <c r="AF1335" s="305">
        <f t="shared" si="760"/>
        <v>0.14499999999999999</v>
      </c>
      <c r="AG1335" s="305">
        <f t="shared" si="760"/>
        <v>0.22277227722772278</v>
      </c>
      <c r="AH1335" s="305">
        <f t="shared" si="760"/>
        <v>0.15757575757575756</v>
      </c>
      <c r="AI1335" s="305">
        <f t="shared" si="760"/>
        <v>0.16560509554140126</v>
      </c>
      <c r="AJ1335" s="305">
        <f t="shared" si="760"/>
        <v>0.19444444444444445</v>
      </c>
      <c r="AK1335" s="305">
        <f t="shared" si="760"/>
        <v>0.24848484848484848</v>
      </c>
      <c r="AL1335" s="305">
        <f t="shared" si="760"/>
        <v>0.22480620155038761</v>
      </c>
      <c r="AM1335" s="305">
        <f t="shared" si="760"/>
        <v>0.1744186046511628</v>
      </c>
      <c r="AN1335" s="305">
        <f t="shared" si="760"/>
        <v>0.28225806451612906</v>
      </c>
      <c r="AO1335" s="305">
        <f t="shared" si="760"/>
        <v>0.22137404580152673</v>
      </c>
      <c r="AP1335" s="305">
        <f t="shared" si="760"/>
        <v>0.18584070796460178</v>
      </c>
      <c r="AQ1335" s="305">
        <f t="shared" si="760"/>
        <v>0.19834710743801653</v>
      </c>
      <c r="AR1335" s="305">
        <f t="shared" si="760"/>
        <v>9.9009900990099015E-2</v>
      </c>
      <c r="AS1335" s="305">
        <f t="shared" si="760"/>
        <v>0.18309859154929578</v>
      </c>
      <c r="AT1335" s="305">
        <f t="shared" si="760"/>
        <v>8.8235294117647065E-2</v>
      </c>
      <c r="AU1335" s="305">
        <f t="shared" si="760"/>
        <v>0.15217391304347827</v>
      </c>
      <c r="AV1335" s="305">
        <f t="shared" si="760"/>
        <v>2.6315789473684209E-2</v>
      </c>
      <c r="AW1335" s="305">
        <f t="shared" si="760"/>
        <v>8.4745762711864403E-2</v>
      </c>
      <c r="AX1335" s="305">
        <f t="shared" si="760"/>
        <v>2.3809523809523808E-2</v>
      </c>
      <c r="AY1335" s="305">
        <f t="shared" si="760"/>
        <v>2.5000000000000001E-2</v>
      </c>
      <c r="AZ1335" s="305">
        <f t="shared" si="760"/>
        <v>6.25E-2</v>
      </c>
      <c r="BA1335" s="305" t="str">
        <f t="shared" si="760"/>
        <v/>
      </c>
      <c r="BB1335" s="305" t="str">
        <f t="shared" si="760"/>
        <v/>
      </c>
      <c r="BC1335" s="305" t="str">
        <f t="shared" si="760"/>
        <v/>
      </c>
      <c r="BD1335" s="305" t="str">
        <f t="shared" si="760"/>
        <v/>
      </c>
      <c r="BE1335" s="305" t="str">
        <f t="shared" si="760"/>
        <v/>
      </c>
      <c r="BF1335" s="305" t="str">
        <f t="shared" si="760"/>
        <v/>
      </c>
    </row>
    <row r="1336" spans="1:62" ht="12.95" customHeight="1" x14ac:dyDescent="0.2">
      <c r="A1336" s="589" t="str">
        <f>Parameters!$B$6</f>
        <v>% Positivos a virus respiratorios</v>
      </c>
      <c r="B1336" s="589"/>
      <c r="C1336" s="589"/>
      <c r="D1336" s="589"/>
      <c r="E1336" s="589"/>
      <c r="F1336" s="305">
        <f>IF(F1108=0,"",(F208+F283+F358+F433+F508+F583+F658+F733+F808+F883+F958)/F1108)</f>
        <v>8.1081081081081086E-2</v>
      </c>
      <c r="G1336" s="305">
        <f t="shared" ref="G1336:BF1336" si="761">IF(G1108=0,"",(G208+G283+G358+G433+G508+G583+G658+G733+G808+G883+G958)/G1108)</f>
        <v>0.28205128205128205</v>
      </c>
      <c r="H1336" s="305">
        <f t="shared" si="761"/>
        <v>0.1</v>
      </c>
      <c r="I1336" s="305">
        <f t="shared" si="761"/>
        <v>0.2</v>
      </c>
      <c r="J1336" s="305">
        <f t="shared" si="761"/>
        <v>0.13333333333333333</v>
      </c>
      <c r="K1336" s="305">
        <f t="shared" si="761"/>
        <v>3.3333333333333333E-2</v>
      </c>
      <c r="L1336" s="305">
        <f t="shared" si="761"/>
        <v>0.15789473684210525</v>
      </c>
      <c r="M1336" s="305">
        <f t="shared" si="761"/>
        <v>6.0606060606060608E-2</v>
      </c>
      <c r="N1336" s="305">
        <f t="shared" si="761"/>
        <v>9.6774193548387094E-2</v>
      </c>
      <c r="O1336" s="305">
        <f t="shared" si="761"/>
        <v>1.7857142857142856E-2</v>
      </c>
      <c r="P1336" s="305">
        <f t="shared" si="761"/>
        <v>7.575757575757576E-2</v>
      </c>
      <c r="Q1336" s="305">
        <f t="shared" si="761"/>
        <v>5.6603773584905662E-2</v>
      </c>
      <c r="R1336" s="305">
        <f t="shared" si="761"/>
        <v>9.5238095238095233E-2</v>
      </c>
      <c r="S1336" s="305">
        <f t="shared" si="761"/>
        <v>7.2463768115942032E-2</v>
      </c>
      <c r="T1336" s="305">
        <f t="shared" si="761"/>
        <v>3.5087719298245612E-2</v>
      </c>
      <c r="U1336" s="305">
        <f t="shared" si="761"/>
        <v>5.3571428571428568E-2</v>
      </c>
      <c r="V1336" s="305">
        <f t="shared" si="761"/>
        <v>0.2</v>
      </c>
      <c r="W1336" s="305">
        <f t="shared" si="761"/>
        <v>0.18085106382978725</v>
      </c>
      <c r="X1336" s="305">
        <f t="shared" si="761"/>
        <v>0.19565217391304349</v>
      </c>
      <c r="Y1336" s="305">
        <f t="shared" si="761"/>
        <v>0.27</v>
      </c>
      <c r="Z1336" s="305">
        <f t="shared" si="761"/>
        <v>0.4460431654676259</v>
      </c>
      <c r="AA1336" s="305">
        <f t="shared" si="761"/>
        <v>0.40939597315436244</v>
      </c>
      <c r="AB1336" s="305">
        <f t="shared" si="761"/>
        <v>0.55555555555555558</v>
      </c>
      <c r="AC1336" s="305">
        <f t="shared" si="761"/>
        <v>0.63846153846153841</v>
      </c>
      <c r="AD1336" s="305">
        <f t="shared" si="761"/>
        <v>0.54861111111111116</v>
      </c>
      <c r="AE1336" s="305">
        <f t="shared" si="761"/>
        <v>0.67368421052631577</v>
      </c>
      <c r="AF1336" s="305">
        <f t="shared" si="761"/>
        <v>0.65</v>
      </c>
      <c r="AG1336" s="305">
        <f t="shared" si="761"/>
        <v>0.65346534653465349</v>
      </c>
      <c r="AH1336" s="305">
        <f t="shared" si="761"/>
        <v>0.58181818181818179</v>
      </c>
      <c r="AI1336" s="305">
        <f t="shared" si="761"/>
        <v>0.56687898089171973</v>
      </c>
      <c r="AJ1336" s="305">
        <f t="shared" si="761"/>
        <v>0.5625</v>
      </c>
      <c r="AK1336" s="305">
        <f t="shared" si="761"/>
        <v>0.54545454545454541</v>
      </c>
      <c r="AL1336" s="305">
        <f t="shared" si="761"/>
        <v>0.44186046511627908</v>
      </c>
      <c r="AM1336" s="305">
        <f t="shared" si="761"/>
        <v>0.38372093023255816</v>
      </c>
      <c r="AN1336" s="305">
        <f t="shared" si="761"/>
        <v>0.47580645161290325</v>
      </c>
      <c r="AO1336" s="305">
        <f t="shared" si="761"/>
        <v>0.38167938931297712</v>
      </c>
      <c r="AP1336" s="305">
        <f t="shared" si="761"/>
        <v>0.30973451327433627</v>
      </c>
      <c r="AQ1336" s="305">
        <f t="shared" si="761"/>
        <v>0.30578512396694213</v>
      </c>
      <c r="AR1336" s="305">
        <f t="shared" si="761"/>
        <v>0.23762376237623761</v>
      </c>
      <c r="AS1336" s="305">
        <f t="shared" si="761"/>
        <v>0.26760563380281688</v>
      </c>
      <c r="AT1336" s="305">
        <f t="shared" si="761"/>
        <v>0.20588235294117646</v>
      </c>
      <c r="AU1336" s="305">
        <f t="shared" si="761"/>
        <v>0.21739130434782608</v>
      </c>
      <c r="AV1336" s="305">
        <f t="shared" si="761"/>
        <v>0.21052631578947367</v>
      </c>
      <c r="AW1336" s="305">
        <f t="shared" si="761"/>
        <v>0.15254237288135594</v>
      </c>
      <c r="AX1336" s="305">
        <f t="shared" si="761"/>
        <v>0.11904761904761904</v>
      </c>
      <c r="AY1336" s="305">
        <f t="shared" si="761"/>
        <v>0.1</v>
      </c>
      <c r="AZ1336" s="305">
        <f t="shared" si="761"/>
        <v>6.25E-2</v>
      </c>
      <c r="BA1336" s="305" t="str">
        <f t="shared" si="761"/>
        <v/>
      </c>
      <c r="BB1336" s="305" t="str">
        <f t="shared" si="761"/>
        <v/>
      </c>
      <c r="BC1336" s="305" t="str">
        <f t="shared" si="761"/>
        <v/>
      </c>
      <c r="BD1336" s="305" t="str">
        <f t="shared" si="761"/>
        <v/>
      </c>
      <c r="BE1336" s="305" t="str">
        <f t="shared" si="761"/>
        <v/>
      </c>
      <c r="BF1336" s="305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75" customFormat="1" ht="15" x14ac:dyDescent="0.2">
      <c r="A1" s="309"/>
    </row>
    <row r="2" spans="1:13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195"/>
      <c r="J2" s="195"/>
      <c r="K2" s="195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196"/>
      <c r="J3" s="196"/>
      <c r="K3" s="196"/>
      <c r="M3" s="188"/>
    </row>
    <row r="4" spans="1:13" s="175" customFormat="1" x14ac:dyDescent="0.2">
      <c r="B4" s="347"/>
      <c r="C4" s="347"/>
      <c r="D4" s="347"/>
      <c r="E4" s="347"/>
      <c r="F4" s="347"/>
      <c r="G4" s="347"/>
      <c r="H4" s="347"/>
    </row>
    <row r="5" spans="1:13" ht="25.5" customHeight="1" thickBot="1" x14ac:dyDescent="0.25">
      <c r="A5" s="347" t="s">
        <v>185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69"/>
      <c r="B6" s="263" t="str">
        <f>Parameters!$H3</f>
        <v>Menores de 2 años</v>
      </c>
      <c r="C6" s="263" t="str">
        <f>Parameters!$H4</f>
        <v>2 a 4 años</v>
      </c>
      <c r="D6" s="263" t="str">
        <f>Parameters!$H5</f>
        <v>5 a 19 años</v>
      </c>
      <c r="E6" s="263" t="str">
        <f>Parameters!$H6</f>
        <v>20 a 39 años</v>
      </c>
      <c r="F6" s="263" t="str">
        <f>Parameters!$H7</f>
        <v>40 a 59 años</v>
      </c>
      <c r="G6" s="263" t="str">
        <f>Parameters!$H8</f>
        <v>60 o más años</v>
      </c>
      <c r="H6" s="316" t="s">
        <v>0</v>
      </c>
    </row>
    <row r="7" spans="1:13" ht="18.75" customHeight="1" x14ac:dyDescent="0.2">
      <c r="A7" s="265" t="s">
        <v>120</v>
      </c>
      <c r="B7" s="264">
        <f ca="1">OFFSET(OFFSET(Tablas!$BG$211, (ROW(B7) - 7) * 75, 0), (COLUMN(B7)-2) * 12, 0)</f>
        <v>24</v>
      </c>
      <c r="C7" s="264">
        <f ca="1">OFFSET( OFFSET(Tablas!$BG$211, (ROW(C7) - 7) * 75, 0), (COLUMN(C7)-2)*12, 0)</f>
        <v>11</v>
      </c>
      <c r="D7" s="264">
        <f ca="1">OFFSET( OFFSET(Tablas!$BG$211, (ROW(D7) - 7) * 75, 0), (COLUMN(D7)-2)*12, 0)</f>
        <v>14</v>
      </c>
      <c r="E7" s="264">
        <f ca="1">OFFSET( OFFSET(Tablas!$BG$211, (ROW(E7) - 7) * 75, 0), (COLUMN(E7)-2)*12, 0)</f>
        <v>23</v>
      </c>
      <c r="F7" s="264">
        <f ca="1">OFFSET( OFFSET(Tablas!$BG$211, (ROW(F7) - 7) * 75, 0), (COLUMN(F7)-2)*12, 0)</f>
        <v>63</v>
      </c>
      <c r="G7" s="264">
        <f ca="1">OFFSET( OFFSET(Tablas!$BG$211, (ROW(G7) - 7) * 75, 0), (COLUMN(G7)-2)*12, 0)</f>
        <v>117</v>
      </c>
      <c r="H7" s="268">
        <f ca="1">SUM(B7:G7)</f>
        <v>252</v>
      </c>
    </row>
    <row r="8" spans="1:13" ht="18.75" customHeight="1" x14ac:dyDescent="0.2">
      <c r="A8" s="266" t="s">
        <v>106</v>
      </c>
      <c r="B8" s="264">
        <f ca="1">OFFSET( OFFSET(Tablas!$BG$211, (ROW(B8) - 7) * 75, 0), (COLUMN(B8)-2)*12, 0)</f>
        <v>14</v>
      </c>
      <c r="C8" s="264">
        <f ca="1">OFFSET( OFFSET(Tablas!$BG$211, (ROW(C8) - 7) * 75, 0), (COLUMN(C8)-2)*12, 0)</f>
        <v>8</v>
      </c>
      <c r="D8" s="264">
        <f ca="1">OFFSET( OFFSET(Tablas!$BG$211, (ROW(D8) - 7) * 75, 0), (COLUMN(D8)-2)*12, 0)</f>
        <v>8</v>
      </c>
      <c r="E8" s="264">
        <f ca="1">OFFSET( OFFSET(Tablas!$BG$211, (ROW(E8) - 7) * 75, 0), (COLUMN(E8)-2)*12, 0)</f>
        <v>1</v>
      </c>
      <c r="F8" s="264">
        <f ca="1">OFFSET( OFFSET(Tablas!$BG$211, (ROW(F8) - 7) * 75, 0), (COLUMN(F8)-2)*12, 0)</f>
        <v>5</v>
      </c>
      <c r="G8" s="264">
        <f ca="1">OFFSET( OFFSET(Tablas!$BG$211, (ROW(G8) - 7) * 75, 0), (COLUMN(G8)-2)*12, 0)</f>
        <v>15</v>
      </c>
      <c r="H8" s="268">
        <f t="shared" ref="H8:H17" ca="1" si="0">SUM(B8:G8)</f>
        <v>51</v>
      </c>
    </row>
    <row r="9" spans="1:13" ht="18.75" customHeight="1" x14ac:dyDescent="0.2">
      <c r="A9" s="266" t="s">
        <v>107</v>
      </c>
      <c r="B9" s="264">
        <f ca="1">OFFSET( OFFSET(Tablas!$BG$211, (ROW(B9) - 7) * 75, 0), (COLUMN(B9)-2)*12, 0)</f>
        <v>0</v>
      </c>
      <c r="C9" s="264">
        <f ca="1">OFFSET( OFFSET(Tablas!$BG$211, (ROW(C9) - 7) * 75, 0), (COLUMN(C9)-2)*12, 0)</f>
        <v>0</v>
      </c>
      <c r="D9" s="264">
        <f ca="1">OFFSET( OFFSET(Tablas!$BG$211, (ROW(D9) - 7) * 75, 0), (COLUMN(D9)-2)*12, 0)</f>
        <v>0</v>
      </c>
      <c r="E9" s="264">
        <f ca="1">OFFSET( OFFSET(Tablas!$BG$211, (ROW(E9) - 7) * 75, 0), (COLUMN(E9)-2)*12, 0)</f>
        <v>0</v>
      </c>
      <c r="F9" s="264">
        <f ca="1">OFFSET( OFFSET(Tablas!$BG$211, (ROW(F9) - 7) * 75, 0), (COLUMN(F9)-2)*12, 0)</f>
        <v>1</v>
      </c>
      <c r="G9" s="264">
        <f ca="1">OFFSET( OFFSET(Tablas!$BG$211, (ROW(G9) - 7) * 75, 0), (COLUMN(G9)-2)*12, 0)</f>
        <v>0</v>
      </c>
      <c r="H9" s="268">
        <f t="shared" ca="1" si="0"/>
        <v>1</v>
      </c>
    </row>
    <row r="10" spans="1:13" ht="18.75" customHeight="1" x14ac:dyDescent="0.2">
      <c r="A10" s="266" t="s">
        <v>97</v>
      </c>
      <c r="B10" s="264">
        <f ca="1">OFFSET( OFFSET(Tablas!$BG$211, (ROW(B10) - 7) * 75, 0), (COLUMN(B10)-2)*12, 0)</f>
        <v>0</v>
      </c>
      <c r="C10" s="264">
        <f ca="1">OFFSET( OFFSET(Tablas!$BG$211, (ROW(C10) - 7) * 75, 0), (COLUMN(C10)-2)*12, 0)</f>
        <v>0</v>
      </c>
      <c r="D10" s="264">
        <f ca="1">OFFSET( OFFSET(Tablas!$BG$211, (ROW(D10) - 7) * 75, 0), (COLUMN(D10)-2)*12, 0)</f>
        <v>0</v>
      </c>
      <c r="E10" s="264">
        <f ca="1">OFFSET( OFFSET(Tablas!$BG$211, (ROW(E10) - 7) * 75, 0), (COLUMN(E10)-2)*12, 0)</f>
        <v>0</v>
      </c>
      <c r="F10" s="264">
        <f ca="1">OFFSET( OFFSET(Tablas!$BG$211, (ROW(F10) - 7) * 75, 0), (COLUMN(F10)-2)*12, 0)</f>
        <v>1</v>
      </c>
      <c r="G10" s="264">
        <f ca="1">OFFSET( OFFSET(Tablas!$BG$211, (ROW(G10) - 7) * 75, 0), (COLUMN(G10)-2)*12, 0)</f>
        <v>1</v>
      </c>
      <c r="H10" s="268">
        <f t="shared" ca="1" si="0"/>
        <v>2</v>
      </c>
    </row>
    <row r="11" spans="1:13" ht="18.75" customHeight="1" x14ac:dyDescent="0.2">
      <c r="A11" s="266" t="s">
        <v>98</v>
      </c>
      <c r="B11" s="264">
        <f ca="1">OFFSET( OFFSET(Tablas!$BG$211, (ROW(B11) - 7) * 75, 0), (COLUMN(B11)-2)*12, 0)</f>
        <v>3</v>
      </c>
      <c r="C11" s="264">
        <f ca="1">OFFSET( OFFSET(Tablas!$BG$211, (ROW(C11) - 7) * 75, 0), (COLUMN(C11)-2)*12, 0)</f>
        <v>2</v>
      </c>
      <c r="D11" s="264">
        <f ca="1">OFFSET( OFFSET(Tablas!$BG$211, (ROW(D11) - 7) * 75, 0), (COLUMN(D11)-2)*12, 0)</f>
        <v>7</v>
      </c>
      <c r="E11" s="264">
        <f ca="1">OFFSET( OFFSET(Tablas!$BG$211, (ROW(E11) - 7) * 75, 0), (COLUMN(E11)-2)*12, 0)</f>
        <v>5</v>
      </c>
      <c r="F11" s="264">
        <f ca="1">OFFSET( OFFSET(Tablas!$BG$211, (ROW(F11) - 7) * 75, 0), (COLUMN(F11)-2)*12, 0)</f>
        <v>5</v>
      </c>
      <c r="G11" s="264">
        <f ca="1">OFFSET( OFFSET(Tablas!$BG$211, (ROW(G11) - 7) * 75, 0), (COLUMN(G11)-2)*12, 0)</f>
        <v>55</v>
      </c>
      <c r="H11" s="268">
        <f t="shared" ca="1" si="0"/>
        <v>77</v>
      </c>
    </row>
    <row r="12" spans="1:13" ht="18.75" customHeight="1" x14ac:dyDescent="0.2">
      <c r="A12" s="266" t="s">
        <v>9</v>
      </c>
      <c r="B12" s="264">
        <f ca="1">OFFSET( OFFSET(Tablas!$BG$211, (ROW(B12) - 7) * 75, 0), (COLUMN(B12)-2)*12, 0)</f>
        <v>15</v>
      </c>
      <c r="C12" s="264">
        <f ca="1">OFFSET( OFFSET(Tablas!$BG$211, (ROW(C12) - 7) * 75, 0), (COLUMN(C12)-2)*12, 0)</f>
        <v>10</v>
      </c>
      <c r="D12" s="264">
        <f ca="1">OFFSET( OFFSET(Tablas!$BG$211, (ROW(D12) - 7) * 75, 0), (COLUMN(D12)-2)*12, 0)</f>
        <v>4</v>
      </c>
      <c r="E12" s="264">
        <f ca="1">OFFSET( OFFSET(Tablas!$BG$211, (ROW(E12) - 7) * 75, 0), (COLUMN(E12)-2)*12, 0)</f>
        <v>1</v>
      </c>
      <c r="F12" s="264">
        <f ca="1">OFFSET( OFFSET(Tablas!$BG$211, (ROW(F12) - 7) * 75, 0), (COLUMN(F12)-2)*12, 0)</f>
        <v>8</v>
      </c>
      <c r="G12" s="264">
        <f ca="1">OFFSET( OFFSET(Tablas!$BG$211, (ROW(G12) - 7) * 75, 0), (COLUMN(G12)-2)*12, 0)</f>
        <v>40</v>
      </c>
      <c r="H12" s="268">
        <f t="shared" ca="1" si="0"/>
        <v>78</v>
      </c>
    </row>
    <row r="13" spans="1:13" ht="18.75" customHeight="1" x14ac:dyDescent="0.2">
      <c r="A13" s="266" t="s">
        <v>36</v>
      </c>
      <c r="B13" s="264">
        <f ca="1">OFFSET( OFFSET(Tablas!$BG$211, (ROW(B13) - 7) * 75, 0), (COLUMN(B13)-2)*12, 0)</f>
        <v>78</v>
      </c>
      <c r="C13" s="264">
        <f ca="1">OFFSET( OFFSET(Tablas!$BG$211, (ROW(C13) - 7) * 75, 0), (COLUMN(C13)-2)*12, 0)</f>
        <v>10</v>
      </c>
      <c r="D13" s="264">
        <f ca="1">OFFSET( OFFSET(Tablas!$BG$211, (ROW(D13) - 7) * 75, 0), (COLUMN(D13)-2)*12, 0)</f>
        <v>8</v>
      </c>
      <c r="E13" s="264">
        <f ca="1">OFFSET( OFFSET(Tablas!$BG$211, (ROW(E13) - 7) * 75, 0), (COLUMN(E13)-2)*12, 0)</f>
        <v>5</v>
      </c>
      <c r="F13" s="264">
        <f ca="1">OFFSET( OFFSET(Tablas!$BG$211, (ROW(F13) - 7) * 75, 0), (COLUMN(F13)-2)*12, 0)</f>
        <v>9</v>
      </c>
      <c r="G13" s="264">
        <f ca="1">OFFSET( OFFSET(Tablas!$BG$211, (ROW(G13) - 7) * 75, 0), (COLUMN(G13)-2)*12, 0)</f>
        <v>26</v>
      </c>
      <c r="H13" s="268">
        <f t="shared" ca="1" si="0"/>
        <v>136</v>
      </c>
    </row>
    <row r="14" spans="1:13" ht="18.75" customHeight="1" x14ac:dyDescent="0.2">
      <c r="A14" s="266" t="s">
        <v>108</v>
      </c>
      <c r="B14" s="264">
        <f ca="1">OFFSET( OFFSET(Tablas!$BG$211, (ROW(B14) - 7) * 75, 0), (COLUMN(B14)-2)*12, 0)</f>
        <v>508</v>
      </c>
      <c r="C14" s="264">
        <f ca="1">OFFSET( OFFSET(Tablas!$BG$211, (ROW(C14) - 7) * 75, 0), (COLUMN(C14)-2)*12, 0)</f>
        <v>70</v>
      </c>
      <c r="D14" s="264">
        <f ca="1">OFFSET( OFFSET(Tablas!$BG$211, (ROW(D14) - 7) * 75, 0), (COLUMN(D14)-2)*12, 0)</f>
        <v>25</v>
      </c>
      <c r="E14" s="264">
        <f ca="1">OFFSET( OFFSET(Tablas!$BG$211, (ROW(E14) - 7) * 75, 0), (COLUMN(E14)-2)*12, 0)</f>
        <v>5</v>
      </c>
      <c r="F14" s="264">
        <f ca="1">OFFSET( OFFSET(Tablas!$BG$211, (ROW(F14) - 7) * 75, 0), (COLUMN(F14)-2)*12, 0)</f>
        <v>20</v>
      </c>
      <c r="G14" s="264">
        <f ca="1">OFFSET( OFFSET(Tablas!$BG$211, (ROW(G14) - 7) * 75, 0), (COLUMN(G14)-2)*12, 0)</f>
        <v>73</v>
      </c>
      <c r="H14" s="268">
        <f t="shared" ca="1" si="0"/>
        <v>701</v>
      </c>
    </row>
    <row r="15" spans="1:13" ht="18.75" customHeight="1" x14ac:dyDescent="0.2">
      <c r="A15" s="266" t="str">
        <f>Parameters!E11</f>
        <v>SARS-CoV-2</v>
      </c>
      <c r="B15" s="264">
        <f ca="1">OFFSET( OFFSET(Tablas!$BG$211, (ROW(B15) - 7) * 75, 0), (COLUMN(B15)-2)*12, 0)</f>
        <v>7</v>
      </c>
      <c r="C15" s="264">
        <f ca="1">OFFSET( OFFSET(Tablas!$BG$211, (ROW(C15) - 7) * 75, 0), (COLUMN(C15)-2)*12, 0)</f>
        <v>70</v>
      </c>
      <c r="D15" s="264">
        <f ca="1">OFFSET( OFFSET(Tablas!$BG$211, (ROW(D15) - 7) * 75, 0), (COLUMN(D15)-2)*12, 0)</f>
        <v>25</v>
      </c>
      <c r="E15" s="264">
        <f ca="1">OFFSET( OFFSET(Tablas!$BG$211, (ROW(E15) - 7) * 75, 0), (COLUMN(E15)-2)*12, 0)</f>
        <v>5</v>
      </c>
      <c r="F15" s="264">
        <f ca="1">OFFSET( OFFSET(Tablas!$BG$211, (ROW(F15) - 7) * 75, 0), (COLUMN(F15)-2)*12, 0)</f>
        <v>20</v>
      </c>
      <c r="G15" s="264">
        <f ca="1">OFFSET( OFFSET(Tablas!$BG$211, (ROW(G15) - 7) * 75, 0), (COLUMN(G15)-2)*12, 0)</f>
        <v>73</v>
      </c>
      <c r="H15" s="268">
        <f t="shared" ca="1" si="0"/>
        <v>200</v>
      </c>
    </row>
    <row r="16" spans="1:13" ht="18.75" customHeight="1" x14ac:dyDescent="0.2">
      <c r="A16" s="266" t="s">
        <v>3</v>
      </c>
      <c r="B16" s="264">
        <f ca="1">OFFSET( OFFSET(Tablas!$BG$211, (ROW(B16) - 7) * 75, 0), (COLUMN(B16)-2)*12, 0)</f>
        <v>32</v>
      </c>
      <c r="C16" s="264">
        <f ca="1">OFFSET( OFFSET(Tablas!$BG$211, (ROW(C16) - 7) * 75, 0), (COLUMN(C16)-2)*12, 0)</f>
        <v>14</v>
      </c>
      <c r="D16" s="264">
        <f ca="1">OFFSET( OFFSET(Tablas!$BG$211, (ROW(D16) - 7) * 75, 0), (COLUMN(D16)-2)*12, 0)</f>
        <v>2</v>
      </c>
      <c r="E16" s="264">
        <f ca="1">OFFSET( OFFSET(Tablas!$BG$211, (ROW(E16) - 7) * 75, 0), (COLUMN(E16)-2)*12, 0)</f>
        <v>0</v>
      </c>
      <c r="F16" s="264">
        <f ca="1">OFFSET( OFFSET(Tablas!$BG$211, (ROW(F16) - 7) * 75, 0), (COLUMN(F16)-2)*12, 0)</f>
        <v>2</v>
      </c>
      <c r="G16" s="264">
        <f ca="1">OFFSET( OFFSET(Tablas!$BG$211, (ROW(G16) - 7) * 75, 0), (COLUMN(G16)-2)*12, 0)</f>
        <v>9</v>
      </c>
      <c r="H16" s="268">
        <f t="shared" ca="1" si="0"/>
        <v>59</v>
      </c>
    </row>
    <row r="17" spans="1:8" ht="18.75" customHeight="1" thickBot="1" x14ac:dyDescent="0.25">
      <c r="A17" s="267" t="s">
        <v>4</v>
      </c>
      <c r="B17" s="264">
        <f ca="1">OFFSET( OFFSET(Tablas!$BG$211, (ROW(B17) - 7) * 75, 0), (COLUMN(B17)-2)*12, 0)</f>
        <v>33</v>
      </c>
      <c r="C17" s="264">
        <f ca="1">OFFSET( OFFSET(Tablas!$BG$211, (ROW(C17) - 7) * 75, 0), (COLUMN(C17)-2)*12, 0)</f>
        <v>6</v>
      </c>
      <c r="D17" s="264">
        <f ca="1">OFFSET( OFFSET(Tablas!$BG$211, (ROW(D17) - 7) * 75, 0), (COLUMN(D17)-2)*12, 0)</f>
        <v>5</v>
      </c>
      <c r="E17" s="264">
        <f ca="1">OFFSET( OFFSET(Tablas!$BG$211, (ROW(E17) - 7) * 75, 0), (COLUMN(E17)-2)*12, 0)</f>
        <v>1</v>
      </c>
      <c r="F17" s="264">
        <f ca="1">OFFSET( OFFSET(Tablas!$BG$211, (ROW(F17) - 7) * 75, 0), (COLUMN(F17)-2)*12, 0)</f>
        <v>3</v>
      </c>
      <c r="G17" s="264">
        <f ca="1">OFFSET( OFFSET(Tablas!$BG$211, (ROW(G17) - 7) * 75, 0), (COLUMN(G17)-2)*12, 0)</f>
        <v>6</v>
      </c>
      <c r="H17" s="268">
        <f t="shared" ca="1" si="0"/>
        <v>54</v>
      </c>
    </row>
    <row r="18" spans="1:8" ht="18.75" customHeight="1" thickBot="1" x14ac:dyDescent="0.25">
      <c r="A18" s="317" t="s">
        <v>0</v>
      </c>
      <c r="B18" s="318">
        <f ca="1">SUM(B7:B17)</f>
        <v>714</v>
      </c>
      <c r="C18" s="318">
        <f t="shared" ref="C18:H18" ca="1" si="1">SUM(C7:C17)</f>
        <v>201</v>
      </c>
      <c r="D18" s="318">
        <f t="shared" ca="1" si="1"/>
        <v>98</v>
      </c>
      <c r="E18" s="318">
        <f t="shared" ca="1" si="1"/>
        <v>46</v>
      </c>
      <c r="F18" s="318">
        <f t="shared" ca="1" si="1"/>
        <v>137</v>
      </c>
      <c r="G18" s="479">
        <f t="shared" ca="1" si="1"/>
        <v>415</v>
      </c>
      <c r="H18" s="320">
        <f t="shared" ca="1" si="1"/>
        <v>1611</v>
      </c>
    </row>
    <row r="19" spans="1:8" ht="18.75" customHeight="1" x14ac:dyDescent="0.2">
      <c r="A19" s="309"/>
      <c r="B19" s="197"/>
      <c r="C19" s="197"/>
      <c r="D19" s="197"/>
      <c r="E19" s="197"/>
      <c r="F19" s="197"/>
      <c r="G19" s="197"/>
      <c r="H19" s="197"/>
    </row>
    <row r="20" spans="1:8" ht="18.75" customHeight="1" thickBot="1" x14ac:dyDescent="0.25">
      <c r="A20" s="348" t="s">
        <v>184</v>
      </c>
      <c r="B20" s="348"/>
      <c r="C20" s="348"/>
      <c r="D20" s="348"/>
      <c r="E20" s="348"/>
      <c r="F20" s="114"/>
      <c r="G20" s="114"/>
      <c r="H20" s="114"/>
    </row>
    <row r="21" spans="1:8" ht="11.25" customHeight="1" thickBot="1" x14ac:dyDescent="0.25">
      <c r="A21" s="348"/>
      <c r="B21" s="368" t="str">
        <f>Parameters!$B$11</f>
        <v>Hosp.</v>
      </c>
      <c r="C21" s="369" t="str">
        <f>Parameters!$B$12</f>
        <v>UCI</v>
      </c>
      <c r="D21" s="370" t="str">
        <f>Parameters!$B$13</f>
        <v>Def.</v>
      </c>
      <c r="E21" s="348"/>
      <c r="F21" s="114"/>
      <c r="G21" s="114"/>
      <c r="H21" s="114"/>
    </row>
    <row r="22" spans="1:8" ht="42.75" customHeight="1" thickBot="1" x14ac:dyDescent="0.25">
      <c r="A22" s="371" t="s">
        <v>109</v>
      </c>
      <c r="B22" s="372" t="s">
        <v>110</v>
      </c>
      <c r="C22" s="373" t="s">
        <v>111</v>
      </c>
      <c r="D22" s="374" t="s">
        <v>112</v>
      </c>
      <c r="E22" s="114"/>
      <c r="F22" s="114"/>
      <c r="G22" s="114"/>
      <c r="H22" s="114"/>
    </row>
    <row r="23" spans="1:8" ht="21" customHeight="1" x14ac:dyDescent="0.2">
      <c r="A23" s="265" t="s">
        <v>120</v>
      </c>
      <c r="B23" s="480">
        <f ca="1">OFFSET(OFFSET(Tablas!$BJ$212, (ROW(B23) - 23) * 75, 0), (COLUMN(B23)-2) * 3, 0)</f>
        <v>297</v>
      </c>
      <c r="C23" s="481">
        <f ca="1">OFFSET( OFFSET(Tablas!$BJ$212, (ROW(C23) - 23) * 75, 0), (COLUMN(C23)-2)*3, 0)</f>
        <v>77</v>
      </c>
      <c r="D23" s="481">
        <f ca="1">OFFSET( OFFSET(Tablas!$BJ$212, (ROW(D23) - 23) * 75, 0), (COLUMN(D23)-2)*3, 0)</f>
        <v>34</v>
      </c>
      <c r="E23" s="114"/>
      <c r="F23" s="114"/>
      <c r="G23" s="114"/>
      <c r="H23" s="114"/>
    </row>
    <row r="24" spans="1:8" ht="21" customHeight="1" x14ac:dyDescent="0.2">
      <c r="A24" s="266" t="s">
        <v>106</v>
      </c>
      <c r="B24" s="355">
        <f ca="1">OFFSET( OFFSET(Tablas!$BJ$212, (ROW(B24) - 23) * 75, 0), (COLUMN(B24)-2)*3, 0)</f>
        <v>38</v>
      </c>
      <c r="C24" s="482">
        <f ca="1">OFFSET( OFFSET(Tablas!$BJ$212, (ROW(C24) - 23) * 75, 0), (COLUMN(C24)-2)*3, 0)</f>
        <v>4</v>
      </c>
      <c r="D24" s="482">
        <f ca="1">OFFSET( OFFSET(Tablas!$BJ$212, (ROW(D24) - 23) * 75, 0), (COLUMN(D24)-2)*3, 0)</f>
        <v>3</v>
      </c>
      <c r="E24" s="114"/>
      <c r="F24" s="114"/>
      <c r="G24" s="114"/>
      <c r="H24" s="114"/>
    </row>
    <row r="25" spans="1:8" ht="21" customHeight="1" x14ac:dyDescent="0.2">
      <c r="A25" s="266" t="s">
        <v>107</v>
      </c>
      <c r="B25" s="355">
        <f ca="1">OFFSET( OFFSET(Tablas!$BJ$212, (ROW(B25) - 23) * 75, 0), (COLUMN(B25)-2)*3, 0)</f>
        <v>1</v>
      </c>
      <c r="C25" s="482">
        <f ca="1">OFFSET( OFFSET(Tablas!$BJ$212, (ROW(C25) - 23) * 75, 0), (COLUMN(C25)-2)*3, 0)</f>
        <v>1</v>
      </c>
      <c r="D25" s="482">
        <f ca="1">OFFSET( OFFSET(Tablas!$BJ$212, (ROW(D25) - 23) * 75, 0), (COLUMN(D25)-2)*3, 0)</f>
        <v>0</v>
      </c>
      <c r="E25" s="114"/>
      <c r="F25" s="114"/>
      <c r="G25" s="114"/>
      <c r="H25" s="114"/>
    </row>
    <row r="26" spans="1:8" ht="21" customHeight="1" x14ac:dyDescent="0.2">
      <c r="A26" s="266" t="s">
        <v>97</v>
      </c>
      <c r="B26" s="355">
        <f ca="1">OFFSET( OFFSET(Tablas!$BJ$212, (ROW(B26) - 23) * 75, 0), (COLUMN(B26)-2)*3, 0)</f>
        <v>2</v>
      </c>
      <c r="C26" s="482">
        <f ca="1">OFFSET( OFFSET(Tablas!$BJ$212, (ROW(C26) - 23) * 75, 0), (COLUMN(C26)-2)*3, 0)</f>
        <v>2</v>
      </c>
      <c r="D26" s="482">
        <f ca="1">OFFSET( OFFSET(Tablas!$BJ$212, (ROW(D26) - 23) * 75, 0), (COLUMN(D26)-2)*3, 0)</f>
        <v>0</v>
      </c>
      <c r="E26" s="114"/>
      <c r="F26" s="114"/>
      <c r="G26" s="114"/>
      <c r="H26" s="114"/>
    </row>
    <row r="27" spans="1:8" ht="21" customHeight="1" x14ac:dyDescent="0.2">
      <c r="A27" s="266" t="s">
        <v>98</v>
      </c>
      <c r="B27" s="355">
        <f ca="1">OFFSET( OFFSET(Tablas!$BJ$212, (ROW(B27) - 23) * 75, 0), (COLUMN(B27)-2)*3, 0)</f>
        <v>82</v>
      </c>
      <c r="C27" s="482">
        <f ca="1">OFFSET( OFFSET(Tablas!$BJ$212, (ROW(C27) - 23) * 75, 0), (COLUMN(C27)-2)*3, 0)</f>
        <v>17</v>
      </c>
      <c r="D27" s="482">
        <f ca="1">OFFSET( OFFSET(Tablas!$BJ$212, (ROW(D27) - 23) * 75, 0), (COLUMN(D27)-2)*3, 0)</f>
        <v>5</v>
      </c>
      <c r="E27" s="114"/>
      <c r="F27" s="114"/>
      <c r="G27" s="114"/>
      <c r="H27" s="114"/>
    </row>
    <row r="28" spans="1:8" ht="21" customHeight="1" x14ac:dyDescent="0.2">
      <c r="A28" s="266" t="s">
        <v>9</v>
      </c>
      <c r="B28" s="355">
        <f ca="1">OFFSET( OFFSET(Tablas!$BJ$212, (ROW(B28) - 23) * 75, 0), (COLUMN(B28)-2)*3, 0)</f>
        <v>84</v>
      </c>
      <c r="C28" s="482">
        <f ca="1">OFFSET( OFFSET(Tablas!$BJ$212, (ROW(C28) - 23) * 75, 0), (COLUMN(C28)-2)*3, 0)</f>
        <v>9</v>
      </c>
      <c r="D28" s="482">
        <f ca="1">OFFSET( OFFSET(Tablas!$BJ$212, (ROW(D28) - 23) * 75, 0), (COLUMN(D28)-2)*3, 0)</f>
        <v>0</v>
      </c>
      <c r="E28" s="114"/>
      <c r="F28" s="114"/>
      <c r="G28" s="114"/>
      <c r="H28" s="114"/>
    </row>
    <row r="29" spans="1:8" ht="21" customHeight="1" x14ac:dyDescent="0.2">
      <c r="A29" s="266" t="s">
        <v>36</v>
      </c>
      <c r="B29" s="355">
        <f ca="1">OFFSET( OFFSET(Tablas!$BJ$212, (ROW(B29) - 23) * 75, 0), (COLUMN(B29)-2)*3, 0)</f>
        <v>146</v>
      </c>
      <c r="C29" s="482">
        <f ca="1">OFFSET( OFFSET(Tablas!$BJ$212, (ROW(C29) - 23) * 75, 0), (COLUMN(C29)-2)*3, 0)</f>
        <v>11</v>
      </c>
      <c r="D29" s="482">
        <f ca="1">OFFSET( OFFSET(Tablas!$BJ$212, (ROW(D29) - 23) * 75, 0), (COLUMN(D29)-2)*3, 0)</f>
        <v>2</v>
      </c>
      <c r="E29" s="114"/>
      <c r="F29" s="114"/>
      <c r="G29" s="114"/>
      <c r="H29" s="114"/>
    </row>
    <row r="30" spans="1:8" ht="21" customHeight="1" x14ac:dyDescent="0.2">
      <c r="A30" s="266" t="s">
        <v>108</v>
      </c>
      <c r="B30" s="355">
        <f ca="1">OFFSET( OFFSET(Tablas!$BJ$212, (ROW(B30) - 23) * 75, 0), (COLUMN(B30)-2)*3, 0)</f>
        <v>736</v>
      </c>
      <c r="C30" s="482">
        <f ca="1">OFFSET( OFFSET(Tablas!$BJ$212, (ROW(C30) - 23) * 75, 0), (COLUMN(C30)-2)*3, 0)</f>
        <v>91</v>
      </c>
      <c r="D30" s="482">
        <f ca="1">OFFSET( OFFSET(Tablas!$BJ$212, (ROW(D30) - 23) * 75, 0), (COLUMN(D30)-2)*3, 0)</f>
        <v>12</v>
      </c>
      <c r="E30" s="114"/>
      <c r="F30" s="114"/>
      <c r="G30" s="114"/>
      <c r="H30" s="114"/>
    </row>
    <row r="31" spans="1:8" ht="21" customHeight="1" x14ac:dyDescent="0.2">
      <c r="A31" s="266" t="str">
        <f>Parameters!E11</f>
        <v>SARS-CoV-2</v>
      </c>
      <c r="B31" s="355">
        <f ca="1">OFFSET( OFFSET(Tablas!$BJ$212, (ROW(B31) - 23) * 75, 0), (COLUMN(B31)-2)*3, 0)</f>
        <v>213</v>
      </c>
      <c r="C31" s="482">
        <f ca="1">OFFSET( OFFSET(Tablas!$BJ$212, (ROW(C31) - 23) * 75, 0), (COLUMN(C31)-2)*3, 0)</f>
        <v>37</v>
      </c>
      <c r="D31" s="482">
        <f ca="1">OFFSET( OFFSET(Tablas!$BJ$212, (ROW(D31) - 23) * 75, 0), (COLUMN(D31)-2)*3, 0)</f>
        <v>25</v>
      </c>
      <c r="E31" s="114"/>
      <c r="F31" s="114"/>
      <c r="G31" s="114"/>
      <c r="H31" s="114"/>
    </row>
    <row r="32" spans="1:8" ht="21" customHeight="1" x14ac:dyDescent="0.2">
      <c r="A32" s="266" t="s">
        <v>3</v>
      </c>
      <c r="B32" s="355">
        <f ca="1">OFFSET( OFFSET(Tablas!$BJ$212, (ROW(B32) - 23) * 75, 0), (COLUMN(B32)-2)*3, 0)</f>
        <v>59</v>
      </c>
      <c r="C32" s="482">
        <f ca="1">OFFSET( OFFSET(Tablas!$BJ$212, (ROW(C32) - 23) * 75, 0), (COLUMN(C32)-2)*3, 0)</f>
        <v>6</v>
      </c>
      <c r="D32" s="482">
        <f ca="1">OFFSET( OFFSET(Tablas!$BJ$212, (ROW(D32) - 23) * 75, 0), (COLUMN(D32)-2)*3, 0)</f>
        <v>0</v>
      </c>
      <c r="E32" s="114"/>
      <c r="F32" s="114"/>
      <c r="G32" s="114"/>
      <c r="H32" s="114"/>
    </row>
    <row r="33" spans="1:8" ht="21" customHeight="1" thickBot="1" x14ac:dyDescent="0.25">
      <c r="A33" s="267" t="s">
        <v>4</v>
      </c>
      <c r="B33" s="483">
        <f ca="1">OFFSET( OFFSET(Tablas!$BJ$212, (ROW(B33) - 23) * 75, 0), (COLUMN(B33)-2)*3, 0)</f>
        <v>54</v>
      </c>
      <c r="C33" s="484">
        <f ca="1">OFFSET( OFFSET(Tablas!$BJ$212, (ROW(C33) - 23) * 75, 0), (COLUMN(C33)-2)*3, 0)</f>
        <v>8</v>
      </c>
      <c r="D33" s="484">
        <f ca="1">OFFSET( OFFSET(Tablas!$BJ$212, (ROW(D33) - 23) * 75, 0), (COLUMN(D33)-2)*3, 0)</f>
        <v>0</v>
      </c>
      <c r="E33" s="114"/>
      <c r="F33" s="114"/>
      <c r="G33" s="114"/>
      <c r="H33" s="114"/>
    </row>
    <row r="34" spans="1:8" ht="21" customHeight="1" thickBot="1" x14ac:dyDescent="0.25">
      <c r="A34" s="317" t="s">
        <v>0</v>
      </c>
      <c r="B34" s="356">
        <f ca="1">SUM(B23:B33)</f>
        <v>1712</v>
      </c>
      <c r="C34" s="319">
        <f ca="1">SUM(C23:C33)</f>
        <v>263</v>
      </c>
      <c r="D34" s="357">
        <f ca="1">SUM(D23:D33)</f>
        <v>81</v>
      </c>
      <c r="E34" s="114"/>
      <c r="F34" s="114"/>
      <c r="G34" s="114"/>
      <c r="H34" s="114"/>
    </row>
    <row r="35" spans="1:8" x14ac:dyDescent="0.2">
      <c r="A35" s="114"/>
      <c r="B35" s="114"/>
      <c r="C35" s="114"/>
      <c r="D35" s="114"/>
      <c r="E35" s="114"/>
      <c r="F35" s="114"/>
      <c r="G35" s="114"/>
      <c r="H35" s="114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75" customWidth="1"/>
    <col min="257" max="16384" width="9.140625" style="175"/>
  </cols>
  <sheetData>
    <row r="2" spans="1:14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195"/>
    </row>
    <row r="3" spans="1:14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196"/>
    </row>
    <row r="4" spans="1:14" x14ac:dyDescent="0.2">
      <c r="N4" s="308"/>
    </row>
    <row r="39" spans="1:13" ht="15.75" x14ac:dyDescent="0.25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</row>
    <row r="40" spans="1:13" ht="15" x14ac:dyDescent="0.2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76" customWidth="1"/>
    <col min="257" max="16384" width="9.140625" style="176"/>
  </cols>
  <sheetData>
    <row r="1" spans="1:13" s="175" customFormat="1" x14ac:dyDescent="0.2"/>
    <row r="2" spans="1:13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188"/>
    </row>
    <row r="4" spans="1:13" s="175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76" customWidth="1"/>
    <col min="15" max="256" width="11.42578125" style="176" customWidth="1"/>
    <col min="257" max="16384" width="9.140625" style="176"/>
  </cols>
  <sheetData>
    <row r="1" spans="1:15" s="175" customFormat="1" x14ac:dyDescent="0.2"/>
    <row r="2" spans="1:15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</row>
    <row r="3" spans="1:15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1:15" s="175" customFormat="1" x14ac:dyDescent="0.2"/>
    <row r="6" spans="1:15" s="175" customFormat="1" ht="15.75" x14ac:dyDescent="0.25">
      <c r="A6" s="683"/>
      <c r="B6" s="683"/>
      <c r="C6" s="683"/>
      <c r="D6" s="683"/>
      <c r="E6" s="683"/>
      <c r="F6" s="683"/>
      <c r="G6" s="683"/>
      <c r="H6" s="683"/>
      <c r="I6" s="683"/>
      <c r="J6" s="683"/>
      <c r="K6" s="683"/>
    </row>
    <row r="7" spans="1:15" s="175" customFormat="1" ht="15" x14ac:dyDescent="0.25">
      <c r="A7" s="682"/>
      <c r="B7" s="682"/>
      <c r="C7" s="682"/>
      <c r="D7" s="682"/>
      <c r="E7" s="682"/>
      <c r="F7" s="682"/>
      <c r="G7" s="682"/>
      <c r="H7" s="682"/>
      <c r="I7" s="682"/>
      <c r="J7" s="682"/>
      <c r="K7" s="682"/>
    </row>
    <row r="8" spans="1:15" ht="14.25" x14ac:dyDescent="0.2">
      <c r="L8" s="189"/>
    </row>
    <row r="9" spans="1:15" ht="14.25" x14ac:dyDescent="0.2">
      <c r="L9" s="189"/>
    </row>
    <row r="10" spans="1:15" ht="15" x14ac:dyDescent="0.2">
      <c r="L10" s="190"/>
    </row>
    <row r="11" spans="1:15" ht="15" x14ac:dyDescent="0.25">
      <c r="L11" s="191"/>
    </row>
    <row r="12" spans="1:15" ht="15" x14ac:dyDescent="0.25">
      <c r="L12" s="19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75" customWidth="1"/>
    <col min="257" max="16384" width="9.140625" style="175"/>
  </cols>
  <sheetData>
    <row r="2" spans="1:13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M2" s="188"/>
    </row>
    <row r="3" spans="1:13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M3" s="18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76" customWidth="1"/>
    <col min="16" max="16" width="12.28515625" style="176" bestFit="1" customWidth="1"/>
    <col min="17" max="256" width="11.42578125" style="176" customWidth="1"/>
    <col min="257" max="16384" width="9.140625" style="176"/>
  </cols>
  <sheetData>
    <row r="1" spans="1:13" s="175" customFormat="1" x14ac:dyDescent="0.2"/>
    <row r="2" spans="1:13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M3" s="188"/>
    </row>
    <row r="4" spans="1:13" s="175" customFormat="1" x14ac:dyDescent="0.2"/>
    <row r="22" spans="13:13" x14ac:dyDescent="0.2">
      <c r="M22" s="310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1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2" t="s">
        <v>140</v>
      </c>
      <c r="C2" s="326" t="s">
        <v>201</v>
      </c>
      <c r="D2" s="455" t="s">
        <v>189</v>
      </c>
      <c r="E2" s="454" t="s">
        <v>190</v>
      </c>
      <c r="F2" s="464" t="s">
        <v>191</v>
      </c>
      <c r="G2" s="465" t="s">
        <v>192</v>
      </c>
      <c r="H2" s="326" t="s">
        <v>194</v>
      </c>
    </row>
    <row r="3" spans="2:8" ht="13.5" thickBot="1" x14ac:dyDescent="0.25">
      <c r="B3" s="384" t="s">
        <v>142</v>
      </c>
      <c r="C3" s="458" t="s">
        <v>197</v>
      </c>
      <c r="D3" s="453" t="s">
        <v>12</v>
      </c>
      <c r="E3" s="352" t="s">
        <v>121</v>
      </c>
      <c r="F3" s="456" t="s">
        <v>19</v>
      </c>
      <c r="G3" s="456" t="s">
        <v>202</v>
      </c>
      <c r="H3" s="499" t="s">
        <v>195</v>
      </c>
    </row>
    <row r="4" spans="2:8" ht="13.5" thickBot="1" x14ac:dyDescent="0.25">
      <c r="B4" s="385" t="s">
        <v>84</v>
      </c>
      <c r="C4" s="459" t="s">
        <v>25</v>
      </c>
      <c r="D4" s="456" t="s">
        <v>30</v>
      </c>
      <c r="E4" s="352" t="s">
        <v>77</v>
      </c>
      <c r="H4" s="457" t="s">
        <v>89</v>
      </c>
    </row>
    <row r="5" spans="2:8" x14ac:dyDescent="0.2">
      <c r="B5" s="386" t="s">
        <v>113</v>
      </c>
      <c r="C5" s="457" t="s">
        <v>22</v>
      </c>
      <c r="E5" s="457" t="s">
        <v>78</v>
      </c>
      <c r="H5" s="457" t="s">
        <v>90</v>
      </c>
    </row>
    <row r="6" spans="2:8" x14ac:dyDescent="0.2">
      <c r="B6" s="386" t="s">
        <v>105</v>
      </c>
      <c r="C6" s="457" t="s">
        <v>128</v>
      </c>
      <c r="E6" s="457" t="s">
        <v>79</v>
      </c>
      <c r="H6" s="457" t="s">
        <v>91</v>
      </c>
    </row>
    <row r="7" spans="2:8" x14ac:dyDescent="0.2">
      <c r="B7" s="386" t="s">
        <v>145</v>
      </c>
      <c r="C7" s="457" t="s">
        <v>23</v>
      </c>
      <c r="E7" s="457" t="s">
        <v>186</v>
      </c>
      <c r="H7" s="457" t="s">
        <v>92</v>
      </c>
    </row>
    <row r="8" spans="2:8" x14ac:dyDescent="0.2">
      <c r="B8" s="386" t="s">
        <v>146</v>
      </c>
      <c r="C8" s="457" t="s">
        <v>24</v>
      </c>
      <c r="E8" s="457" t="s">
        <v>9</v>
      </c>
      <c r="H8" s="457" t="s">
        <v>196</v>
      </c>
    </row>
    <row r="9" spans="2:8" x14ac:dyDescent="0.2">
      <c r="B9" s="386" t="s">
        <v>147</v>
      </c>
      <c r="C9" s="457"/>
      <c r="E9" s="457" t="s">
        <v>36</v>
      </c>
      <c r="H9" s="457"/>
    </row>
    <row r="10" spans="2:8" x14ac:dyDescent="0.2">
      <c r="B10" s="387" t="s">
        <v>81</v>
      </c>
      <c r="C10" s="457"/>
      <c r="E10" s="457" t="s">
        <v>13</v>
      </c>
      <c r="H10" s="457"/>
    </row>
    <row r="11" spans="2:8" ht="13.5" thickBot="1" x14ac:dyDescent="0.25">
      <c r="B11" s="387" t="s">
        <v>27</v>
      </c>
      <c r="C11" s="456"/>
      <c r="E11" s="457" t="s">
        <v>188</v>
      </c>
      <c r="H11" s="456"/>
    </row>
    <row r="12" spans="2:8" x14ac:dyDescent="0.2">
      <c r="B12" s="324" t="s">
        <v>10</v>
      </c>
      <c r="C12" s="391"/>
      <c r="E12" s="457" t="s">
        <v>3</v>
      </c>
    </row>
    <row r="13" spans="2:8" x14ac:dyDescent="0.2">
      <c r="B13" s="324" t="s">
        <v>11</v>
      </c>
      <c r="C13" s="390"/>
      <c r="E13" s="457" t="s">
        <v>4</v>
      </c>
    </row>
    <row r="14" spans="2:8" x14ac:dyDescent="0.2">
      <c r="B14" s="325" t="s">
        <v>0</v>
      </c>
      <c r="C14" s="388"/>
      <c r="E14" s="457" t="s">
        <v>83</v>
      </c>
    </row>
    <row r="15" spans="2:8" x14ac:dyDescent="0.2">
      <c r="B15" s="325" t="s">
        <v>28</v>
      </c>
      <c r="C15" s="388"/>
      <c r="E15" s="457" t="s">
        <v>1</v>
      </c>
    </row>
    <row r="16" spans="2:8" x14ac:dyDescent="0.2">
      <c r="B16" s="325" t="s">
        <v>29</v>
      </c>
      <c r="C16" s="388"/>
      <c r="E16" s="457" t="s">
        <v>2</v>
      </c>
    </row>
    <row r="17" spans="1:5" ht="13.5" thickBot="1" x14ac:dyDescent="0.25">
      <c r="A17" s="452"/>
      <c r="B17" s="462" t="s">
        <v>12</v>
      </c>
      <c r="C17" s="388"/>
      <c r="E17" s="456" t="s">
        <v>82</v>
      </c>
    </row>
    <row r="18" spans="1:5" x14ac:dyDescent="0.2">
      <c r="A18" s="452"/>
      <c r="B18" s="460" t="s">
        <v>121</v>
      </c>
      <c r="C18" s="388"/>
      <c r="D18" s="181"/>
    </row>
    <row r="19" spans="1:5" x14ac:dyDescent="0.2">
      <c r="A19" s="452"/>
      <c r="B19" s="460" t="s">
        <v>77</v>
      </c>
      <c r="C19" s="388"/>
      <c r="D19" s="181"/>
    </row>
    <row r="20" spans="1:5" x14ac:dyDescent="0.2">
      <c r="A20" s="452"/>
      <c r="B20" s="460" t="s">
        <v>78</v>
      </c>
      <c r="C20" s="388"/>
      <c r="D20" s="181"/>
    </row>
    <row r="21" spans="1:5" x14ac:dyDescent="0.2">
      <c r="A21" s="452"/>
      <c r="B21" s="460" t="s">
        <v>79</v>
      </c>
      <c r="C21" s="388"/>
      <c r="D21" s="181"/>
    </row>
    <row r="22" spans="1:5" x14ac:dyDescent="0.2">
      <c r="A22" s="452"/>
      <c r="B22" s="460" t="s">
        <v>186</v>
      </c>
      <c r="C22" s="388"/>
      <c r="D22" s="181"/>
    </row>
    <row r="23" spans="1:5" x14ac:dyDescent="0.2">
      <c r="A23" s="452"/>
      <c r="B23" s="460" t="s">
        <v>9</v>
      </c>
      <c r="C23" s="388"/>
      <c r="D23" s="181"/>
    </row>
    <row r="24" spans="1:5" x14ac:dyDescent="0.2">
      <c r="A24" s="452"/>
      <c r="B24" s="460" t="s">
        <v>36</v>
      </c>
      <c r="C24" s="388"/>
      <c r="D24" s="181"/>
    </row>
    <row r="25" spans="1:5" x14ac:dyDescent="0.2">
      <c r="A25" s="461"/>
      <c r="B25" s="462" t="s">
        <v>30</v>
      </c>
      <c r="C25" s="388"/>
      <c r="D25" s="181"/>
    </row>
    <row r="26" spans="1:5" x14ac:dyDescent="0.2">
      <c r="A26" s="452"/>
      <c r="B26" s="460" t="s">
        <v>13</v>
      </c>
      <c r="C26" s="388"/>
      <c r="D26" s="181"/>
    </row>
    <row r="27" spans="1:5" x14ac:dyDescent="0.2">
      <c r="A27" s="452"/>
      <c r="B27" s="460" t="s">
        <v>3</v>
      </c>
      <c r="C27" s="388"/>
      <c r="D27" s="181"/>
    </row>
    <row r="28" spans="1:5" x14ac:dyDescent="0.2">
      <c r="A28" s="452"/>
      <c r="B28" s="460" t="s">
        <v>4</v>
      </c>
      <c r="C28" s="388"/>
      <c r="D28" s="181"/>
    </row>
    <row r="29" spans="1:5" x14ac:dyDescent="0.2">
      <c r="A29" s="452"/>
      <c r="B29" s="460" t="s">
        <v>83</v>
      </c>
      <c r="C29" s="388"/>
      <c r="D29" s="181"/>
    </row>
    <row r="30" spans="1:5" x14ac:dyDescent="0.2">
      <c r="A30" s="452"/>
      <c r="B30" s="460" t="s">
        <v>1</v>
      </c>
      <c r="C30" s="388"/>
      <c r="D30" s="181"/>
    </row>
    <row r="31" spans="1:5" x14ac:dyDescent="0.2">
      <c r="A31" s="452"/>
      <c r="B31" s="460" t="s">
        <v>2</v>
      </c>
      <c r="C31" s="388"/>
      <c r="D31" s="181"/>
    </row>
    <row r="32" spans="1:5" x14ac:dyDescent="0.2">
      <c r="A32" s="452"/>
      <c r="B32" s="460" t="s">
        <v>82</v>
      </c>
      <c r="C32" s="388"/>
      <c r="D32" s="181"/>
    </row>
    <row r="33" spans="2:4" x14ac:dyDescent="0.2">
      <c r="B33" s="321" t="s">
        <v>31</v>
      </c>
      <c r="C33" s="388"/>
      <c r="D33" s="181"/>
    </row>
    <row r="34" spans="2:4" x14ac:dyDescent="0.2">
      <c r="B34" s="321" t="s">
        <v>32</v>
      </c>
      <c r="C34" s="388"/>
      <c r="D34" s="181"/>
    </row>
    <row r="35" spans="2:4" x14ac:dyDescent="0.2">
      <c r="B35" s="321" t="s">
        <v>80</v>
      </c>
      <c r="C35" s="388"/>
      <c r="D35" s="181"/>
    </row>
    <row r="36" spans="2:4" x14ac:dyDescent="0.2">
      <c r="B36" s="321" t="s">
        <v>14</v>
      </c>
      <c r="C36" s="388"/>
      <c r="D36" s="181"/>
    </row>
    <row r="37" spans="2:4" x14ac:dyDescent="0.2">
      <c r="B37" s="321" t="s">
        <v>15</v>
      </c>
      <c r="C37" s="390"/>
    </row>
    <row r="38" spans="2:4" x14ac:dyDescent="0.2">
      <c r="B38" s="321" t="s">
        <v>122</v>
      </c>
      <c r="C38" s="390"/>
    </row>
    <row r="39" spans="2:4" x14ac:dyDescent="0.2">
      <c r="B39" s="321" t="s">
        <v>33</v>
      </c>
      <c r="C39" s="390"/>
    </row>
    <row r="40" spans="2:4" x14ac:dyDescent="0.2">
      <c r="B40" s="321" t="s">
        <v>34</v>
      </c>
      <c r="C40" s="390"/>
    </row>
    <row r="41" spans="2:4" x14ac:dyDescent="0.2">
      <c r="B41" s="321" t="s">
        <v>16</v>
      </c>
      <c r="C41" s="390"/>
    </row>
    <row r="42" spans="2:4" x14ac:dyDescent="0.2">
      <c r="B42" s="321" t="s">
        <v>187</v>
      </c>
      <c r="C42" s="390"/>
    </row>
    <row r="43" spans="2:4" x14ac:dyDescent="0.2">
      <c r="B43" s="321" t="s">
        <v>17</v>
      </c>
      <c r="C43" s="390"/>
    </row>
    <row r="44" spans="2:4" x14ac:dyDescent="0.2">
      <c r="B44" s="321" t="s">
        <v>6</v>
      </c>
      <c r="C44" s="390"/>
    </row>
    <row r="45" spans="2:4" x14ac:dyDescent="0.2">
      <c r="B45" s="321" t="s">
        <v>18</v>
      </c>
      <c r="C45" s="390"/>
    </row>
    <row r="46" spans="2:4" x14ac:dyDescent="0.2">
      <c r="B46" s="321" t="s">
        <v>5</v>
      </c>
      <c r="C46" s="390"/>
    </row>
    <row r="47" spans="2:4" x14ac:dyDescent="0.2">
      <c r="B47" s="321" t="s">
        <v>7</v>
      </c>
      <c r="C47" s="390"/>
    </row>
    <row r="48" spans="2:4" x14ac:dyDescent="0.2">
      <c r="B48" s="321" t="s">
        <v>35</v>
      </c>
      <c r="C48" s="388"/>
    </row>
    <row r="49" spans="1:3" x14ac:dyDescent="0.2">
      <c r="B49" s="323" t="s">
        <v>26</v>
      </c>
      <c r="C49" s="388"/>
    </row>
    <row r="50" spans="1:3" x14ac:dyDescent="0.2">
      <c r="B50" s="323" t="s">
        <v>19</v>
      </c>
      <c r="C50" s="388"/>
    </row>
    <row r="51" spans="1:3" x14ac:dyDescent="0.2">
      <c r="B51" s="323" t="s">
        <v>20</v>
      </c>
      <c r="C51" s="388"/>
    </row>
    <row r="52" spans="1:3" x14ac:dyDescent="0.2">
      <c r="B52" s="321" t="s">
        <v>37</v>
      </c>
      <c r="C52" s="388"/>
    </row>
    <row r="53" spans="1:3" x14ac:dyDescent="0.2">
      <c r="B53" s="321" t="s">
        <v>38</v>
      </c>
      <c r="C53" s="388"/>
    </row>
    <row r="54" spans="1:3" x14ac:dyDescent="0.2">
      <c r="B54" s="321" t="s">
        <v>137</v>
      </c>
      <c r="C54" s="388"/>
    </row>
    <row r="55" spans="1:3" x14ac:dyDescent="0.2">
      <c r="B55" s="321" t="s">
        <v>138</v>
      </c>
      <c r="C55" s="388"/>
    </row>
    <row r="56" spans="1:3" x14ac:dyDescent="0.2">
      <c r="B56" s="321" t="s">
        <v>139</v>
      </c>
      <c r="C56" s="388"/>
    </row>
    <row r="57" spans="1:3" x14ac:dyDescent="0.2">
      <c r="B57" s="340" t="s">
        <v>141</v>
      </c>
      <c r="C57" s="388"/>
    </row>
    <row r="58" spans="1:3" ht="27.75" customHeight="1" x14ac:dyDescent="0.2">
      <c r="A58" s="338" t="s">
        <v>143</v>
      </c>
      <c r="B58" s="341" t="s">
        <v>144</v>
      </c>
      <c r="C58" s="388"/>
    </row>
    <row r="59" spans="1:3" ht="38.25" x14ac:dyDescent="0.2">
      <c r="A59" s="338" t="s">
        <v>149</v>
      </c>
      <c r="B59" s="345" t="s">
        <v>148</v>
      </c>
      <c r="C59" s="388"/>
    </row>
    <row r="60" spans="1:3" ht="51" x14ac:dyDescent="0.2">
      <c r="A60" s="338" t="s">
        <v>150</v>
      </c>
      <c r="B60" s="346" t="s">
        <v>200</v>
      </c>
      <c r="C60" s="388"/>
    </row>
    <row r="61" spans="1:3" ht="13.5" thickBot="1" x14ac:dyDescent="0.25">
      <c r="B61" s="339" t="s">
        <v>151</v>
      </c>
      <c r="C61" s="388"/>
    </row>
    <row r="62" spans="1:3" ht="26.25" customHeight="1" x14ac:dyDescent="0.2">
      <c r="A62" s="473" t="s">
        <v>152</v>
      </c>
      <c r="B62" s="474">
        <v>7</v>
      </c>
      <c r="C62" s="388"/>
    </row>
    <row r="63" spans="1:3" ht="26.25" customHeight="1" thickBot="1" x14ac:dyDescent="0.25">
      <c r="A63" s="475" t="s">
        <v>153</v>
      </c>
      <c r="B63" s="476">
        <v>2</v>
      </c>
      <c r="C63" s="389"/>
    </row>
    <row r="64" spans="1:3" ht="26.25" customHeight="1" x14ac:dyDescent="0.2">
      <c r="A64" s="477" t="s">
        <v>154</v>
      </c>
      <c r="B64" s="474">
        <v>23</v>
      </c>
    </row>
    <row r="65" spans="1:4" ht="26.25" customHeight="1" thickBot="1" x14ac:dyDescent="0.25">
      <c r="A65" s="478" t="s">
        <v>155</v>
      </c>
      <c r="B65" s="476">
        <v>2</v>
      </c>
    </row>
    <row r="66" spans="1:4" x14ac:dyDescent="0.2">
      <c r="A66" s="349" t="s">
        <v>156</v>
      </c>
      <c r="B66" s="350" t="s">
        <v>157</v>
      </c>
    </row>
    <row r="67" spans="1:4" x14ac:dyDescent="0.2">
      <c r="A67" s="351" t="s">
        <v>158</v>
      </c>
      <c r="B67" s="352" t="s">
        <v>159</v>
      </c>
    </row>
    <row r="68" spans="1:4" x14ac:dyDescent="0.2">
      <c r="A68" s="351" t="s">
        <v>160</v>
      </c>
      <c r="B68" s="352" t="s">
        <v>161</v>
      </c>
    </row>
    <row r="69" spans="1:4" x14ac:dyDescent="0.2">
      <c r="A69" s="351" t="s">
        <v>162</v>
      </c>
      <c r="B69" s="352" t="s">
        <v>163</v>
      </c>
    </row>
    <row r="70" spans="1:4" ht="13.5" thickBot="1" x14ac:dyDescent="0.25">
      <c r="A70" s="353" t="s">
        <v>164</v>
      </c>
      <c r="B70" s="354" t="s">
        <v>165</v>
      </c>
    </row>
    <row r="71" spans="1:4" ht="39" thickBot="1" x14ac:dyDescent="0.25">
      <c r="A71" s="358" t="s">
        <v>167</v>
      </c>
      <c r="B71" s="359" t="s">
        <v>198</v>
      </c>
    </row>
    <row r="72" spans="1:4" ht="26.25" thickBot="1" x14ac:dyDescent="0.25">
      <c r="A72" s="375" t="s">
        <v>166</v>
      </c>
      <c r="B72" s="376" t="s">
        <v>199</v>
      </c>
      <c r="C72" s="382" t="s">
        <v>181</v>
      </c>
      <c r="D72" s="383" t="s">
        <v>182</v>
      </c>
    </row>
    <row r="73" spans="1:4" x14ac:dyDescent="0.2">
      <c r="A73" s="377" t="s">
        <v>169</v>
      </c>
      <c r="B73" s="378" t="s">
        <v>178</v>
      </c>
      <c r="C73" s="394">
        <v>7</v>
      </c>
      <c r="D73" s="470">
        <v>3</v>
      </c>
    </row>
    <row r="74" spans="1:4" x14ac:dyDescent="0.2">
      <c r="A74" s="379" t="s">
        <v>170</v>
      </c>
      <c r="B74" s="380" t="s">
        <v>177</v>
      </c>
      <c r="C74" s="395">
        <v>8</v>
      </c>
      <c r="D74" s="392">
        <v>3</v>
      </c>
    </row>
    <row r="75" spans="1:4" x14ac:dyDescent="0.2">
      <c r="A75" s="468" t="s">
        <v>171</v>
      </c>
      <c r="B75" s="469" t="s">
        <v>176</v>
      </c>
      <c r="C75" s="466">
        <v>12</v>
      </c>
      <c r="D75" s="467">
        <v>3</v>
      </c>
    </row>
    <row r="76" spans="1:4" x14ac:dyDescent="0.2">
      <c r="A76" s="379" t="s">
        <v>172</v>
      </c>
      <c r="B76" s="380" t="s">
        <v>175</v>
      </c>
      <c r="C76" s="395">
        <v>7</v>
      </c>
      <c r="D76" s="392">
        <v>3</v>
      </c>
    </row>
    <row r="77" spans="1:4" x14ac:dyDescent="0.2">
      <c r="A77" s="379" t="s">
        <v>173</v>
      </c>
      <c r="B77" s="380" t="s">
        <v>174</v>
      </c>
      <c r="C77" s="395">
        <v>7</v>
      </c>
      <c r="D77" s="392">
        <v>3</v>
      </c>
    </row>
    <row r="78" spans="1:4" x14ac:dyDescent="0.2">
      <c r="A78" s="379" t="s">
        <v>183</v>
      </c>
      <c r="B78" s="380" t="s">
        <v>168</v>
      </c>
      <c r="C78" s="395">
        <v>7</v>
      </c>
      <c r="D78" s="392">
        <v>2</v>
      </c>
    </row>
    <row r="79" spans="1:4" x14ac:dyDescent="0.2">
      <c r="A79" s="379" t="s">
        <v>180</v>
      </c>
      <c r="B79" s="472" t="s">
        <v>179</v>
      </c>
      <c r="C79" s="395">
        <v>11</v>
      </c>
      <c r="D79" s="392">
        <v>3</v>
      </c>
    </row>
    <row r="80" spans="1:4" ht="13.5" thickBot="1" x14ac:dyDescent="0.25">
      <c r="A80" s="381" t="s">
        <v>193</v>
      </c>
      <c r="B80" s="471" t="s">
        <v>168</v>
      </c>
      <c r="C80" s="396">
        <v>23</v>
      </c>
      <c r="D80" s="393">
        <v>2</v>
      </c>
    </row>
    <row r="81" spans="1:4" ht="13.5" thickBot="1" x14ac:dyDescent="0.25">
      <c r="A81" s="381" t="s">
        <v>203</v>
      </c>
      <c r="B81" s="471" t="s">
        <v>204</v>
      </c>
      <c r="C81" s="396">
        <v>11</v>
      </c>
      <c r="D81" s="393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73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Bolivia</v>
      </c>
      <c r="B3" s="168"/>
      <c r="C3" s="2"/>
      <c r="D3" s="167"/>
      <c r="E3" s="2"/>
      <c r="F3" s="167"/>
      <c r="G3" s="2"/>
      <c r="H3" s="167"/>
      <c r="I3" s="1"/>
      <c r="J3" s="166"/>
      <c r="K3" s="46"/>
      <c r="L3" s="166"/>
      <c r="M3" s="46"/>
      <c r="N3" s="166"/>
      <c r="O3" s="1"/>
      <c r="P3" s="165"/>
      <c r="Q3" s="1"/>
      <c r="R3" s="165"/>
      <c r="S3" s="1"/>
      <c r="T3" s="165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67"/>
      <c r="E4" s="2"/>
      <c r="F4" s="167"/>
      <c r="G4" s="2"/>
      <c r="H4" s="167"/>
      <c r="I4" s="1"/>
      <c r="J4" s="166"/>
      <c r="K4" s="46"/>
      <c r="L4" s="166"/>
      <c r="M4" s="46"/>
      <c r="N4" s="166"/>
      <c r="O4" s="1"/>
      <c r="P4" s="165"/>
      <c r="Q4" s="1"/>
      <c r="R4" s="165"/>
      <c r="S4" s="1"/>
      <c r="T4" s="165"/>
      <c r="BG4" s="24"/>
      <c r="BJ4" s="72"/>
    </row>
    <row r="5" spans="1:62" ht="18" x14ac:dyDescent="0.25">
      <c r="A5" s="6" t="s">
        <v>74</v>
      </c>
      <c r="B5" s="3"/>
      <c r="C5" s="2"/>
      <c r="D5" s="167"/>
      <c r="E5" s="2"/>
      <c r="F5" s="167"/>
      <c r="G5" s="2"/>
      <c r="H5" s="167"/>
      <c r="I5" s="1"/>
      <c r="J5" s="166"/>
      <c r="K5" s="46"/>
      <c r="L5" s="166"/>
      <c r="M5" s="46"/>
      <c r="N5" s="166"/>
      <c r="O5" s="1"/>
      <c r="P5" s="165"/>
      <c r="Q5" s="1"/>
      <c r="R5" s="165"/>
      <c r="S5" s="1"/>
      <c r="T5" s="165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3"/>
      <c r="J6" s="397"/>
      <c r="K6" s="344"/>
      <c r="L6" s="397"/>
      <c r="M6" s="344"/>
      <c r="N6" s="397"/>
      <c r="P6" s="92"/>
      <c r="R6" s="92"/>
      <c r="T6" s="92"/>
      <c r="U6" s="2"/>
      <c r="BG6" s="398"/>
      <c r="BJ6" s="73"/>
    </row>
    <row r="7" spans="1:62" ht="18.75" thickBot="1" x14ac:dyDescent="0.3">
      <c r="A7" s="659" t="s">
        <v>72</v>
      </c>
      <c r="B7" s="660"/>
      <c r="C7" s="665" t="s">
        <v>19</v>
      </c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  <c r="P7" s="666"/>
      <c r="Q7" s="666"/>
      <c r="R7" s="666"/>
      <c r="S7" s="666"/>
      <c r="T7" s="667"/>
      <c r="U7" s="1"/>
      <c r="BG7" s="24"/>
      <c r="BJ7" s="72"/>
    </row>
    <row r="8" spans="1:62" ht="18" x14ac:dyDescent="0.25">
      <c r="A8" s="661"/>
      <c r="B8" s="662"/>
      <c r="C8" s="668" t="s">
        <v>69</v>
      </c>
      <c r="D8" s="669"/>
      <c r="E8" s="669"/>
      <c r="F8" s="669"/>
      <c r="G8" s="669"/>
      <c r="H8" s="670"/>
      <c r="I8" s="671" t="s">
        <v>68</v>
      </c>
      <c r="J8" s="672"/>
      <c r="K8" s="672"/>
      <c r="L8" s="672"/>
      <c r="M8" s="672"/>
      <c r="N8" s="673"/>
      <c r="O8" s="674" t="s">
        <v>67</v>
      </c>
      <c r="P8" s="675"/>
      <c r="Q8" s="675"/>
      <c r="R8" s="675"/>
      <c r="S8" s="675"/>
      <c r="T8" s="676"/>
      <c r="U8" s="1"/>
      <c r="BG8" s="24"/>
      <c r="BJ8" s="72"/>
    </row>
    <row r="9" spans="1:62" x14ac:dyDescent="0.2">
      <c r="A9" s="661"/>
      <c r="B9" s="662"/>
      <c r="C9" s="677" t="s">
        <v>28</v>
      </c>
      <c r="D9" s="678"/>
      <c r="E9" s="678" t="s">
        <v>29</v>
      </c>
      <c r="F9" s="678"/>
      <c r="G9" s="678" t="s">
        <v>0</v>
      </c>
      <c r="H9" s="679"/>
      <c r="I9" s="680" t="s">
        <v>28</v>
      </c>
      <c r="J9" s="654"/>
      <c r="K9" s="654" t="s">
        <v>29</v>
      </c>
      <c r="L9" s="654"/>
      <c r="M9" s="654" t="s">
        <v>0</v>
      </c>
      <c r="N9" s="655"/>
      <c r="O9" s="656" t="s">
        <v>28</v>
      </c>
      <c r="P9" s="657"/>
      <c r="Q9" s="657" t="s">
        <v>29</v>
      </c>
      <c r="R9" s="657"/>
      <c r="S9" s="657" t="s">
        <v>0</v>
      </c>
      <c r="T9" s="658"/>
      <c r="BG9" s="24"/>
      <c r="BJ9" s="72"/>
    </row>
    <row r="10" spans="1:62" ht="13.5" thickBot="1" x14ac:dyDescent="0.25">
      <c r="A10" s="663"/>
      <c r="B10" s="664"/>
      <c r="C10" s="404" t="s">
        <v>66</v>
      </c>
      <c r="D10" s="405" t="s">
        <v>20</v>
      </c>
      <c r="E10" s="406" t="s">
        <v>66</v>
      </c>
      <c r="F10" s="405" t="s">
        <v>20</v>
      </c>
      <c r="G10" s="500" t="s">
        <v>66</v>
      </c>
      <c r="H10" s="164" t="s">
        <v>20</v>
      </c>
      <c r="I10" s="404" t="s">
        <v>66</v>
      </c>
      <c r="J10" s="405" t="s">
        <v>20</v>
      </c>
      <c r="K10" s="406" t="s">
        <v>66</v>
      </c>
      <c r="L10" s="405" t="s">
        <v>20</v>
      </c>
      <c r="M10" s="501" t="s">
        <v>66</v>
      </c>
      <c r="N10" s="163" t="s">
        <v>20</v>
      </c>
      <c r="O10" s="404" t="s">
        <v>66</v>
      </c>
      <c r="P10" s="405" t="s">
        <v>20</v>
      </c>
      <c r="Q10" s="406" t="s">
        <v>66</v>
      </c>
      <c r="R10" s="405" t="s">
        <v>20</v>
      </c>
      <c r="S10" s="502" t="s">
        <v>66</v>
      </c>
      <c r="T10" s="162" t="s">
        <v>20</v>
      </c>
      <c r="BG10" s="24"/>
      <c r="BJ10" s="72"/>
    </row>
    <row r="11" spans="1:62" ht="13.5" thickBot="1" x14ac:dyDescent="0.25">
      <c r="A11" s="161" t="s">
        <v>65</v>
      </c>
      <c r="B11" s="160"/>
      <c r="C11" s="407">
        <f>Tablas!BG174</f>
        <v>1552</v>
      </c>
      <c r="D11" s="408">
        <v>1</v>
      </c>
      <c r="E11" s="409">
        <f>Tablas!BG175</f>
        <v>1433</v>
      </c>
      <c r="F11" s="408">
        <v>1</v>
      </c>
      <c r="G11" s="159">
        <f>C11+E11</f>
        <v>2985</v>
      </c>
      <c r="H11" s="158">
        <v>1</v>
      </c>
      <c r="I11" s="407">
        <f>Tablas!BG183</f>
        <v>224</v>
      </c>
      <c r="J11" s="408">
        <v>1</v>
      </c>
      <c r="K11" s="409">
        <f>Tablas!BG184</f>
        <v>232</v>
      </c>
      <c r="L11" s="408">
        <v>1</v>
      </c>
      <c r="M11" s="157">
        <f>I11+K11</f>
        <v>456</v>
      </c>
      <c r="N11" s="156">
        <v>1</v>
      </c>
      <c r="O11" s="407">
        <f>Tablas!BG192</f>
        <v>100</v>
      </c>
      <c r="P11" s="408">
        <v>1</v>
      </c>
      <c r="Q11" s="409">
        <f>Tablas!BG193</f>
        <v>129</v>
      </c>
      <c r="R11" s="408">
        <v>1</v>
      </c>
      <c r="S11" s="155">
        <f>O11+Q11</f>
        <v>229</v>
      </c>
      <c r="T11" s="154">
        <v>1</v>
      </c>
      <c r="BG11" s="24"/>
      <c r="BJ11" s="72"/>
    </row>
    <row r="12" spans="1:62" ht="13.5" thickBot="1" x14ac:dyDescent="0.25">
      <c r="A12" s="14"/>
      <c r="B12" s="153"/>
      <c r="C12" s="388"/>
      <c r="D12" s="410"/>
      <c r="E12" s="114"/>
      <c r="F12" s="114"/>
      <c r="I12" s="114"/>
      <c r="J12" s="114"/>
      <c r="K12" s="114"/>
      <c r="L12" s="114"/>
      <c r="O12" s="114"/>
      <c r="P12" s="114"/>
      <c r="Q12" s="114"/>
      <c r="R12" s="114"/>
      <c r="BG12" s="24"/>
      <c r="BJ12" s="72"/>
    </row>
    <row r="13" spans="1:62" x14ac:dyDescent="0.2">
      <c r="A13" s="152" t="s">
        <v>64</v>
      </c>
      <c r="B13" s="151"/>
      <c r="C13" s="411">
        <f>C11-C22</f>
        <v>417</v>
      </c>
      <c r="D13" s="412">
        <f>IF(C$11=0,"",C13/C$11)</f>
        <v>0.26868556701030927</v>
      </c>
      <c r="E13" s="413">
        <f>E11-E22</f>
        <v>49</v>
      </c>
      <c r="F13" s="412">
        <f>IF(E$11=0,"",E13/E$11)</f>
        <v>3.4193998604326585E-2</v>
      </c>
      <c r="G13" s="150">
        <f>G11-G22</f>
        <v>466</v>
      </c>
      <c r="H13" s="149">
        <f>IF(G$11=0,"",G13/G$11)</f>
        <v>0.15611390284757118</v>
      </c>
      <c r="I13" s="411">
        <f>I11-I22</f>
        <v>110</v>
      </c>
      <c r="J13" s="412">
        <f>IF(I$11=0,"",I13/I$11)</f>
        <v>0.49107142857142855</v>
      </c>
      <c r="K13" s="413">
        <f>K11-K22</f>
        <v>69</v>
      </c>
      <c r="L13" s="412">
        <f>IF(K$11=0,"",K13/K$11)</f>
        <v>0.29741379310344829</v>
      </c>
      <c r="M13" s="148">
        <f>M11-M22</f>
        <v>179</v>
      </c>
      <c r="N13" s="147">
        <f>IF(M$11=0,"",M13/M$11)</f>
        <v>0.39254385964912281</v>
      </c>
      <c r="O13" s="411">
        <f>O11-O22</f>
        <v>69</v>
      </c>
      <c r="P13" s="412">
        <f>IF(O$11=0,"",O13/O$11)</f>
        <v>0.69</v>
      </c>
      <c r="Q13" s="413">
        <f>Q11-Q22</f>
        <v>83</v>
      </c>
      <c r="R13" s="412">
        <f>IF(Q$11=0,"",Q13/Q$11)</f>
        <v>0.64341085271317833</v>
      </c>
      <c r="S13" s="146">
        <f>S11-S22</f>
        <v>152</v>
      </c>
      <c r="T13" s="108">
        <f>IF(S$11=0,"",S13/S$11)</f>
        <v>0.66375545851528384</v>
      </c>
      <c r="BG13" s="24"/>
      <c r="BJ13" s="72"/>
    </row>
    <row r="14" spans="1:62" x14ac:dyDescent="0.2">
      <c r="A14" s="145" t="s">
        <v>63</v>
      </c>
      <c r="B14" s="144"/>
      <c r="C14" s="414">
        <v>250</v>
      </c>
      <c r="D14" s="415">
        <f t="shared" ref="D14:D22" si="0">IF(C$11=0,"",C14/C$11)</f>
        <v>0.16108247422680413</v>
      </c>
      <c r="E14" s="416">
        <v>218</v>
      </c>
      <c r="F14" s="415">
        <f t="shared" ref="F14:F22" si="1">IF(E$11=0,"",E14/E$11)</f>
        <v>0.15212840195394278</v>
      </c>
      <c r="G14" s="122">
        <f t="shared" ref="G14:G22" si="2">C14+E14</f>
        <v>468</v>
      </c>
      <c r="H14" s="132">
        <f t="shared" ref="H14:H22" si="3">IF(G$11=0,"",G14/G$11)</f>
        <v>0.15678391959798996</v>
      </c>
      <c r="I14" s="414">
        <v>44</v>
      </c>
      <c r="J14" s="415">
        <f t="shared" ref="J14:J22" si="4">IF(I$11=0,"",I14/I$11)</f>
        <v>0.19642857142857142</v>
      </c>
      <c r="K14" s="416">
        <v>47</v>
      </c>
      <c r="L14" s="415">
        <f t="shared" ref="L14:L22" si="5">IF(K$11=0,"",K14/K$11)</f>
        <v>0.20258620689655171</v>
      </c>
      <c r="M14" s="121">
        <f t="shared" ref="M14:M22" si="6">I14+K14</f>
        <v>91</v>
      </c>
      <c r="N14" s="131">
        <f t="shared" ref="N14:N22" si="7">IF(M$11=0,"",M14/M$11)</f>
        <v>0.19956140350877194</v>
      </c>
      <c r="O14" s="414">
        <v>14</v>
      </c>
      <c r="P14" s="415">
        <f t="shared" ref="P14:P22" si="8">IF(O$11=0,"",O14/O$11)</f>
        <v>0.14000000000000001</v>
      </c>
      <c r="Q14" s="416">
        <v>19</v>
      </c>
      <c r="R14" s="415">
        <f t="shared" ref="R14:R22" si="9">IF(Q$11=0,"",Q14/Q$11)</f>
        <v>0.14728682170542637</v>
      </c>
      <c r="S14" s="120">
        <f t="shared" ref="S14:S22" si="10">O14+Q14</f>
        <v>33</v>
      </c>
      <c r="T14" s="94">
        <f t="shared" ref="T14:T22" si="11">IF(S$11=0,"",S14/S$11)</f>
        <v>0.14410480349344978</v>
      </c>
      <c r="BG14" s="24"/>
      <c r="BJ14" s="72"/>
    </row>
    <row r="15" spans="1:62" x14ac:dyDescent="0.2">
      <c r="A15" s="101" t="s">
        <v>62</v>
      </c>
      <c r="B15" s="143"/>
      <c r="C15" s="414">
        <v>246</v>
      </c>
      <c r="D15" s="415">
        <f t="shared" si="0"/>
        <v>0.15850515463917525</v>
      </c>
      <c r="E15" s="416">
        <v>209</v>
      </c>
      <c r="F15" s="415">
        <f t="shared" si="1"/>
        <v>0.14584787159804605</v>
      </c>
      <c r="G15" s="122">
        <f t="shared" si="2"/>
        <v>455</v>
      </c>
      <c r="H15" s="132">
        <f t="shared" si="3"/>
        <v>0.15242881072026801</v>
      </c>
      <c r="I15" s="414">
        <v>37</v>
      </c>
      <c r="J15" s="415">
        <f t="shared" si="4"/>
        <v>0.16517857142857142</v>
      </c>
      <c r="K15" s="416">
        <v>47</v>
      </c>
      <c r="L15" s="415">
        <f t="shared" si="5"/>
        <v>0.20258620689655171</v>
      </c>
      <c r="M15" s="121">
        <f t="shared" si="6"/>
        <v>84</v>
      </c>
      <c r="N15" s="131">
        <f t="shared" si="7"/>
        <v>0.18421052631578946</v>
      </c>
      <c r="O15" s="414">
        <v>19</v>
      </c>
      <c r="P15" s="415">
        <f t="shared" si="8"/>
        <v>0.19</v>
      </c>
      <c r="Q15" s="416">
        <v>27</v>
      </c>
      <c r="R15" s="415">
        <f t="shared" si="9"/>
        <v>0.20930232558139536</v>
      </c>
      <c r="S15" s="120">
        <f t="shared" si="10"/>
        <v>46</v>
      </c>
      <c r="T15" s="94">
        <f t="shared" si="11"/>
        <v>0.20087336244541484</v>
      </c>
      <c r="BG15" s="24"/>
      <c r="BJ15" s="72"/>
    </row>
    <row r="16" spans="1:62" x14ac:dyDescent="0.2">
      <c r="A16" s="101" t="s">
        <v>61</v>
      </c>
      <c r="B16" s="143"/>
      <c r="C16" s="414">
        <v>148</v>
      </c>
      <c r="D16" s="415">
        <f t="shared" si="0"/>
        <v>9.5360824742268036E-2</v>
      </c>
      <c r="E16" s="416">
        <v>111</v>
      </c>
      <c r="F16" s="415">
        <f t="shared" si="1"/>
        <v>7.7459874389392877E-2</v>
      </c>
      <c r="G16" s="122">
        <f t="shared" si="2"/>
        <v>259</v>
      </c>
      <c r="H16" s="132">
        <f t="shared" si="3"/>
        <v>8.6767169179229484E-2</v>
      </c>
      <c r="I16" s="414">
        <v>16</v>
      </c>
      <c r="J16" s="415">
        <f t="shared" si="4"/>
        <v>7.1428571428571425E-2</v>
      </c>
      <c r="K16" s="416">
        <v>20</v>
      </c>
      <c r="L16" s="415">
        <f t="shared" si="5"/>
        <v>8.6206896551724144E-2</v>
      </c>
      <c r="M16" s="121">
        <f t="shared" si="6"/>
        <v>36</v>
      </c>
      <c r="N16" s="131">
        <f t="shared" si="7"/>
        <v>7.8947368421052627E-2</v>
      </c>
      <c r="O16" s="414">
        <v>12</v>
      </c>
      <c r="P16" s="415">
        <f t="shared" si="8"/>
        <v>0.12</v>
      </c>
      <c r="Q16" s="416">
        <v>12</v>
      </c>
      <c r="R16" s="415">
        <f t="shared" si="9"/>
        <v>9.3023255813953487E-2</v>
      </c>
      <c r="S16" s="120">
        <f t="shared" si="10"/>
        <v>24</v>
      </c>
      <c r="T16" s="94">
        <f t="shared" si="11"/>
        <v>0.10480349344978165</v>
      </c>
      <c r="U16" s="115"/>
      <c r="BG16" s="24"/>
      <c r="BJ16" s="72"/>
    </row>
    <row r="17" spans="1:62" x14ac:dyDescent="0.2">
      <c r="A17" s="101" t="s">
        <v>60</v>
      </c>
      <c r="B17" s="143"/>
      <c r="C17" s="414">
        <v>253</v>
      </c>
      <c r="D17" s="415">
        <f t="shared" si="0"/>
        <v>0.16301546391752578</v>
      </c>
      <c r="E17" s="416">
        <v>184</v>
      </c>
      <c r="F17" s="415">
        <f t="shared" si="1"/>
        <v>0.1284019539427774</v>
      </c>
      <c r="G17" s="122">
        <f t="shared" si="2"/>
        <v>437</v>
      </c>
      <c r="H17" s="132">
        <f t="shared" si="3"/>
        <v>0.14639865996649917</v>
      </c>
      <c r="I17" s="414">
        <v>41</v>
      </c>
      <c r="J17" s="415">
        <f t="shared" si="4"/>
        <v>0.18303571428571427</v>
      </c>
      <c r="K17" s="416">
        <v>20</v>
      </c>
      <c r="L17" s="415">
        <f t="shared" si="5"/>
        <v>8.6206896551724144E-2</v>
      </c>
      <c r="M17" s="121">
        <f t="shared" si="6"/>
        <v>61</v>
      </c>
      <c r="N17" s="131">
        <f t="shared" si="7"/>
        <v>0.1337719298245614</v>
      </c>
      <c r="O17" s="414">
        <v>6</v>
      </c>
      <c r="P17" s="415">
        <f t="shared" si="8"/>
        <v>0.06</v>
      </c>
      <c r="Q17" s="416">
        <v>4</v>
      </c>
      <c r="R17" s="415">
        <f t="shared" si="9"/>
        <v>3.1007751937984496E-2</v>
      </c>
      <c r="S17" s="120">
        <f t="shared" si="10"/>
        <v>10</v>
      </c>
      <c r="T17" s="94">
        <f t="shared" si="11"/>
        <v>4.3668122270742356E-2</v>
      </c>
      <c r="U17" s="115"/>
      <c r="BG17" s="24"/>
      <c r="BJ17" s="72"/>
    </row>
    <row r="18" spans="1:62" x14ac:dyDescent="0.2">
      <c r="A18" s="101" t="s">
        <v>59</v>
      </c>
      <c r="B18" s="143"/>
      <c r="C18" s="414">
        <v>388</v>
      </c>
      <c r="D18" s="415">
        <f t="shared" si="0"/>
        <v>0.25</v>
      </c>
      <c r="E18" s="416">
        <v>350</v>
      </c>
      <c r="F18" s="415">
        <f t="shared" si="1"/>
        <v>0.24424284717376135</v>
      </c>
      <c r="G18" s="122">
        <f t="shared" si="2"/>
        <v>738</v>
      </c>
      <c r="H18" s="132">
        <f t="shared" si="3"/>
        <v>0.24723618090452262</v>
      </c>
      <c r="I18" s="414">
        <v>67</v>
      </c>
      <c r="J18" s="415">
        <f t="shared" si="4"/>
        <v>0.29910714285714285</v>
      </c>
      <c r="K18" s="416">
        <v>65</v>
      </c>
      <c r="L18" s="415">
        <f t="shared" si="5"/>
        <v>0.28017241379310343</v>
      </c>
      <c r="M18" s="121">
        <f t="shared" si="6"/>
        <v>132</v>
      </c>
      <c r="N18" s="131">
        <f t="shared" si="7"/>
        <v>0.28947368421052633</v>
      </c>
      <c r="O18" s="414">
        <v>24</v>
      </c>
      <c r="P18" s="415">
        <f t="shared" si="8"/>
        <v>0.24</v>
      </c>
      <c r="Q18" s="416">
        <v>34</v>
      </c>
      <c r="R18" s="415">
        <f t="shared" si="9"/>
        <v>0.26356589147286824</v>
      </c>
      <c r="S18" s="120">
        <f t="shared" si="10"/>
        <v>58</v>
      </c>
      <c r="T18" s="94">
        <f t="shared" si="11"/>
        <v>0.25327510917030566</v>
      </c>
      <c r="U18" s="115"/>
      <c r="BG18" s="24"/>
      <c r="BJ18" s="72"/>
    </row>
    <row r="19" spans="1:62" x14ac:dyDescent="0.2">
      <c r="A19" s="101" t="s">
        <v>58</v>
      </c>
      <c r="B19" s="143"/>
      <c r="C19" s="414">
        <v>14</v>
      </c>
      <c r="D19" s="415">
        <f t="shared" si="0"/>
        <v>9.0206185567010301E-3</v>
      </c>
      <c r="E19" s="416">
        <v>30</v>
      </c>
      <c r="F19" s="415">
        <f t="shared" si="1"/>
        <v>2.09351011863224E-2</v>
      </c>
      <c r="G19" s="122">
        <f t="shared" si="2"/>
        <v>44</v>
      </c>
      <c r="H19" s="132">
        <f t="shared" si="3"/>
        <v>1.4740368509212729E-2</v>
      </c>
      <c r="I19" s="414">
        <v>1</v>
      </c>
      <c r="J19" s="415">
        <f t="shared" si="4"/>
        <v>4.464285714285714E-3</v>
      </c>
      <c r="K19" s="416">
        <v>7</v>
      </c>
      <c r="L19" s="415">
        <f t="shared" si="5"/>
        <v>3.017241379310345E-2</v>
      </c>
      <c r="M19" s="121">
        <f t="shared" si="6"/>
        <v>8</v>
      </c>
      <c r="N19" s="131">
        <f t="shared" si="7"/>
        <v>1.7543859649122806E-2</v>
      </c>
      <c r="O19" s="414">
        <v>1</v>
      </c>
      <c r="P19" s="415">
        <f t="shared" si="8"/>
        <v>0.01</v>
      </c>
      <c r="Q19" s="416">
        <v>7</v>
      </c>
      <c r="R19" s="415">
        <f t="shared" si="9"/>
        <v>5.4263565891472867E-2</v>
      </c>
      <c r="S19" s="120">
        <f t="shared" si="10"/>
        <v>8</v>
      </c>
      <c r="T19" s="94">
        <f t="shared" si="11"/>
        <v>3.4934497816593885E-2</v>
      </c>
      <c r="U19" s="115"/>
      <c r="BG19" s="24"/>
      <c r="BJ19" s="72"/>
    </row>
    <row r="20" spans="1:62" x14ac:dyDescent="0.2">
      <c r="A20" s="101" t="s">
        <v>57</v>
      </c>
      <c r="B20" s="143"/>
      <c r="C20" s="414">
        <v>106</v>
      </c>
      <c r="D20" s="415">
        <f t="shared" si="0"/>
        <v>6.8298969072164942E-2</v>
      </c>
      <c r="E20" s="416">
        <v>103</v>
      </c>
      <c r="F20" s="415">
        <f t="shared" si="1"/>
        <v>7.1877180739706906E-2</v>
      </c>
      <c r="G20" s="122">
        <f t="shared" si="2"/>
        <v>209</v>
      </c>
      <c r="H20" s="132">
        <f t="shared" si="3"/>
        <v>7.0016750418760473E-2</v>
      </c>
      <c r="I20" s="414">
        <v>22</v>
      </c>
      <c r="J20" s="415">
        <f t="shared" si="4"/>
        <v>9.8214285714285712E-2</v>
      </c>
      <c r="K20" s="416">
        <v>18</v>
      </c>
      <c r="L20" s="415">
        <f t="shared" si="5"/>
        <v>7.7586206896551727E-2</v>
      </c>
      <c r="M20" s="121">
        <f t="shared" si="6"/>
        <v>40</v>
      </c>
      <c r="N20" s="131">
        <f t="shared" si="7"/>
        <v>8.771929824561403E-2</v>
      </c>
      <c r="O20" s="414">
        <v>6</v>
      </c>
      <c r="P20" s="415">
        <f t="shared" si="8"/>
        <v>0.06</v>
      </c>
      <c r="Q20" s="416">
        <v>13</v>
      </c>
      <c r="R20" s="415">
        <f t="shared" si="9"/>
        <v>0.10077519379844961</v>
      </c>
      <c r="S20" s="120">
        <f t="shared" si="10"/>
        <v>19</v>
      </c>
      <c r="T20" s="94">
        <f t="shared" si="11"/>
        <v>8.296943231441048E-2</v>
      </c>
      <c r="U20" s="115"/>
      <c r="BG20" s="24"/>
      <c r="BJ20" s="72"/>
    </row>
    <row r="21" spans="1:62" x14ac:dyDescent="0.2">
      <c r="A21" s="101" t="s">
        <v>56</v>
      </c>
      <c r="B21" s="143"/>
      <c r="C21" s="414">
        <v>74</v>
      </c>
      <c r="D21" s="415">
        <f t="shared" si="0"/>
        <v>4.7680412371134018E-2</v>
      </c>
      <c r="E21" s="416">
        <v>106</v>
      </c>
      <c r="F21" s="415">
        <f t="shared" si="1"/>
        <v>7.3970690858339155E-2</v>
      </c>
      <c r="G21" s="122">
        <f t="shared" si="2"/>
        <v>180</v>
      </c>
      <c r="H21" s="132">
        <f t="shared" si="3"/>
        <v>6.030150753768844E-2</v>
      </c>
      <c r="I21" s="414">
        <v>14</v>
      </c>
      <c r="J21" s="415">
        <f t="shared" si="4"/>
        <v>6.25E-2</v>
      </c>
      <c r="K21" s="416">
        <v>11</v>
      </c>
      <c r="L21" s="415">
        <f t="shared" si="5"/>
        <v>4.7413793103448273E-2</v>
      </c>
      <c r="M21" s="121">
        <f t="shared" si="6"/>
        <v>25</v>
      </c>
      <c r="N21" s="131">
        <f t="shared" si="7"/>
        <v>5.4824561403508769E-2</v>
      </c>
      <c r="O21" s="414">
        <v>2</v>
      </c>
      <c r="P21" s="415">
        <f t="shared" si="8"/>
        <v>0.02</v>
      </c>
      <c r="Q21" s="416">
        <v>8</v>
      </c>
      <c r="R21" s="415">
        <f t="shared" si="9"/>
        <v>6.2015503875968991E-2</v>
      </c>
      <c r="S21" s="120">
        <f t="shared" si="10"/>
        <v>10</v>
      </c>
      <c r="T21" s="94">
        <f t="shared" si="11"/>
        <v>4.3668122270742356E-2</v>
      </c>
      <c r="U21" s="115"/>
      <c r="BG21" s="24"/>
      <c r="BJ21" s="72"/>
    </row>
    <row r="22" spans="1:62" ht="13.5" thickBot="1" x14ac:dyDescent="0.25">
      <c r="A22" s="142" t="s">
        <v>55</v>
      </c>
      <c r="B22" s="141"/>
      <c r="C22" s="417">
        <v>1135</v>
      </c>
      <c r="D22" s="418">
        <f t="shared" si="0"/>
        <v>0.73131443298969068</v>
      </c>
      <c r="E22" s="419">
        <v>1384</v>
      </c>
      <c r="F22" s="418">
        <f t="shared" si="1"/>
        <v>0.96580600139567341</v>
      </c>
      <c r="G22" s="118">
        <f t="shared" si="2"/>
        <v>2519</v>
      </c>
      <c r="H22" s="140">
        <f t="shared" si="3"/>
        <v>0.84388609715242879</v>
      </c>
      <c r="I22" s="417">
        <v>114</v>
      </c>
      <c r="J22" s="418">
        <f t="shared" si="4"/>
        <v>0.5089285714285714</v>
      </c>
      <c r="K22" s="419">
        <v>163</v>
      </c>
      <c r="L22" s="418">
        <f t="shared" si="5"/>
        <v>0.70258620689655171</v>
      </c>
      <c r="M22" s="117">
        <f t="shared" si="6"/>
        <v>277</v>
      </c>
      <c r="N22" s="139">
        <f t="shared" si="7"/>
        <v>0.60745614035087714</v>
      </c>
      <c r="O22" s="417">
        <v>31</v>
      </c>
      <c r="P22" s="418">
        <f t="shared" si="8"/>
        <v>0.31</v>
      </c>
      <c r="Q22" s="419">
        <v>46</v>
      </c>
      <c r="R22" s="418">
        <f t="shared" si="9"/>
        <v>0.35658914728682173</v>
      </c>
      <c r="S22" s="116">
        <f t="shared" si="10"/>
        <v>77</v>
      </c>
      <c r="T22" s="93">
        <f t="shared" si="11"/>
        <v>0.33624454148471616</v>
      </c>
      <c r="U22" s="115"/>
      <c r="BG22" s="24"/>
      <c r="BJ22" s="72"/>
    </row>
    <row r="23" spans="1:62" ht="13.5" thickBot="1" x14ac:dyDescent="0.25">
      <c r="A23" s="138"/>
      <c r="B23" s="137"/>
      <c r="C23" s="420"/>
      <c r="D23" s="421"/>
      <c r="E23" s="422"/>
      <c r="F23" s="421"/>
      <c r="G23" s="422"/>
      <c r="H23" s="421"/>
      <c r="I23" s="420"/>
      <c r="J23" s="421"/>
      <c r="K23" s="422"/>
      <c r="L23" s="421"/>
      <c r="M23" s="422"/>
      <c r="N23" s="421"/>
      <c r="O23" s="420"/>
      <c r="P23" s="421"/>
      <c r="Q23" s="422"/>
      <c r="R23" s="421"/>
      <c r="S23" s="422"/>
      <c r="T23" s="421"/>
      <c r="U23" s="115"/>
      <c r="BG23" s="24"/>
      <c r="BJ23" s="72"/>
    </row>
    <row r="24" spans="1:62" ht="13.5" thickBot="1" x14ac:dyDescent="0.25">
      <c r="A24" s="136" t="s">
        <v>70</v>
      </c>
      <c r="B24" s="135"/>
      <c r="C24" s="423"/>
      <c r="D24" s="424"/>
      <c r="E24" s="425"/>
      <c r="F24" s="424"/>
      <c r="G24" s="438"/>
      <c r="H24" s="424"/>
      <c r="I24" s="423"/>
      <c r="J24" s="424"/>
      <c r="K24" s="425"/>
      <c r="L24" s="424"/>
      <c r="M24" s="438"/>
      <c r="N24" s="424"/>
      <c r="O24" s="423"/>
      <c r="P24" s="424"/>
      <c r="Q24" s="425"/>
      <c r="R24" s="424"/>
      <c r="S24" s="438"/>
      <c r="T24" s="439"/>
      <c r="U24" s="115"/>
      <c r="BG24" s="24"/>
      <c r="BJ24" s="72"/>
    </row>
    <row r="25" spans="1:62" x14ac:dyDescent="0.2">
      <c r="A25" s="134" t="s">
        <v>54</v>
      </c>
      <c r="B25" s="133"/>
      <c r="C25" s="426">
        <v>107</v>
      </c>
      <c r="D25" s="412">
        <f>IF(C$11=0,"",C25/C$11)</f>
        <v>6.894329896907217E-2</v>
      </c>
      <c r="E25" s="427">
        <v>181</v>
      </c>
      <c r="F25" s="412">
        <f>IF(E$11=0,"",E25/E$11)</f>
        <v>0.12630844382414516</v>
      </c>
      <c r="G25" s="311">
        <f t="shared" ref="G25:G45" si="12">C25+E25</f>
        <v>288</v>
      </c>
      <c r="H25" s="149">
        <f>IF(G$11=0,"",G25/G$11)</f>
        <v>9.6482412060301503E-2</v>
      </c>
      <c r="I25" s="426">
        <v>25</v>
      </c>
      <c r="J25" s="412">
        <f>IF(I$11=0,"",I25/I$11)</f>
        <v>0.11160714285714286</v>
      </c>
      <c r="K25" s="427">
        <v>42</v>
      </c>
      <c r="L25" s="412">
        <f>IF(K$11=0,"",K25/K$11)</f>
        <v>0.18103448275862069</v>
      </c>
      <c r="M25" s="313">
        <f t="shared" ref="M25:M30" si="13">I25+K25</f>
        <v>67</v>
      </c>
      <c r="N25" s="147">
        <f>IF(M$11=0,"",M25/M$11)</f>
        <v>0.14692982456140352</v>
      </c>
      <c r="O25" s="426">
        <v>4</v>
      </c>
      <c r="P25" s="412">
        <f>IF(O$11=0,"",O25/O$11)</f>
        <v>0.04</v>
      </c>
      <c r="Q25" s="427">
        <v>16</v>
      </c>
      <c r="R25" s="412">
        <f>IF(Q$11=0,"",Q25/Q$11)</f>
        <v>0.12403100775193798</v>
      </c>
      <c r="S25" s="312">
        <f t="shared" ref="S25:S45" si="14">O25+Q25</f>
        <v>20</v>
      </c>
      <c r="T25" s="108">
        <f>IF(S$11=0,"",S25/S$11)</f>
        <v>8.7336244541484712E-2</v>
      </c>
      <c r="U25" s="115"/>
      <c r="BG25" s="24"/>
      <c r="BJ25" s="72"/>
    </row>
    <row r="26" spans="1:62" x14ac:dyDescent="0.2">
      <c r="A26" s="129" t="s">
        <v>53</v>
      </c>
      <c r="B26" s="124"/>
      <c r="C26" s="428">
        <v>20</v>
      </c>
      <c r="D26" s="415">
        <f>IF(C$11=0,"",C26/C$11)</f>
        <v>1.2886597938144329E-2</v>
      </c>
      <c r="E26" s="429">
        <v>114</v>
      </c>
      <c r="F26" s="415">
        <f>IF(E$11=0,"",E26/E$11)</f>
        <v>7.9553384508025127E-2</v>
      </c>
      <c r="G26" s="122">
        <f t="shared" si="12"/>
        <v>134</v>
      </c>
      <c r="H26" s="132">
        <f>IF(G$11=0,"",G26/G$11)</f>
        <v>4.4891122278056951E-2</v>
      </c>
      <c r="I26" s="428">
        <v>5</v>
      </c>
      <c r="J26" s="415">
        <f>IF(I$11=0,"",I26/I$11)</f>
        <v>2.2321428571428572E-2</v>
      </c>
      <c r="K26" s="429">
        <v>32</v>
      </c>
      <c r="L26" s="415">
        <f>IF(K$11=0,"",K26/K$11)</f>
        <v>0.13793103448275862</v>
      </c>
      <c r="M26" s="121">
        <f t="shared" si="13"/>
        <v>37</v>
      </c>
      <c r="N26" s="131">
        <f>IF(M$11=0,"",M26/M$11)</f>
        <v>8.1140350877192985E-2</v>
      </c>
      <c r="O26" s="428">
        <v>2</v>
      </c>
      <c r="P26" s="415">
        <f>IF(O$11=0,"",O26/O$11)</f>
        <v>0.02</v>
      </c>
      <c r="Q26" s="429">
        <v>12</v>
      </c>
      <c r="R26" s="415">
        <f>IF(Q$11=0,"",Q26/Q$11)</f>
        <v>9.3023255813953487E-2</v>
      </c>
      <c r="S26" s="120">
        <f t="shared" si="14"/>
        <v>14</v>
      </c>
      <c r="T26" s="94">
        <f>IF(S$11=0,"",S26/S$11)</f>
        <v>6.1135371179039298E-2</v>
      </c>
      <c r="U26" s="115"/>
      <c r="BG26" s="24"/>
      <c r="BJ26" s="72"/>
    </row>
    <row r="27" spans="1:62" x14ac:dyDescent="0.2">
      <c r="A27" s="129" t="s">
        <v>52</v>
      </c>
      <c r="B27" s="124"/>
      <c r="C27" s="414">
        <f>SUM(C28:C30)</f>
        <v>98</v>
      </c>
      <c r="D27" s="415">
        <f>IF(C$11=0,"",C27/C$11)</f>
        <v>6.3144329896907214E-2</v>
      </c>
      <c r="E27" s="503">
        <f>SUM(E28:E30)</f>
        <v>62</v>
      </c>
      <c r="F27" s="415">
        <f>IF(E$11=0,"",E27/E$11)</f>
        <v>4.3265875785066292E-2</v>
      </c>
      <c r="G27" s="122">
        <f t="shared" si="12"/>
        <v>160</v>
      </c>
      <c r="H27" s="132">
        <f>IF(G$11=0,"",G27/G$11)</f>
        <v>5.3601340033500838E-2</v>
      </c>
      <c r="I27" s="428">
        <f>SUM(I28:I30)</f>
        <v>19</v>
      </c>
      <c r="J27" s="415">
        <f>IF(I$11=0,"",I27/I$11)</f>
        <v>8.4821428571428575E-2</v>
      </c>
      <c r="K27" s="503">
        <f>SUM(K28:K30)</f>
        <v>19</v>
      </c>
      <c r="L27" s="415">
        <f>IF(K$11=0,"",K27/K$11)</f>
        <v>8.1896551724137928E-2</v>
      </c>
      <c r="M27" s="121">
        <f t="shared" si="13"/>
        <v>38</v>
      </c>
      <c r="N27" s="131">
        <f>IF(M$11=0,"",M27/M$11)</f>
        <v>8.3333333333333329E-2</v>
      </c>
      <c r="O27" s="428">
        <f>SUM(O28:O30)</f>
        <v>6</v>
      </c>
      <c r="P27" s="415">
        <f>IF(O$11=0,"",O27/O$11)</f>
        <v>0.06</v>
      </c>
      <c r="Q27" s="503">
        <f>SUM(Q28:Q30)</f>
        <v>6</v>
      </c>
      <c r="R27" s="415">
        <f>IF(Q$11=0,"",Q27/Q$11)</f>
        <v>4.6511627906976744E-2</v>
      </c>
      <c r="S27" s="120">
        <f t="shared" si="14"/>
        <v>12</v>
      </c>
      <c r="T27" s="94">
        <f>IF(S$11=0,"",S27/S$11)</f>
        <v>5.2401746724890827E-2</v>
      </c>
      <c r="U27" s="115"/>
      <c r="BG27" s="24"/>
      <c r="BJ27" s="72"/>
    </row>
    <row r="28" spans="1:62" x14ac:dyDescent="0.2">
      <c r="A28" s="128"/>
      <c r="B28" s="126" t="s">
        <v>130</v>
      </c>
      <c r="C28" s="414">
        <v>52</v>
      </c>
      <c r="D28" s="415">
        <f>IF(C$27=0,"",C28/C$27)</f>
        <v>0.53061224489795922</v>
      </c>
      <c r="E28" s="416">
        <v>39</v>
      </c>
      <c r="F28" s="430">
        <f>IF(E$27=0,"",E28/E$27)</f>
        <v>0.62903225806451613</v>
      </c>
      <c r="G28" s="122">
        <f t="shared" si="12"/>
        <v>91</v>
      </c>
      <c r="H28" s="504">
        <f>IF(G$27=0,"",G28/G$27)</f>
        <v>0.56874999999999998</v>
      </c>
      <c r="I28" s="414">
        <v>9</v>
      </c>
      <c r="J28" s="415">
        <f>IF(I$27=0,"",I28/I$27)</f>
        <v>0.47368421052631576</v>
      </c>
      <c r="K28" s="416">
        <v>14</v>
      </c>
      <c r="L28" s="430">
        <f>IF(K$27=0,"",K28/K$27)</f>
        <v>0.73684210526315785</v>
      </c>
      <c r="M28" s="440">
        <f t="shared" si="13"/>
        <v>23</v>
      </c>
      <c r="N28" s="505">
        <f>IF(M$27=0,"",M28/M$27)</f>
        <v>0.60526315789473684</v>
      </c>
      <c r="O28" s="414">
        <v>2</v>
      </c>
      <c r="P28" s="415">
        <f>IF(O$27=0,"",O28/O$27)</f>
        <v>0.33333333333333331</v>
      </c>
      <c r="Q28" s="416">
        <v>4</v>
      </c>
      <c r="R28" s="430">
        <f>IF(Q$27=0,"",Q28/Q$27)</f>
        <v>0.66666666666666663</v>
      </c>
      <c r="S28" s="447">
        <f t="shared" si="14"/>
        <v>6</v>
      </c>
      <c r="T28" s="94">
        <f>IF(S$27=0,"",S28/S$27)</f>
        <v>0.5</v>
      </c>
      <c r="U28" s="115"/>
      <c r="BG28" s="24"/>
      <c r="BJ28" s="72"/>
    </row>
    <row r="29" spans="1:62" x14ac:dyDescent="0.2">
      <c r="A29" s="128"/>
      <c r="B29" s="126" t="s">
        <v>131</v>
      </c>
      <c r="C29" s="414">
        <v>23</v>
      </c>
      <c r="D29" s="415">
        <f>IF(C$27=0,"",C29/C$27)</f>
        <v>0.23469387755102042</v>
      </c>
      <c r="E29" s="416">
        <v>8</v>
      </c>
      <c r="F29" s="430">
        <f>IF(E$27=0,"",E29/E$27)</f>
        <v>0.12903225806451613</v>
      </c>
      <c r="G29" s="122">
        <f t="shared" si="12"/>
        <v>31</v>
      </c>
      <c r="H29" s="504">
        <f>IF(G$27=0,"",G29/G$27)</f>
        <v>0.19375000000000001</v>
      </c>
      <c r="I29" s="414">
        <v>7</v>
      </c>
      <c r="J29" s="415">
        <f>IF(I$27=0,"",I29/I$27)</f>
        <v>0.36842105263157893</v>
      </c>
      <c r="K29" s="416">
        <v>2</v>
      </c>
      <c r="L29" s="430">
        <f>IF(K$27=0,"",K29/K$27)</f>
        <v>0.10526315789473684</v>
      </c>
      <c r="M29" s="440">
        <f t="shared" si="13"/>
        <v>9</v>
      </c>
      <c r="N29" s="505">
        <f>IF(M$27=0,"",M29/M$27)</f>
        <v>0.23684210526315788</v>
      </c>
      <c r="O29" s="414">
        <v>1</v>
      </c>
      <c r="P29" s="415">
        <f>IF(O$27=0,"",O29/O$27)</f>
        <v>0.16666666666666666</v>
      </c>
      <c r="Q29" s="416">
        <v>2</v>
      </c>
      <c r="R29" s="430">
        <f>IF(Q$27=0,"",Q29/Q$27)</f>
        <v>0.33333333333333331</v>
      </c>
      <c r="S29" s="447">
        <f t="shared" si="14"/>
        <v>3</v>
      </c>
      <c r="T29" s="94">
        <f>IF(S$27=0,"",S29/S$27)</f>
        <v>0.25</v>
      </c>
      <c r="U29" s="115"/>
      <c r="BG29" s="24"/>
      <c r="BJ29" s="72"/>
    </row>
    <row r="30" spans="1:62" x14ac:dyDescent="0.2">
      <c r="A30" s="127"/>
      <c r="B30" s="126" t="s">
        <v>132</v>
      </c>
      <c r="C30" s="414">
        <v>23</v>
      </c>
      <c r="D30" s="415">
        <f>IF(C$27=0,"",C30/C$27)</f>
        <v>0.23469387755102042</v>
      </c>
      <c r="E30" s="416">
        <v>15</v>
      </c>
      <c r="F30" s="430">
        <f>IF(E$27=0,"",E30/E$27)</f>
        <v>0.24193548387096775</v>
      </c>
      <c r="G30" s="122">
        <f t="shared" si="12"/>
        <v>38</v>
      </c>
      <c r="H30" s="504">
        <f>IF(G$27=0,"",G30/G$27)</f>
        <v>0.23749999999999999</v>
      </c>
      <c r="I30" s="414">
        <v>3</v>
      </c>
      <c r="J30" s="415">
        <f>IF(I$27=0,"",I30/I$27)</f>
        <v>0.15789473684210525</v>
      </c>
      <c r="K30" s="416">
        <v>3</v>
      </c>
      <c r="L30" s="430">
        <f>IF(K$27=0,"",K30/K$27)</f>
        <v>0.15789473684210525</v>
      </c>
      <c r="M30" s="440">
        <f t="shared" si="13"/>
        <v>6</v>
      </c>
      <c r="N30" s="505">
        <f>IF(M$27=0,"",M30/M$27)</f>
        <v>0.15789473684210525</v>
      </c>
      <c r="O30" s="414">
        <v>3</v>
      </c>
      <c r="P30" s="415">
        <f>IF(O$27=0,"",O30/O$27)</f>
        <v>0.5</v>
      </c>
      <c r="Q30" s="416">
        <v>0</v>
      </c>
      <c r="R30" s="430">
        <f>IF(Q$27=0,"",Q30/Q$27)</f>
        <v>0</v>
      </c>
      <c r="S30" s="447">
        <f t="shared" si="14"/>
        <v>3</v>
      </c>
      <c r="T30" s="94">
        <f>IF(S$27=0,"",S30/S$27)</f>
        <v>0.25</v>
      </c>
      <c r="U30" s="115"/>
      <c r="BG30" s="24"/>
      <c r="BJ30" s="72"/>
    </row>
    <row r="31" spans="1:62" x14ac:dyDescent="0.2">
      <c r="A31" s="129" t="s">
        <v>51</v>
      </c>
      <c r="B31" s="124"/>
      <c r="C31" s="428">
        <v>21</v>
      </c>
      <c r="D31" s="415">
        <f>IF(C$11=0,"",C31/C$11)</f>
        <v>1.3530927835051547E-2</v>
      </c>
      <c r="E31" s="416">
        <v>33</v>
      </c>
      <c r="F31" s="506">
        <f>IF(E$11=0,"",E31/E$11)</f>
        <v>2.3028611304954642E-2</v>
      </c>
      <c r="G31" s="130">
        <f t="shared" si="12"/>
        <v>54</v>
      </c>
      <c r="H31" s="507">
        <f>IF(G$11=0,"",G31/G$11)</f>
        <v>1.8090452261306532E-2</v>
      </c>
      <c r="I31" s="428">
        <v>2</v>
      </c>
      <c r="J31" s="415">
        <f>IF(I$11=0,"",I31/I$11)</f>
        <v>8.9285714285714281E-3</v>
      </c>
      <c r="K31" s="416">
        <v>9</v>
      </c>
      <c r="L31" s="506">
        <f>IF(K$11=0,"",K31/K$11)</f>
        <v>3.8793103448275863E-2</v>
      </c>
      <c r="M31" s="442"/>
      <c r="N31" s="508">
        <f>IF(M$11=0,"",M31/M$11)</f>
        <v>0</v>
      </c>
      <c r="O31" s="428">
        <v>5</v>
      </c>
      <c r="P31" s="415">
        <f>IF(O$11=0,"",O31/O$11)</f>
        <v>0.05</v>
      </c>
      <c r="Q31" s="416">
        <v>1</v>
      </c>
      <c r="R31" s="506">
        <f>IF(Q$11=0,"",Q31/Q$11)</f>
        <v>7.7519379844961239E-3</v>
      </c>
      <c r="S31" s="447">
        <f t="shared" si="14"/>
        <v>6</v>
      </c>
      <c r="T31" s="509">
        <f>IF(S$11=0,"",S31/S$11)</f>
        <v>2.6200873362445413E-2</v>
      </c>
      <c r="U31" s="115"/>
      <c r="BG31" s="24"/>
      <c r="BJ31" s="72"/>
    </row>
    <row r="32" spans="1:62" x14ac:dyDescent="0.2">
      <c r="A32" s="510" t="s">
        <v>50</v>
      </c>
      <c r="B32" s="124"/>
      <c r="C32" s="431">
        <f>SUM(C33:C36)</f>
        <v>93</v>
      </c>
      <c r="D32" s="432">
        <f>IF(C$11=0,"",C32/C$11)</f>
        <v>5.9922680412371136E-2</v>
      </c>
      <c r="E32" s="511"/>
      <c r="F32" s="432"/>
      <c r="G32" s="314">
        <f t="shared" si="12"/>
        <v>93</v>
      </c>
      <c r="H32" s="315">
        <f>IF(G$11=0,"",G32/G$11)</f>
        <v>3.1155778894472363E-2</v>
      </c>
      <c r="I32" s="431">
        <f>SUM(I33:I36)</f>
        <v>1</v>
      </c>
      <c r="J32" s="432">
        <f>IF(I$11=0,"",I32/I$11)</f>
        <v>4.464285714285714E-3</v>
      </c>
      <c r="K32" s="511"/>
      <c r="L32" s="432"/>
      <c r="M32" s="443">
        <f t="shared" ref="M32:M45" si="15">I32+K32</f>
        <v>1</v>
      </c>
      <c r="N32" s="444">
        <f>IF(M$11=0,"",M32/M$11)</f>
        <v>2.1929824561403508E-3</v>
      </c>
      <c r="O32" s="431">
        <f>SUM(O33:O36)</f>
        <v>10</v>
      </c>
      <c r="P32" s="432">
        <f>IF(O$11=0,"",O32/O$11)</f>
        <v>0.1</v>
      </c>
      <c r="Q32" s="511"/>
      <c r="R32" s="432"/>
      <c r="S32" s="449">
        <f t="shared" si="14"/>
        <v>10</v>
      </c>
      <c r="T32" s="450">
        <f>IF(S$11=0,"",S32/S$11)</f>
        <v>4.3668122270742356E-2</v>
      </c>
      <c r="U32" s="115"/>
      <c r="BG32" s="24"/>
      <c r="BJ32" s="72"/>
    </row>
    <row r="33" spans="1:62" x14ac:dyDescent="0.2">
      <c r="A33" s="512"/>
      <c r="B33" s="126" t="s">
        <v>49</v>
      </c>
      <c r="C33" s="431">
        <v>1</v>
      </c>
      <c r="D33" s="432">
        <f>IF(C$32=0,"",C33/C$32)</f>
        <v>1.0752688172043012E-2</v>
      </c>
      <c r="E33" s="433"/>
      <c r="F33" s="432"/>
      <c r="G33" s="314">
        <f t="shared" si="12"/>
        <v>1</v>
      </c>
      <c r="H33" s="513">
        <f>IF(G$32=0,"",G33/G$32)</f>
        <v>1.0752688172043012E-2</v>
      </c>
      <c r="I33" s="431">
        <v>0</v>
      </c>
      <c r="J33" s="432">
        <f>IF(I$32=0,"",I33/I$32)</f>
        <v>0</v>
      </c>
      <c r="K33" s="433"/>
      <c r="L33" s="432"/>
      <c r="M33" s="443">
        <f t="shared" si="15"/>
        <v>0</v>
      </c>
      <c r="N33" s="514">
        <f>IF(M$32=0,"",M33/M$32)</f>
        <v>0</v>
      </c>
      <c r="O33" s="431">
        <v>1</v>
      </c>
      <c r="P33" s="432">
        <f>IF(O$32=0,"",O33/O$32)</f>
        <v>0.1</v>
      </c>
      <c r="Q33" s="433"/>
      <c r="R33" s="432"/>
      <c r="S33" s="449">
        <f t="shared" si="14"/>
        <v>1</v>
      </c>
      <c r="T33" s="515">
        <f>IF(S$32=0,"",S33/S$32)</f>
        <v>0.1</v>
      </c>
      <c r="U33" s="115"/>
      <c r="BG33" s="24"/>
      <c r="BJ33" s="72"/>
    </row>
    <row r="34" spans="1:62" x14ac:dyDescent="0.2">
      <c r="A34" s="512"/>
      <c r="B34" s="126" t="s">
        <v>48</v>
      </c>
      <c r="C34" s="431">
        <v>40</v>
      </c>
      <c r="D34" s="432">
        <f>IF(C$32=0,"",C34/C$32)</f>
        <v>0.43010752688172044</v>
      </c>
      <c r="E34" s="433"/>
      <c r="F34" s="432"/>
      <c r="G34" s="314">
        <f t="shared" si="12"/>
        <v>40</v>
      </c>
      <c r="H34" s="513">
        <f>IF(G$32=0,"",G34/G$32)</f>
        <v>0.43010752688172044</v>
      </c>
      <c r="I34" s="431">
        <v>0</v>
      </c>
      <c r="J34" s="432">
        <f>IF(I$32=0,"",I34/I$32)</f>
        <v>0</v>
      </c>
      <c r="K34" s="433"/>
      <c r="L34" s="432"/>
      <c r="M34" s="443">
        <f t="shared" si="15"/>
        <v>0</v>
      </c>
      <c r="N34" s="514">
        <f>IF(M$32=0,"",M34/M$32)</f>
        <v>0</v>
      </c>
      <c r="O34" s="431">
        <v>2</v>
      </c>
      <c r="P34" s="432">
        <f>IF(O$32=0,"",O34/O$32)</f>
        <v>0.2</v>
      </c>
      <c r="Q34" s="433"/>
      <c r="R34" s="432"/>
      <c r="S34" s="449">
        <f t="shared" si="14"/>
        <v>2</v>
      </c>
      <c r="T34" s="515">
        <f>IF(S$32=0,"",S34/S$32)</f>
        <v>0.2</v>
      </c>
      <c r="U34" s="115"/>
      <c r="BG34" s="24"/>
      <c r="BJ34" s="72"/>
    </row>
    <row r="35" spans="1:62" x14ac:dyDescent="0.2">
      <c r="A35" s="512"/>
      <c r="B35" s="126" t="s">
        <v>47</v>
      </c>
      <c r="C35" s="431">
        <v>2</v>
      </c>
      <c r="D35" s="432">
        <f>IF(C$32=0,"",C35/C$32)</f>
        <v>2.1505376344086023E-2</v>
      </c>
      <c r="E35" s="433"/>
      <c r="F35" s="432"/>
      <c r="G35" s="314">
        <f t="shared" si="12"/>
        <v>2</v>
      </c>
      <c r="H35" s="513">
        <f>IF(G$32=0,"",G35/G$32)</f>
        <v>2.1505376344086023E-2</v>
      </c>
      <c r="I35" s="431">
        <v>1</v>
      </c>
      <c r="J35" s="432">
        <f>IF(I$32=0,"",I35/I$32)</f>
        <v>1</v>
      </c>
      <c r="K35" s="433"/>
      <c r="L35" s="432"/>
      <c r="M35" s="443">
        <f t="shared" si="15"/>
        <v>1</v>
      </c>
      <c r="N35" s="514">
        <f>IF(M$32=0,"",M35/M$32)</f>
        <v>1</v>
      </c>
      <c r="O35" s="431">
        <v>3</v>
      </c>
      <c r="P35" s="432">
        <f>IF(O$32=0,"",O35/O$32)</f>
        <v>0.3</v>
      </c>
      <c r="Q35" s="433"/>
      <c r="R35" s="432"/>
      <c r="S35" s="449">
        <f t="shared" si="14"/>
        <v>3</v>
      </c>
      <c r="T35" s="515">
        <f>IF(S$32=0,"",S35/S$32)</f>
        <v>0.3</v>
      </c>
      <c r="U35" s="115"/>
      <c r="BG35" s="24"/>
      <c r="BJ35" s="72"/>
    </row>
    <row r="36" spans="1:62" x14ac:dyDescent="0.2">
      <c r="A36" s="516"/>
      <c r="B36" s="126" t="s">
        <v>46</v>
      </c>
      <c r="C36" s="431">
        <v>50</v>
      </c>
      <c r="D36" s="432">
        <f>IF(C$32=0,"",C36/C$32)</f>
        <v>0.5376344086021505</v>
      </c>
      <c r="E36" s="433"/>
      <c r="F36" s="432"/>
      <c r="G36" s="314">
        <f t="shared" si="12"/>
        <v>50</v>
      </c>
      <c r="H36" s="513">
        <f>IF(G$32=0,"",G36/G$32)</f>
        <v>0.5376344086021505</v>
      </c>
      <c r="I36" s="431">
        <v>0</v>
      </c>
      <c r="J36" s="432">
        <f>IF(I$32=0,"",I36/I$32)</f>
        <v>0</v>
      </c>
      <c r="K36" s="433"/>
      <c r="L36" s="432"/>
      <c r="M36" s="443">
        <f t="shared" si="15"/>
        <v>0</v>
      </c>
      <c r="N36" s="514">
        <f>IF(M$32=0,"",M36/M$32)</f>
        <v>0</v>
      </c>
      <c r="O36" s="431">
        <v>4</v>
      </c>
      <c r="P36" s="432">
        <f>IF(O$32=0,"",O36/O$32)</f>
        <v>0.4</v>
      </c>
      <c r="Q36" s="433"/>
      <c r="R36" s="432"/>
      <c r="S36" s="449">
        <f t="shared" si="14"/>
        <v>4</v>
      </c>
      <c r="T36" s="515">
        <f>IF(S$32=0,"",S36/S$32)</f>
        <v>0.4</v>
      </c>
      <c r="U36" s="115"/>
      <c r="BG36" s="24"/>
      <c r="BJ36" s="72"/>
    </row>
    <row r="37" spans="1:62" x14ac:dyDescent="0.2">
      <c r="A37" s="517" t="s">
        <v>45</v>
      </c>
      <c r="B37" s="123"/>
      <c r="C37" s="414">
        <v>10</v>
      </c>
      <c r="D37" s="415">
        <f>IF(C$11=0,"",C37/C$11)</f>
        <v>6.4432989690721646E-3</v>
      </c>
      <c r="E37" s="416"/>
      <c r="F37" s="415"/>
      <c r="G37" s="314">
        <f t="shared" si="12"/>
        <v>10</v>
      </c>
      <c r="H37" s="98">
        <f>IF(G$11=0,"",G37/G$11)</f>
        <v>3.3500837520938024E-3</v>
      </c>
      <c r="I37" s="414">
        <v>10</v>
      </c>
      <c r="J37" s="415">
        <f>IF(I$11=0,"",I37/I$11)</f>
        <v>4.4642857142857144E-2</v>
      </c>
      <c r="K37" s="416"/>
      <c r="L37" s="415"/>
      <c r="M37" s="518">
        <f t="shared" si="15"/>
        <v>10</v>
      </c>
      <c r="N37" s="96">
        <f>IF(M$11=0,"",M37/M$11)</f>
        <v>2.1929824561403508E-2</v>
      </c>
      <c r="O37" s="414">
        <v>2</v>
      </c>
      <c r="P37" s="415">
        <f>IF(O$11=0,"",O37/O$11)</f>
        <v>0.02</v>
      </c>
      <c r="Q37" s="416"/>
      <c r="R37" s="415"/>
      <c r="S37" s="519">
        <f t="shared" si="14"/>
        <v>2</v>
      </c>
      <c r="T37" s="520">
        <f>IF(S$11=0,"",S37/S$11)</f>
        <v>8.7336244541484712E-3</v>
      </c>
      <c r="U37" s="115"/>
      <c r="BG37" s="24"/>
      <c r="BJ37" s="72"/>
    </row>
    <row r="38" spans="1:62" x14ac:dyDescent="0.2">
      <c r="A38" s="125" t="s">
        <v>44</v>
      </c>
      <c r="B38" s="521"/>
      <c r="C38" s="522">
        <v>594</v>
      </c>
      <c r="D38" s="523">
        <f>IF(C$11=0,"",C38/C$11)</f>
        <v>0.38273195876288657</v>
      </c>
      <c r="E38" s="524">
        <v>667</v>
      </c>
      <c r="F38" s="523">
        <f>IF(E$11=0,"",E38/E$11)</f>
        <v>0.46545708304256805</v>
      </c>
      <c r="G38" s="525">
        <f t="shared" si="12"/>
        <v>1261</v>
      </c>
      <c r="H38" s="526">
        <f>IF(G$11=0,"",G38/G$11)</f>
        <v>0.42244556113902848</v>
      </c>
      <c r="I38" s="522">
        <v>68</v>
      </c>
      <c r="J38" s="523">
        <f>IF(I$11=0,"",I38/I$11)</f>
        <v>0.30357142857142855</v>
      </c>
      <c r="K38" s="524">
        <v>83</v>
      </c>
      <c r="L38" s="523">
        <f>IF(K$11=0,"",K38/K$11)</f>
        <v>0.35775862068965519</v>
      </c>
      <c r="M38" s="527">
        <f t="shared" si="15"/>
        <v>151</v>
      </c>
      <c r="N38" s="528">
        <f>IF(M$11=0,"",M38/M$11)</f>
        <v>0.33114035087719296</v>
      </c>
      <c r="O38" s="522">
        <v>35</v>
      </c>
      <c r="P38" s="523">
        <f>IF(O$11=0,"",O38/O$11)</f>
        <v>0.35</v>
      </c>
      <c r="Q38" s="524">
        <v>59</v>
      </c>
      <c r="R38" s="523">
        <f>IF(Q$11=0,"",Q38/Q$11)</f>
        <v>0.4573643410852713</v>
      </c>
      <c r="S38" s="529">
        <f t="shared" si="14"/>
        <v>94</v>
      </c>
      <c r="T38" s="530">
        <f>IF(S$11=0,"",S38/S$11)</f>
        <v>0.41048034934497818</v>
      </c>
      <c r="U38" s="115"/>
      <c r="BG38" s="24"/>
      <c r="BJ38" s="72"/>
    </row>
    <row r="39" spans="1:62" x14ac:dyDescent="0.2">
      <c r="A39" s="531" t="s">
        <v>134</v>
      </c>
      <c r="B39" s="123"/>
      <c r="C39" s="414">
        <v>10</v>
      </c>
      <c r="D39" s="415">
        <f>IF(C$11=0,"",C39/C$11)</f>
        <v>6.4432989690721646E-3</v>
      </c>
      <c r="E39" s="416">
        <v>11</v>
      </c>
      <c r="F39" s="415">
        <f>IF(E$11=0,"",E39/E$11)</f>
        <v>7.6762037683182132E-3</v>
      </c>
      <c r="G39" s="122">
        <f t="shared" si="12"/>
        <v>21</v>
      </c>
      <c r="H39" s="132">
        <f>IF(G$11=0,"",G39/G$11)</f>
        <v>7.0351758793969852E-3</v>
      </c>
      <c r="I39" s="414">
        <v>8</v>
      </c>
      <c r="J39" s="415">
        <f>IF(I$11=0,"",I39/I$11)</f>
        <v>3.5714285714285712E-2</v>
      </c>
      <c r="K39" s="416">
        <v>9</v>
      </c>
      <c r="L39" s="415">
        <f>IF(K$11=0,"",K39/K$11)</f>
        <v>3.8793103448275863E-2</v>
      </c>
      <c r="M39" s="440">
        <f t="shared" si="15"/>
        <v>17</v>
      </c>
      <c r="N39" s="441">
        <f>IF(M$11=0,"",M39/M$11)</f>
        <v>3.7280701754385963E-2</v>
      </c>
      <c r="O39" s="414">
        <v>3</v>
      </c>
      <c r="P39" s="415">
        <f>IF(O$11=0,"",O39/O$11)</f>
        <v>0.03</v>
      </c>
      <c r="Q39" s="416">
        <v>6</v>
      </c>
      <c r="R39" s="415">
        <f>IF(Q$11=0,"",Q39/Q$11)</f>
        <v>4.6511627906976744E-2</v>
      </c>
      <c r="S39" s="447">
        <f t="shared" si="14"/>
        <v>9</v>
      </c>
      <c r="T39" s="448">
        <f>IF(S$11=0,"",S39/S$11)</f>
        <v>3.9301310043668124E-2</v>
      </c>
      <c r="U39" s="115"/>
      <c r="BG39" s="24"/>
      <c r="BJ39" s="72"/>
    </row>
    <row r="40" spans="1:62" x14ac:dyDescent="0.2">
      <c r="A40" s="532" t="s">
        <v>135</v>
      </c>
      <c r="B40" s="521"/>
      <c r="C40" s="533">
        <f>SUM(C41:C44)</f>
        <v>7</v>
      </c>
      <c r="D40" s="534">
        <f>IF(C$11=0,"",C40/C$11)</f>
        <v>4.5103092783505151E-3</v>
      </c>
      <c r="E40" s="535"/>
      <c r="F40" s="534"/>
      <c r="G40" s="536">
        <f t="shared" si="12"/>
        <v>7</v>
      </c>
      <c r="H40" s="537">
        <f>IF(G$11=0,"",G40/G$11)</f>
        <v>2.3450586264656616E-3</v>
      </c>
      <c r="I40" s="533">
        <f>SUM(I41:I44)</f>
        <v>1</v>
      </c>
      <c r="J40" s="534">
        <f>IF(I$11=0,"",I40/I$11)</f>
        <v>4.464285714285714E-3</v>
      </c>
      <c r="K40" s="538"/>
      <c r="L40" s="534"/>
      <c r="M40" s="539">
        <f t="shared" si="15"/>
        <v>1</v>
      </c>
      <c r="N40" s="540">
        <f>IF(M$11=0,"",M40/M$11)</f>
        <v>2.1929824561403508E-3</v>
      </c>
      <c r="O40" s="533">
        <v>6</v>
      </c>
      <c r="P40" s="534">
        <f>IF(O$11=0,"",O40/O$11)</f>
        <v>0.06</v>
      </c>
      <c r="Q40" s="541"/>
      <c r="R40" s="534"/>
      <c r="S40" s="542">
        <f t="shared" si="14"/>
        <v>6</v>
      </c>
      <c r="T40" s="543">
        <f>IF(S$11=0,"",S40/S$11)</f>
        <v>2.6200873362445413E-2</v>
      </c>
      <c r="U40" s="115"/>
      <c r="BG40" s="24"/>
      <c r="BJ40" s="72"/>
    </row>
    <row r="41" spans="1:62" x14ac:dyDescent="0.2">
      <c r="A41" s="128"/>
      <c r="B41" s="126" t="s">
        <v>49</v>
      </c>
      <c r="C41" s="431">
        <v>1</v>
      </c>
      <c r="D41" s="432">
        <f>IF(C$40=0,"",C41/C$40)</f>
        <v>0.14285714285714285</v>
      </c>
      <c r="E41" s="433"/>
      <c r="F41" s="432"/>
      <c r="G41" s="314">
        <f t="shared" si="12"/>
        <v>1</v>
      </c>
      <c r="H41" s="513">
        <f>IF(G$40=0,"",G41/G$40)</f>
        <v>0.14285714285714285</v>
      </c>
      <c r="I41" s="431">
        <v>0</v>
      </c>
      <c r="J41" s="432">
        <f>IF(I$40=0,"",I41/I$40)</f>
        <v>0</v>
      </c>
      <c r="K41" s="433"/>
      <c r="L41" s="432"/>
      <c r="M41" s="443">
        <f t="shared" si="15"/>
        <v>0</v>
      </c>
      <c r="N41" s="514">
        <f>IF(M$40=0,"",M41/M$40)</f>
        <v>0</v>
      </c>
      <c r="O41" s="431">
        <v>0</v>
      </c>
      <c r="P41" s="432">
        <f>IF(O$40=0,"",O41/O$40)</f>
        <v>0</v>
      </c>
      <c r="Q41" s="433"/>
      <c r="R41" s="432"/>
      <c r="S41" s="449">
        <f t="shared" si="14"/>
        <v>0</v>
      </c>
      <c r="T41" s="515">
        <f>IF(S$40=0,"",S41/S$40)</f>
        <v>0</v>
      </c>
      <c r="U41" s="115"/>
      <c r="BG41" s="24"/>
      <c r="BJ41" s="72"/>
    </row>
    <row r="42" spans="1:62" x14ac:dyDescent="0.2">
      <c r="A42" s="128"/>
      <c r="B42" s="126" t="s">
        <v>48</v>
      </c>
      <c r="C42" s="431">
        <v>4</v>
      </c>
      <c r="D42" s="432">
        <f>IF(C$40=0,"",C42/C$40)</f>
        <v>0.5714285714285714</v>
      </c>
      <c r="E42" s="433"/>
      <c r="F42" s="432"/>
      <c r="G42" s="314">
        <f t="shared" si="12"/>
        <v>4</v>
      </c>
      <c r="H42" s="513">
        <f>IF(G$40=0,"",G42/G$40)</f>
        <v>0.5714285714285714</v>
      </c>
      <c r="I42" s="431">
        <v>0</v>
      </c>
      <c r="J42" s="432">
        <f>IF(I$40=0,"",I42/I$40)</f>
        <v>0</v>
      </c>
      <c r="K42" s="433"/>
      <c r="L42" s="432"/>
      <c r="M42" s="443">
        <f t="shared" si="15"/>
        <v>0</v>
      </c>
      <c r="N42" s="514">
        <f>IF(M$40=0,"",M42/M$40)</f>
        <v>0</v>
      </c>
      <c r="O42" s="431">
        <v>4</v>
      </c>
      <c r="P42" s="432">
        <f>IF(O$40=0,"",O42/O$40)</f>
        <v>0.66666666666666663</v>
      </c>
      <c r="Q42" s="433"/>
      <c r="R42" s="432"/>
      <c r="S42" s="449">
        <f t="shared" si="14"/>
        <v>4</v>
      </c>
      <c r="T42" s="515">
        <f>IF(S$40=0,"",S42/S$40)</f>
        <v>0.66666666666666663</v>
      </c>
      <c r="U42" s="115"/>
      <c r="BG42" s="24"/>
      <c r="BJ42" s="72"/>
    </row>
    <row r="43" spans="1:62" x14ac:dyDescent="0.2">
      <c r="A43" s="128"/>
      <c r="B43" s="126" t="s">
        <v>47</v>
      </c>
      <c r="C43" s="431">
        <v>2</v>
      </c>
      <c r="D43" s="432">
        <f>IF(C$40=0,"",C43/C$40)</f>
        <v>0.2857142857142857</v>
      </c>
      <c r="E43" s="433"/>
      <c r="F43" s="432"/>
      <c r="G43" s="314">
        <f t="shared" si="12"/>
        <v>2</v>
      </c>
      <c r="H43" s="513">
        <f>IF(G$40=0,"",G43/G$40)</f>
        <v>0.2857142857142857</v>
      </c>
      <c r="I43" s="431">
        <v>1</v>
      </c>
      <c r="J43" s="432">
        <f>IF(I$40=0,"",I43/I$40)</f>
        <v>1</v>
      </c>
      <c r="K43" s="433"/>
      <c r="L43" s="432"/>
      <c r="M43" s="443">
        <f t="shared" si="15"/>
        <v>1</v>
      </c>
      <c r="N43" s="514">
        <f>IF(M$40=0,"",M43/M$40)</f>
        <v>1</v>
      </c>
      <c r="O43" s="431">
        <v>0</v>
      </c>
      <c r="P43" s="432">
        <f>IF(O$40=0,"",O43/O$40)</f>
        <v>0</v>
      </c>
      <c r="Q43" s="433"/>
      <c r="R43" s="432"/>
      <c r="S43" s="449">
        <f t="shared" si="14"/>
        <v>0</v>
      </c>
      <c r="T43" s="515">
        <f>IF(S$40=0,"",S43/S$40)</f>
        <v>0</v>
      </c>
      <c r="U43" s="115"/>
      <c r="BG43" s="24"/>
      <c r="BJ43" s="72"/>
    </row>
    <row r="44" spans="1:62" x14ac:dyDescent="0.2">
      <c r="A44" s="128"/>
      <c r="B44" s="544" t="s">
        <v>46</v>
      </c>
      <c r="C44" s="437">
        <v>0</v>
      </c>
      <c r="D44" s="545">
        <f>IF(C$40=0,"",C44/C$40)</f>
        <v>0</v>
      </c>
      <c r="E44" s="546"/>
      <c r="F44" s="545"/>
      <c r="G44" s="547">
        <f t="shared" si="12"/>
        <v>0</v>
      </c>
      <c r="H44" s="548">
        <f>IF(G$40=0,"",G44/G$40)</f>
        <v>0</v>
      </c>
      <c r="I44" s="437">
        <v>0</v>
      </c>
      <c r="J44" s="545">
        <f>IF(I$40=0,"",I44/I$40)</f>
        <v>0</v>
      </c>
      <c r="K44" s="546"/>
      <c r="L44" s="545"/>
      <c r="M44" s="549">
        <f t="shared" si="15"/>
        <v>0</v>
      </c>
      <c r="N44" s="550">
        <f>IF(M$40=0,"",M44/M$40)</f>
        <v>0</v>
      </c>
      <c r="O44" s="437">
        <v>0</v>
      </c>
      <c r="P44" s="545">
        <f>IF(O$40=0,"",O44/O$40)</f>
        <v>0</v>
      </c>
      <c r="Q44" s="546"/>
      <c r="R44" s="545"/>
      <c r="S44" s="551">
        <f t="shared" si="14"/>
        <v>0</v>
      </c>
      <c r="T44" s="552">
        <f>IF(S$40=0,"",S44/S$40)</f>
        <v>0</v>
      </c>
      <c r="U44" s="115"/>
      <c r="BG44" s="24"/>
      <c r="BJ44" s="72"/>
    </row>
    <row r="45" spans="1:62" ht="13.5" thickBot="1" x14ac:dyDescent="0.25">
      <c r="A45" s="553" t="s">
        <v>136</v>
      </c>
      <c r="B45" s="119"/>
      <c r="C45" s="417">
        <v>25</v>
      </c>
      <c r="D45" s="418">
        <f>IF(C$11=0,"",C45/C$11)</f>
        <v>1.6108247422680411E-2</v>
      </c>
      <c r="E45" s="419">
        <v>20</v>
      </c>
      <c r="F45" s="418">
        <f>IF(E$11=0,"",E45/E$11)</f>
        <v>1.3956734124214934E-2</v>
      </c>
      <c r="G45" s="118">
        <f t="shared" si="12"/>
        <v>45</v>
      </c>
      <c r="H45" s="140">
        <f>IF(G$11=0,"",G45/G$11)</f>
        <v>1.507537688442211E-2</v>
      </c>
      <c r="I45" s="417">
        <v>5</v>
      </c>
      <c r="J45" s="418">
        <f>IF(I$11=0,"",I45/I$11)</f>
        <v>2.2321428571428572E-2</v>
      </c>
      <c r="K45" s="419">
        <v>6</v>
      </c>
      <c r="L45" s="418">
        <f>IF(K$11=0,"",K45/K$11)</f>
        <v>2.5862068965517241E-2</v>
      </c>
      <c r="M45" s="445">
        <f t="shared" si="15"/>
        <v>11</v>
      </c>
      <c r="N45" s="446">
        <f>IF(M$11=0,"",M45/M$11)</f>
        <v>2.4122807017543858E-2</v>
      </c>
      <c r="O45" s="417">
        <v>7</v>
      </c>
      <c r="P45" s="418">
        <f>IF(O$11=0,"",O45/O$11)</f>
        <v>7.0000000000000007E-2</v>
      </c>
      <c r="Q45" s="419">
        <v>8</v>
      </c>
      <c r="R45" s="418">
        <f>IF(Q$11=0,"",Q45/Q$11)</f>
        <v>6.2015503875968991E-2</v>
      </c>
      <c r="S45" s="116">
        <f t="shared" si="14"/>
        <v>15</v>
      </c>
      <c r="T45" s="93">
        <f>IF(S$11=0,"",S45/S$11)</f>
        <v>6.5502183406113537E-2</v>
      </c>
      <c r="U45" s="115"/>
      <c r="BG45" s="24"/>
      <c r="BJ45" s="72"/>
    </row>
    <row r="46" spans="1:62" ht="13.5" thickBot="1" x14ac:dyDescent="0.25">
      <c r="A46" s="125"/>
      <c r="C46" s="114"/>
      <c r="D46" s="114"/>
      <c r="E46" s="114"/>
      <c r="F46" s="114"/>
      <c r="I46" s="114"/>
      <c r="J46" s="114"/>
      <c r="K46" s="114"/>
      <c r="L46" s="114"/>
      <c r="O46" s="114"/>
      <c r="P46" s="114"/>
      <c r="Q46" s="114"/>
      <c r="R46" s="114"/>
      <c r="U46" s="115"/>
      <c r="BG46" s="24"/>
      <c r="BJ46" s="72"/>
    </row>
    <row r="47" spans="1:62" ht="13.5" thickBot="1" x14ac:dyDescent="0.25">
      <c r="A47" s="172" t="s">
        <v>71</v>
      </c>
      <c r="B47" s="173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51"/>
      <c r="U47" s="115"/>
      <c r="BG47" s="24"/>
      <c r="BJ47" s="72"/>
    </row>
    <row r="48" spans="1:62" x14ac:dyDescent="0.2">
      <c r="A48" s="113" t="s">
        <v>43</v>
      </c>
      <c r="B48" s="112"/>
      <c r="C48" s="554">
        <f>C$11-C25</f>
        <v>1445</v>
      </c>
      <c r="D48" s="412">
        <f>IF(C$11=0,"",C48/C$11)</f>
        <v>0.93105670103092786</v>
      </c>
      <c r="E48" s="435">
        <f>E$11-E25</f>
        <v>1252</v>
      </c>
      <c r="F48" s="412">
        <f>IF(E$11=0,"",E48/E$11)</f>
        <v>0.87369155617585481</v>
      </c>
      <c r="G48" s="111">
        <f>G$11-G25</f>
        <v>2697</v>
      </c>
      <c r="H48" s="149">
        <f>IF(G$11=0,"",G48/G$11)</f>
        <v>0.9035175879396985</v>
      </c>
      <c r="I48" s="554">
        <f>I$11-I25</f>
        <v>199</v>
      </c>
      <c r="J48" s="412">
        <f>IF(I$11=0,"",I48/I$11)</f>
        <v>0.8883928571428571</v>
      </c>
      <c r="K48" s="435">
        <f>K$11-K25</f>
        <v>190</v>
      </c>
      <c r="L48" s="412">
        <f>IF(K$11=0,"",K48/K$11)</f>
        <v>0.81896551724137934</v>
      </c>
      <c r="M48" s="110">
        <f>M$11-M25</f>
        <v>389</v>
      </c>
      <c r="N48" s="147">
        <f>IF(M$11=0,"",M48/M$11)</f>
        <v>0.85307017543859653</v>
      </c>
      <c r="O48" s="554">
        <f>O$11-O25</f>
        <v>96</v>
      </c>
      <c r="P48" s="412">
        <f>IF(O$11=0,"",O48/O$11)</f>
        <v>0.96</v>
      </c>
      <c r="Q48" s="435">
        <f>Q$11-Q25</f>
        <v>113</v>
      </c>
      <c r="R48" s="412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04">
        <f>C$11-C26</f>
        <v>1532</v>
      </c>
      <c r="D49" s="415">
        <f>IF(C$11=0,"",C49/C$11)</f>
        <v>0.98711340206185572</v>
      </c>
      <c r="E49" s="200">
        <f>E$11-E26</f>
        <v>1319</v>
      </c>
      <c r="F49" s="415">
        <f>IF(E$11=0,"",E49/E$11)</f>
        <v>0.92044661549197493</v>
      </c>
      <c r="G49" s="99">
        <f>G$11-G26</f>
        <v>2851</v>
      </c>
      <c r="H49" s="132">
        <f>IF(G$11=0,"",G49/G$11)</f>
        <v>0.95510887772194308</v>
      </c>
      <c r="I49" s="204">
        <f>I$11-I26</f>
        <v>219</v>
      </c>
      <c r="J49" s="415">
        <f>IF(I$11=0,"",I49/I$11)</f>
        <v>0.9776785714285714</v>
      </c>
      <c r="K49" s="200">
        <f>K$11-K26</f>
        <v>200</v>
      </c>
      <c r="L49" s="415">
        <f>IF(K$11=0,"",K49/K$11)</f>
        <v>0.86206896551724133</v>
      </c>
      <c r="M49" s="97">
        <f>M$11-M26</f>
        <v>419</v>
      </c>
      <c r="N49" s="131">
        <f>IF(M$11=0,"",M49/M$11)</f>
        <v>0.91885964912280704</v>
      </c>
      <c r="O49" s="204">
        <f>O$11-O26</f>
        <v>98</v>
      </c>
      <c r="P49" s="415">
        <f>IF(O$11=0,"",O49/O$11)</f>
        <v>0.98</v>
      </c>
      <c r="Q49" s="200">
        <f>Q$11-Q26</f>
        <v>117</v>
      </c>
      <c r="R49" s="415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04">
        <f>C$11-C27</f>
        <v>1454</v>
      </c>
      <c r="D50" s="415">
        <f>IF(C$11=0,"",C50/C$11)</f>
        <v>0.93685567010309279</v>
      </c>
      <c r="E50" s="200">
        <f>E$11-E27</f>
        <v>1371</v>
      </c>
      <c r="F50" s="415">
        <f>IF(E$11=0,"",E50/E$11)</f>
        <v>0.95673412421493376</v>
      </c>
      <c r="G50" s="99">
        <f>G$11-G27</f>
        <v>2825</v>
      </c>
      <c r="H50" s="132">
        <f>IF(G$11=0,"",G50/G$11)</f>
        <v>0.94639865996649919</v>
      </c>
      <c r="I50" s="204">
        <f>I$11-I27</f>
        <v>205</v>
      </c>
      <c r="J50" s="415">
        <f>IF(I$11=0,"",I50/I$11)</f>
        <v>0.9151785714285714</v>
      </c>
      <c r="K50" s="200">
        <f>K$11-K27</f>
        <v>213</v>
      </c>
      <c r="L50" s="415">
        <f>IF(K$11=0,"",K50/K$11)</f>
        <v>0.9181034482758621</v>
      </c>
      <c r="M50" s="97">
        <f>M$11-M27</f>
        <v>418</v>
      </c>
      <c r="N50" s="131">
        <f>IF(M$11=0,"",M50/M$11)</f>
        <v>0.91666666666666663</v>
      </c>
      <c r="O50" s="204">
        <f>O$11-O27</f>
        <v>94</v>
      </c>
      <c r="P50" s="415">
        <f>IF(O$11=0,"",O50/O$11)</f>
        <v>0.94</v>
      </c>
      <c r="Q50" s="200">
        <f>Q$11-Q27</f>
        <v>123</v>
      </c>
      <c r="R50" s="415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04">
        <f>C$11-C31</f>
        <v>1531</v>
      </c>
      <c r="D51" s="415">
        <f>IF(C$11=0,"",C51/C$11)</f>
        <v>0.9864690721649485</v>
      </c>
      <c r="E51" s="436">
        <f>E$11-E31</f>
        <v>1400</v>
      </c>
      <c r="F51" s="415">
        <f>IF(E$11=0,"",E51/E$11)</f>
        <v>0.97697138869504541</v>
      </c>
      <c r="G51" s="104">
        <f>G$11-G31</f>
        <v>2931</v>
      </c>
      <c r="H51" s="132">
        <f>IF(G$11=0,"",G51/G$11)</f>
        <v>0.98190954773869343</v>
      </c>
      <c r="I51" s="204">
        <f>I$11-I31</f>
        <v>222</v>
      </c>
      <c r="J51" s="415">
        <f>IF(I$11=0,"",I51/I$11)</f>
        <v>0.9910714285714286</v>
      </c>
      <c r="K51" s="436">
        <f>K$11-K31</f>
        <v>223</v>
      </c>
      <c r="L51" s="415">
        <f>IF(K$11=0,"",K51/K$11)</f>
        <v>0.96120689655172409</v>
      </c>
      <c r="M51" s="103">
        <f>M$11-M31</f>
        <v>456</v>
      </c>
      <c r="N51" s="131">
        <f>IF(M$11=0,"",M51/M$11)</f>
        <v>1</v>
      </c>
      <c r="O51" s="204">
        <f>O$11-O31</f>
        <v>95</v>
      </c>
      <c r="P51" s="415">
        <f>IF(O$11=0,"",O51/O$11)</f>
        <v>0.95</v>
      </c>
      <c r="Q51" s="436">
        <f>Q$11-Q31</f>
        <v>128</v>
      </c>
      <c r="R51" s="415">
        <f>IF(Q$11=0,"",Q51/Q$11)</f>
        <v>0.99224806201550386</v>
      </c>
      <c r="S51" s="102">
        <f>S$11-S31</f>
        <v>223</v>
      </c>
      <c r="T51" s="94">
        <f>IF(S$11=0,"",S51/S$11)</f>
        <v>0.97379912663755464</v>
      </c>
      <c r="BG51" s="24"/>
      <c r="BJ51" s="72"/>
    </row>
    <row r="52" spans="1:62" ht="13.5" thickBot="1" x14ac:dyDescent="0.25">
      <c r="A52" s="101" t="s">
        <v>39</v>
      </c>
      <c r="B52" s="100"/>
      <c r="C52" s="185">
        <f>C11-C32-C37</f>
        <v>1449</v>
      </c>
      <c r="D52" s="418">
        <f>IF(C$11=0,"",C52/C$11)</f>
        <v>0.93363402061855671</v>
      </c>
      <c r="E52" s="555"/>
      <c r="F52" s="225"/>
      <c r="G52" s="225"/>
      <c r="H52" s="556"/>
      <c r="I52" s="185">
        <f>I11-I32-I37</f>
        <v>213</v>
      </c>
      <c r="J52" s="418">
        <f>IF(I$11=0,"",I52/I$11)</f>
        <v>0.9508928571428571</v>
      </c>
      <c r="K52" s="555"/>
      <c r="L52" s="225"/>
      <c r="M52" s="225"/>
      <c r="N52" s="556"/>
      <c r="O52" s="185">
        <f>O11-O32-O37</f>
        <v>88</v>
      </c>
      <c r="P52" s="418">
        <f>IF(O$11=0,"",O52/O$11)</f>
        <v>0.88</v>
      </c>
      <c r="Q52" s="555"/>
      <c r="R52" s="225"/>
      <c r="S52" s="225"/>
      <c r="T52" s="556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06" t="s">
        <v>115</v>
      </c>
      <c r="B55" s="14" t="s">
        <v>116</v>
      </c>
    </row>
  </sheetData>
  <mergeCells count="14">
    <mergeCell ref="M9:N9"/>
    <mergeCell ref="O9:P9"/>
    <mergeCell ref="Q9:R9"/>
    <mergeCell ref="S9:T9"/>
    <mergeCell ref="A7:B10"/>
    <mergeCell ref="C7:T7"/>
    <mergeCell ref="C8:H8"/>
    <mergeCell ref="I8:N8"/>
    <mergeCell ref="O8:T8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205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Bolivia</v>
      </c>
      <c r="B3" s="168"/>
      <c r="C3" s="2"/>
      <c r="D3" s="167"/>
      <c r="E3" s="2"/>
      <c r="F3" s="167"/>
      <c r="G3" s="2"/>
      <c r="H3" s="167"/>
      <c r="I3" s="1"/>
      <c r="J3" s="166"/>
      <c r="K3" s="46"/>
      <c r="L3" s="166"/>
      <c r="M3" s="46"/>
      <c r="N3" s="166"/>
      <c r="O3" s="1"/>
      <c r="P3" s="165"/>
      <c r="Q3" s="1"/>
      <c r="R3" s="165"/>
      <c r="S3" s="1"/>
      <c r="T3" s="165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67"/>
      <c r="E4" s="2"/>
      <c r="F4" s="167"/>
      <c r="G4" s="2"/>
      <c r="H4" s="167"/>
      <c r="I4" s="1"/>
      <c r="J4" s="166"/>
      <c r="K4" s="46"/>
      <c r="L4" s="166"/>
      <c r="M4" s="46"/>
      <c r="N4" s="166"/>
      <c r="O4" s="1"/>
      <c r="P4" s="165"/>
      <c r="Q4" s="1"/>
      <c r="R4" s="165"/>
      <c r="S4" s="1"/>
      <c r="T4" s="165"/>
      <c r="BG4" s="24"/>
      <c r="BJ4" s="72"/>
    </row>
    <row r="5" spans="1:62" ht="18" x14ac:dyDescent="0.25">
      <c r="A5" s="6" t="s">
        <v>74</v>
      </c>
      <c r="B5" s="3"/>
      <c r="C5" s="2"/>
      <c r="D5" s="167"/>
      <c r="E5" s="2"/>
      <c r="F5" s="167"/>
      <c r="G5" s="2"/>
      <c r="H5" s="167"/>
      <c r="I5" s="1"/>
      <c r="J5" s="166"/>
      <c r="K5" s="46"/>
      <c r="L5" s="166"/>
      <c r="M5" s="46"/>
      <c r="N5" s="166"/>
      <c r="O5" s="1"/>
      <c r="P5" s="165"/>
      <c r="Q5" s="1"/>
      <c r="R5" s="165"/>
      <c r="S5" s="1"/>
      <c r="T5" s="165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3"/>
      <c r="J6" s="397"/>
      <c r="K6" s="344"/>
      <c r="L6" s="397"/>
      <c r="M6" s="344"/>
      <c r="N6" s="397"/>
      <c r="P6" s="92"/>
      <c r="R6" s="92"/>
      <c r="T6" s="92"/>
      <c r="U6" s="2"/>
      <c r="BG6" s="398"/>
      <c r="BJ6" s="73"/>
    </row>
    <row r="7" spans="1:62" ht="18.75" thickBot="1" x14ac:dyDescent="0.3">
      <c r="A7" s="659" t="s">
        <v>72</v>
      </c>
      <c r="B7" s="660"/>
      <c r="C7" s="665" t="s">
        <v>19</v>
      </c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  <c r="P7" s="666"/>
      <c r="Q7" s="666"/>
      <c r="R7" s="666"/>
      <c r="S7" s="666"/>
      <c r="T7" s="667"/>
      <c r="U7" s="1"/>
      <c r="BG7" s="24"/>
      <c r="BJ7" s="72"/>
    </row>
    <row r="8" spans="1:62" ht="18" x14ac:dyDescent="0.25">
      <c r="A8" s="661"/>
      <c r="B8" s="662"/>
      <c r="C8" s="668" t="s">
        <v>69</v>
      </c>
      <c r="D8" s="669"/>
      <c r="E8" s="669"/>
      <c r="F8" s="669"/>
      <c r="G8" s="669"/>
      <c r="H8" s="670"/>
      <c r="I8" s="671" t="s">
        <v>68</v>
      </c>
      <c r="J8" s="672"/>
      <c r="K8" s="672"/>
      <c r="L8" s="672"/>
      <c r="M8" s="672"/>
      <c r="N8" s="673"/>
      <c r="O8" s="674" t="s">
        <v>67</v>
      </c>
      <c r="P8" s="675"/>
      <c r="Q8" s="675"/>
      <c r="R8" s="675"/>
      <c r="S8" s="675"/>
      <c r="T8" s="676"/>
      <c r="U8" s="1"/>
      <c r="BG8" s="24"/>
      <c r="BJ8" s="72"/>
    </row>
    <row r="9" spans="1:62" x14ac:dyDescent="0.2">
      <c r="A9" s="661"/>
      <c r="B9" s="662"/>
      <c r="C9" s="677" t="s">
        <v>28</v>
      </c>
      <c r="D9" s="678"/>
      <c r="E9" s="678" t="s">
        <v>29</v>
      </c>
      <c r="F9" s="678"/>
      <c r="G9" s="678" t="s">
        <v>0</v>
      </c>
      <c r="H9" s="679"/>
      <c r="I9" s="680" t="s">
        <v>28</v>
      </c>
      <c r="J9" s="654"/>
      <c r="K9" s="654" t="s">
        <v>29</v>
      </c>
      <c r="L9" s="654"/>
      <c r="M9" s="654" t="s">
        <v>0</v>
      </c>
      <c r="N9" s="655"/>
      <c r="O9" s="656" t="s">
        <v>28</v>
      </c>
      <c r="P9" s="657"/>
      <c r="Q9" s="657" t="s">
        <v>29</v>
      </c>
      <c r="R9" s="657"/>
      <c r="S9" s="657" t="s">
        <v>0</v>
      </c>
      <c r="T9" s="658"/>
      <c r="BG9" s="24"/>
      <c r="BJ9" s="72"/>
    </row>
    <row r="10" spans="1:62" ht="13.5" thickBot="1" x14ac:dyDescent="0.25">
      <c r="A10" s="663"/>
      <c r="B10" s="664"/>
      <c r="C10" s="404" t="s">
        <v>66</v>
      </c>
      <c r="D10" s="405" t="s">
        <v>20</v>
      </c>
      <c r="E10" s="406" t="s">
        <v>66</v>
      </c>
      <c r="F10" s="405" t="s">
        <v>20</v>
      </c>
      <c r="G10" s="500" t="s">
        <v>66</v>
      </c>
      <c r="H10" s="164" t="s">
        <v>20</v>
      </c>
      <c r="I10" s="404" t="s">
        <v>66</v>
      </c>
      <c r="J10" s="405" t="s">
        <v>20</v>
      </c>
      <c r="K10" s="406" t="s">
        <v>66</v>
      </c>
      <c r="L10" s="405" t="s">
        <v>20</v>
      </c>
      <c r="M10" s="501" t="s">
        <v>66</v>
      </c>
      <c r="N10" s="163" t="s">
        <v>20</v>
      </c>
      <c r="O10" s="404" t="s">
        <v>66</v>
      </c>
      <c r="P10" s="405" t="s">
        <v>20</v>
      </c>
      <c r="Q10" s="406" t="s">
        <v>66</v>
      </c>
      <c r="R10" s="405" t="s">
        <v>20</v>
      </c>
      <c r="S10" s="502" t="s">
        <v>66</v>
      </c>
      <c r="T10" s="162" t="s">
        <v>20</v>
      </c>
      <c r="BG10" s="24"/>
      <c r="BJ10" s="72"/>
    </row>
    <row r="11" spans="1:62" ht="13.5" thickBot="1" x14ac:dyDescent="0.25">
      <c r="A11" s="161" t="s">
        <v>65</v>
      </c>
      <c r="B11" s="160"/>
      <c r="C11" s="407">
        <f>Tablas!BG174</f>
        <v>1552</v>
      </c>
      <c r="D11" s="408">
        <v>1</v>
      </c>
      <c r="E11" s="409">
        <f>Tablas!BG175</f>
        <v>1433</v>
      </c>
      <c r="F11" s="408">
        <v>1</v>
      </c>
      <c r="G11" s="159">
        <f>C11+E11</f>
        <v>2985</v>
      </c>
      <c r="H11" s="158">
        <v>1</v>
      </c>
      <c r="I11" s="407">
        <f>Tablas!BG183</f>
        <v>224</v>
      </c>
      <c r="J11" s="408">
        <v>1</v>
      </c>
      <c r="K11" s="409">
        <f>Tablas!BG184</f>
        <v>232</v>
      </c>
      <c r="L11" s="408">
        <v>1</v>
      </c>
      <c r="M11" s="157">
        <f>I11+K11</f>
        <v>456</v>
      </c>
      <c r="N11" s="156">
        <v>1</v>
      </c>
      <c r="O11" s="407">
        <f>Tablas!BG192</f>
        <v>100</v>
      </c>
      <c r="P11" s="408">
        <v>1</v>
      </c>
      <c r="Q11" s="409">
        <f>Tablas!BG193</f>
        <v>129</v>
      </c>
      <c r="R11" s="408">
        <v>1</v>
      </c>
      <c r="S11" s="155">
        <f>O11+Q11</f>
        <v>229</v>
      </c>
      <c r="T11" s="154">
        <v>1</v>
      </c>
      <c r="BG11" s="24"/>
      <c r="BJ11" s="72"/>
    </row>
    <row r="12" spans="1:62" ht="13.5" thickBot="1" x14ac:dyDescent="0.25">
      <c r="A12" s="14"/>
      <c r="B12" s="153"/>
      <c r="C12" s="388"/>
      <c r="D12" s="410"/>
      <c r="E12" s="114"/>
      <c r="F12" s="114"/>
      <c r="I12" s="114"/>
      <c r="J12" s="114"/>
      <c r="K12" s="114"/>
      <c r="L12" s="114"/>
      <c r="O12" s="114"/>
      <c r="P12" s="114"/>
      <c r="Q12" s="114"/>
      <c r="R12" s="114"/>
      <c r="BG12" s="24"/>
      <c r="BJ12" s="72"/>
    </row>
    <row r="13" spans="1:62" x14ac:dyDescent="0.2">
      <c r="A13" s="152" t="s">
        <v>64</v>
      </c>
      <c r="B13" s="151"/>
      <c r="C13" s="411">
        <f>C11-C22</f>
        <v>417</v>
      </c>
      <c r="D13" s="412">
        <f>IF(C$11=0,"",C13/C$11)</f>
        <v>0.26868556701030927</v>
      </c>
      <c r="E13" s="413">
        <f>E11-E22</f>
        <v>49</v>
      </c>
      <c r="F13" s="412">
        <f>IF(E$11=0,"",E13/E$11)</f>
        <v>3.4193998604326585E-2</v>
      </c>
      <c r="G13" s="150">
        <f>G11-G22</f>
        <v>466</v>
      </c>
      <c r="H13" s="149">
        <f>IF(G$11=0,"",G13/G$11)</f>
        <v>0.15611390284757118</v>
      </c>
      <c r="I13" s="411">
        <f>I11-I22</f>
        <v>110</v>
      </c>
      <c r="J13" s="412">
        <f>IF(I$11=0,"",I13/I$11)</f>
        <v>0.49107142857142855</v>
      </c>
      <c r="K13" s="413">
        <f>K11-K22</f>
        <v>69</v>
      </c>
      <c r="L13" s="412">
        <f>IF(K$11=0,"",K13/K$11)</f>
        <v>0.29741379310344829</v>
      </c>
      <c r="M13" s="148">
        <f>M11-M22</f>
        <v>179</v>
      </c>
      <c r="N13" s="147">
        <f>IF(M$11=0,"",M13/M$11)</f>
        <v>0.39254385964912281</v>
      </c>
      <c r="O13" s="411">
        <f>O11-O22</f>
        <v>69</v>
      </c>
      <c r="P13" s="412">
        <f>IF(O$11=0,"",O13/O$11)</f>
        <v>0.69</v>
      </c>
      <c r="Q13" s="413">
        <f>Q11-Q22</f>
        <v>83</v>
      </c>
      <c r="R13" s="412">
        <f>IF(Q$11=0,"",Q13/Q$11)</f>
        <v>0.64341085271317833</v>
      </c>
      <c r="S13" s="146">
        <f>S11-S22</f>
        <v>152</v>
      </c>
      <c r="T13" s="108">
        <f>IF(S$11=0,"",S13/S$11)</f>
        <v>0.66375545851528384</v>
      </c>
      <c r="BG13" s="24"/>
      <c r="BJ13" s="72"/>
    </row>
    <row r="14" spans="1:62" x14ac:dyDescent="0.2">
      <c r="A14" s="145" t="s">
        <v>63</v>
      </c>
      <c r="B14" s="144"/>
      <c r="C14" s="414">
        <v>250</v>
      </c>
      <c r="D14" s="415">
        <f t="shared" ref="D14:D22" si="0">IF(C$11=0,"",C14/C$11)</f>
        <v>0.16108247422680413</v>
      </c>
      <c r="E14" s="416">
        <v>218</v>
      </c>
      <c r="F14" s="415">
        <f t="shared" ref="F14:F22" si="1">IF(E$11=0,"",E14/E$11)</f>
        <v>0.15212840195394278</v>
      </c>
      <c r="G14" s="122">
        <f t="shared" ref="G14:G22" si="2">C14+E14</f>
        <v>468</v>
      </c>
      <c r="H14" s="132">
        <f t="shared" ref="H14:H22" si="3">IF(G$11=0,"",G14/G$11)</f>
        <v>0.15678391959798996</v>
      </c>
      <c r="I14" s="414">
        <v>44</v>
      </c>
      <c r="J14" s="415">
        <f t="shared" ref="J14:J22" si="4">IF(I$11=0,"",I14/I$11)</f>
        <v>0.19642857142857142</v>
      </c>
      <c r="K14" s="416">
        <v>47</v>
      </c>
      <c r="L14" s="415">
        <f t="shared" ref="L14:L22" si="5">IF(K$11=0,"",K14/K$11)</f>
        <v>0.20258620689655171</v>
      </c>
      <c r="M14" s="121">
        <f t="shared" ref="M14:M22" si="6">I14+K14</f>
        <v>91</v>
      </c>
      <c r="N14" s="131">
        <f t="shared" ref="N14:N22" si="7">IF(M$11=0,"",M14/M$11)</f>
        <v>0.19956140350877194</v>
      </c>
      <c r="O14" s="414">
        <v>14</v>
      </c>
      <c r="P14" s="415">
        <f t="shared" ref="P14:P22" si="8">IF(O$11=0,"",O14/O$11)</f>
        <v>0.14000000000000001</v>
      </c>
      <c r="Q14" s="416">
        <v>19</v>
      </c>
      <c r="R14" s="415">
        <f t="shared" ref="R14:R22" si="9">IF(Q$11=0,"",Q14/Q$11)</f>
        <v>0.14728682170542637</v>
      </c>
      <c r="S14" s="120">
        <f t="shared" ref="S14:S22" si="10">O14+Q14</f>
        <v>33</v>
      </c>
      <c r="T14" s="94">
        <f t="shared" ref="T14:T22" si="11">IF(S$11=0,"",S14/S$11)</f>
        <v>0.14410480349344978</v>
      </c>
      <c r="BG14" s="24"/>
      <c r="BJ14" s="72"/>
    </row>
    <row r="15" spans="1:62" x14ac:dyDescent="0.2">
      <c r="A15" s="101" t="s">
        <v>62</v>
      </c>
      <c r="B15" s="143"/>
      <c r="C15" s="414">
        <v>246</v>
      </c>
      <c r="D15" s="415">
        <f t="shared" si="0"/>
        <v>0.15850515463917525</v>
      </c>
      <c r="E15" s="416">
        <v>209</v>
      </c>
      <c r="F15" s="415">
        <f t="shared" si="1"/>
        <v>0.14584787159804605</v>
      </c>
      <c r="G15" s="122">
        <f t="shared" si="2"/>
        <v>455</v>
      </c>
      <c r="H15" s="132">
        <f t="shared" si="3"/>
        <v>0.15242881072026801</v>
      </c>
      <c r="I15" s="414">
        <v>37</v>
      </c>
      <c r="J15" s="415">
        <f t="shared" si="4"/>
        <v>0.16517857142857142</v>
      </c>
      <c r="K15" s="416">
        <v>47</v>
      </c>
      <c r="L15" s="415">
        <f t="shared" si="5"/>
        <v>0.20258620689655171</v>
      </c>
      <c r="M15" s="121">
        <f t="shared" si="6"/>
        <v>84</v>
      </c>
      <c r="N15" s="131">
        <f t="shared" si="7"/>
        <v>0.18421052631578946</v>
      </c>
      <c r="O15" s="414">
        <v>19</v>
      </c>
      <c r="P15" s="415">
        <f t="shared" si="8"/>
        <v>0.19</v>
      </c>
      <c r="Q15" s="416">
        <v>27</v>
      </c>
      <c r="R15" s="415">
        <f t="shared" si="9"/>
        <v>0.20930232558139536</v>
      </c>
      <c r="S15" s="120">
        <f t="shared" si="10"/>
        <v>46</v>
      </c>
      <c r="T15" s="94">
        <f t="shared" si="11"/>
        <v>0.20087336244541484</v>
      </c>
      <c r="BG15" s="24"/>
      <c r="BJ15" s="72"/>
    </row>
    <row r="16" spans="1:62" x14ac:dyDescent="0.2">
      <c r="A16" s="101" t="s">
        <v>61</v>
      </c>
      <c r="B16" s="143"/>
      <c r="C16" s="414">
        <v>148</v>
      </c>
      <c r="D16" s="415">
        <f t="shared" si="0"/>
        <v>9.5360824742268036E-2</v>
      </c>
      <c r="E16" s="416">
        <v>111</v>
      </c>
      <c r="F16" s="415">
        <f t="shared" si="1"/>
        <v>7.7459874389392877E-2</v>
      </c>
      <c r="G16" s="122">
        <f t="shared" si="2"/>
        <v>259</v>
      </c>
      <c r="H16" s="132">
        <f t="shared" si="3"/>
        <v>8.6767169179229484E-2</v>
      </c>
      <c r="I16" s="414">
        <v>16</v>
      </c>
      <c r="J16" s="415">
        <f t="shared" si="4"/>
        <v>7.1428571428571425E-2</v>
      </c>
      <c r="K16" s="416">
        <v>20</v>
      </c>
      <c r="L16" s="415">
        <f t="shared" si="5"/>
        <v>8.6206896551724144E-2</v>
      </c>
      <c r="M16" s="121">
        <f t="shared" si="6"/>
        <v>36</v>
      </c>
      <c r="N16" s="131">
        <f t="shared" si="7"/>
        <v>7.8947368421052627E-2</v>
      </c>
      <c r="O16" s="414">
        <v>12</v>
      </c>
      <c r="P16" s="415">
        <f t="shared" si="8"/>
        <v>0.12</v>
      </c>
      <c r="Q16" s="416">
        <v>12</v>
      </c>
      <c r="R16" s="415">
        <f t="shared" si="9"/>
        <v>9.3023255813953487E-2</v>
      </c>
      <c r="S16" s="120">
        <f t="shared" si="10"/>
        <v>24</v>
      </c>
      <c r="T16" s="94">
        <f t="shared" si="11"/>
        <v>0.10480349344978165</v>
      </c>
      <c r="U16" s="115"/>
      <c r="BG16" s="24"/>
      <c r="BJ16" s="72"/>
    </row>
    <row r="17" spans="1:62" x14ac:dyDescent="0.2">
      <c r="A17" s="101" t="s">
        <v>60</v>
      </c>
      <c r="B17" s="143"/>
      <c r="C17" s="414">
        <v>253</v>
      </c>
      <c r="D17" s="415">
        <f t="shared" si="0"/>
        <v>0.16301546391752578</v>
      </c>
      <c r="E17" s="416">
        <v>184</v>
      </c>
      <c r="F17" s="415">
        <f t="shared" si="1"/>
        <v>0.1284019539427774</v>
      </c>
      <c r="G17" s="122">
        <f t="shared" si="2"/>
        <v>437</v>
      </c>
      <c r="H17" s="132">
        <f t="shared" si="3"/>
        <v>0.14639865996649917</v>
      </c>
      <c r="I17" s="414">
        <v>41</v>
      </c>
      <c r="J17" s="415">
        <f t="shared" si="4"/>
        <v>0.18303571428571427</v>
      </c>
      <c r="K17" s="416">
        <v>20</v>
      </c>
      <c r="L17" s="415">
        <f t="shared" si="5"/>
        <v>8.6206896551724144E-2</v>
      </c>
      <c r="M17" s="121">
        <f t="shared" si="6"/>
        <v>61</v>
      </c>
      <c r="N17" s="131">
        <f t="shared" si="7"/>
        <v>0.1337719298245614</v>
      </c>
      <c r="O17" s="414">
        <v>6</v>
      </c>
      <c r="P17" s="415">
        <f t="shared" si="8"/>
        <v>0.06</v>
      </c>
      <c r="Q17" s="416">
        <v>4</v>
      </c>
      <c r="R17" s="415">
        <f t="shared" si="9"/>
        <v>3.1007751937984496E-2</v>
      </c>
      <c r="S17" s="120">
        <f t="shared" si="10"/>
        <v>10</v>
      </c>
      <c r="T17" s="94">
        <f t="shared" si="11"/>
        <v>4.3668122270742356E-2</v>
      </c>
      <c r="U17" s="115"/>
      <c r="BG17" s="24"/>
      <c r="BJ17" s="72"/>
    </row>
    <row r="18" spans="1:62" x14ac:dyDescent="0.2">
      <c r="A18" s="101" t="s">
        <v>59</v>
      </c>
      <c r="B18" s="143"/>
      <c r="C18" s="414">
        <v>388</v>
      </c>
      <c r="D18" s="415">
        <f t="shared" si="0"/>
        <v>0.25</v>
      </c>
      <c r="E18" s="416">
        <v>350</v>
      </c>
      <c r="F18" s="415">
        <f t="shared" si="1"/>
        <v>0.24424284717376135</v>
      </c>
      <c r="G18" s="122">
        <f t="shared" si="2"/>
        <v>738</v>
      </c>
      <c r="H18" s="132">
        <f t="shared" si="3"/>
        <v>0.24723618090452262</v>
      </c>
      <c r="I18" s="414">
        <v>67</v>
      </c>
      <c r="J18" s="415">
        <f t="shared" si="4"/>
        <v>0.29910714285714285</v>
      </c>
      <c r="K18" s="416">
        <v>65</v>
      </c>
      <c r="L18" s="415">
        <f t="shared" si="5"/>
        <v>0.28017241379310343</v>
      </c>
      <c r="M18" s="121">
        <f t="shared" si="6"/>
        <v>132</v>
      </c>
      <c r="N18" s="131">
        <f t="shared" si="7"/>
        <v>0.28947368421052633</v>
      </c>
      <c r="O18" s="414">
        <v>24</v>
      </c>
      <c r="P18" s="415">
        <f t="shared" si="8"/>
        <v>0.24</v>
      </c>
      <c r="Q18" s="416">
        <v>34</v>
      </c>
      <c r="R18" s="415">
        <f t="shared" si="9"/>
        <v>0.26356589147286824</v>
      </c>
      <c r="S18" s="120">
        <f t="shared" si="10"/>
        <v>58</v>
      </c>
      <c r="T18" s="94">
        <f t="shared" si="11"/>
        <v>0.25327510917030566</v>
      </c>
      <c r="U18" s="115"/>
      <c r="BG18" s="24"/>
      <c r="BJ18" s="72"/>
    </row>
    <row r="19" spans="1:62" x14ac:dyDescent="0.2">
      <c r="A19" s="101" t="s">
        <v>58</v>
      </c>
      <c r="B19" s="143"/>
      <c r="C19" s="414">
        <v>14</v>
      </c>
      <c r="D19" s="415">
        <f t="shared" si="0"/>
        <v>9.0206185567010301E-3</v>
      </c>
      <c r="E19" s="416">
        <v>30</v>
      </c>
      <c r="F19" s="415">
        <f t="shared" si="1"/>
        <v>2.09351011863224E-2</v>
      </c>
      <c r="G19" s="122">
        <f t="shared" si="2"/>
        <v>44</v>
      </c>
      <c r="H19" s="132">
        <f t="shared" si="3"/>
        <v>1.4740368509212729E-2</v>
      </c>
      <c r="I19" s="414">
        <v>1</v>
      </c>
      <c r="J19" s="415">
        <f t="shared" si="4"/>
        <v>4.464285714285714E-3</v>
      </c>
      <c r="K19" s="416">
        <v>7</v>
      </c>
      <c r="L19" s="415">
        <f t="shared" si="5"/>
        <v>3.017241379310345E-2</v>
      </c>
      <c r="M19" s="121">
        <f t="shared" si="6"/>
        <v>8</v>
      </c>
      <c r="N19" s="131">
        <f t="shared" si="7"/>
        <v>1.7543859649122806E-2</v>
      </c>
      <c r="O19" s="414">
        <v>1</v>
      </c>
      <c r="P19" s="415">
        <f t="shared" si="8"/>
        <v>0.01</v>
      </c>
      <c r="Q19" s="416">
        <v>7</v>
      </c>
      <c r="R19" s="415">
        <f t="shared" si="9"/>
        <v>5.4263565891472867E-2</v>
      </c>
      <c r="S19" s="120">
        <f t="shared" si="10"/>
        <v>8</v>
      </c>
      <c r="T19" s="94">
        <f t="shared" si="11"/>
        <v>3.4934497816593885E-2</v>
      </c>
      <c r="U19" s="115"/>
      <c r="BG19" s="24"/>
      <c r="BJ19" s="72"/>
    </row>
    <row r="20" spans="1:62" x14ac:dyDescent="0.2">
      <c r="A20" s="101" t="s">
        <v>57</v>
      </c>
      <c r="B20" s="143"/>
      <c r="C20" s="414">
        <v>106</v>
      </c>
      <c r="D20" s="415">
        <f t="shared" si="0"/>
        <v>6.8298969072164942E-2</v>
      </c>
      <c r="E20" s="416">
        <v>103</v>
      </c>
      <c r="F20" s="415">
        <f t="shared" si="1"/>
        <v>7.1877180739706906E-2</v>
      </c>
      <c r="G20" s="122">
        <f t="shared" si="2"/>
        <v>209</v>
      </c>
      <c r="H20" s="132">
        <f t="shared" si="3"/>
        <v>7.0016750418760473E-2</v>
      </c>
      <c r="I20" s="414">
        <v>22</v>
      </c>
      <c r="J20" s="415">
        <f t="shared" si="4"/>
        <v>9.8214285714285712E-2</v>
      </c>
      <c r="K20" s="416">
        <v>18</v>
      </c>
      <c r="L20" s="415">
        <f t="shared" si="5"/>
        <v>7.7586206896551727E-2</v>
      </c>
      <c r="M20" s="121">
        <f t="shared" si="6"/>
        <v>40</v>
      </c>
      <c r="N20" s="131">
        <f t="shared" si="7"/>
        <v>8.771929824561403E-2</v>
      </c>
      <c r="O20" s="414">
        <v>6</v>
      </c>
      <c r="P20" s="415">
        <f t="shared" si="8"/>
        <v>0.06</v>
      </c>
      <c r="Q20" s="416">
        <v>13</v>
      </c>
      <c r="R20" s="415">
        <f t="shared" si="9"/>
        <v>0.10077519379844961</v>
      </c>
      <c r="S20" s="120">
        <f t="shared" si="10"/>
        <v>19</v>
      </c>
      <c r="T20" s="94">
        <f t="shared" si="11"/>
        <v>8.296943231441048E-2</v>
      </c>
      <c r="U20" s="115"/>
      <c r="BG20" s="24"/>
      <c r="BJ20" s="72"/>
    </row>
    <row r="21" spans="1:62" x14ac:dyDescent="0.2">
      <c r="A21" s="101" t="s">
        <v>56</v>
      </c>
      <c r="B21" s="143"/>
      <c r="C21" s="414">
        <v>74</v>
      </c>
      <c r="D21" s="415">
        <f t="shared" si="0"/>
        <v>4.7680412371134018E-2</v>
      </c>
      <c r="E21" s="416">
        <v>106</v>
      </c>
      <c r="F21" s="415">
        <f t="shared" si="1"/>
        <v>7.3970690858339155E-2</v>
      </c>
      <c r="G21" s="122">
        <f t="shared" si="2"/>
        <v>180</v>
      </c>
      <c r="H21" s="132">
        <f t="shared" si="3"/>
        <v>6.030150753768844E-2</v>
      </c>
      <c r="I21" s="414">
        <v>14</v>
      </c>
      <c r="J21" s="415">
        <f t="shared" si="4"/>
        <v>6.25E-2</v>
      </c>
      <c r="K21" s="416">
        <v>11</v>
      </c>
      <c r="L21" s="415">
        <f t="shared" si="5"/>
        <v>4.7413793103448273E-2</v>
      </c>
      <c r="M21" s="121">
        <f t="shared" si="6"/>
        <v>25</v>
      </c>
      <c r="N21" s="131">
        <f t="shared" si="7"/>
        <v>5.4824561403508769E-2</v>
      </c>
      <c r="O21" s="414">
        <v>2</v>
      </c>
      <c r="P21" s="415">
        <f t="shared" si="8"/>
        <v>0.02</v>
      </c>
      <c r="Q21" s="416">
        <v>8</v>
      </c>
      <c r="R21" s="415">
        <f t="shared" si="9"/>
        <v>6.2015503875968991E-2</v>
      </c>
      <c r="S21" s="120">
        <f t="shared" si="10"/>
        <v>10</v>
      </c>
      <c r="T21" s="94">
        <f t="shared" si="11"/>
        <v>4.3668122270742356E-2</v>
      </c>
      <c r="U21" s="115"/>
      <c r="BG21" s="24"/>
      <c r="BJ21" s="72"/>
    </row>
    <row r="22" spans="1:62" ht="13.5" thickBot="1" x14ac:dyDescent="0.25">
      <c r="A22" s="142" t="s">
        <v>55</v>
      </c>
      <c r="B22" s="141"/>
      <c r="C22" s="417">
        <v>1135</v>
      </c>
      <c r="D22" s="418">
        <f t="shared" si="0"/>
        <v>0.73131443298969068</v>
      </c>
      <c r="E22" s="419">
        <v>1384</v>
      </c>
      <c r="F22" s="418">
        <f t="shared" si="1"/>
        <v>0.96580600139567341</v>
      </c>
      <c r="G22" s="118">
        <f t="shared" si="2"/>
        <v>2519</v>
      </c>
      <c r="H22" s="140">
        <f t="shared" si="3"/>
        <v>0.84388609715242879</v>
      </c>
      <c r="I22" s="417">
        <v>114</v>
      </c>
      <c r="J22" s="418">
        <f t="shared" si="4"/>
        <v>0.5089285714285714</v>
      </c>
      <c r="K22" s="419">
        <v>163</v>
      </c>
      <c r="L22" s="418">
        <f t="shared" si="5"/>
        <v>0.70258620689655171</v>
      </c>
      <c r="M22" s="117">
        <f t="shared" si="6"/>
        <v>277</v>
      </c>
      <c r="N22" s="139">
        <f t="shared" si="7"/>
        <v>0.60745614035087714</v>
      </c>
      <c r="O22" s="417">
        <v>31</v>
      </c>
      <c r="P22" s="418">
        <f t="shared" si="8"/>
        <v>0.31</v>
      </c>
      <c r="Q22" s="419">
        <v>46</v>
      </c>
      <c r="R22" s="418">
        <f t="shared" si="9"/>
        <v>0.35658914728682173</v>
      </c>
      <c r="S22" s="116">
        <f t="shared" si="10"/>
        <v>77</v>
      </c>
      <c r="T22" s="93">
        <f t="shared" si="11"/>
        <v>0.33624454148471616</v>
      </c>
      <c r="U22" s="115"/>
      <c r="BG22" s="24"/>
      <c r="BJ22" s="72"/>
    </row>
    <row r="23" spans="1:62" ht="13.5" thickBot="1" x14ac:dyDescent="0.25">
      <c r="A23" s="138"/>
      <c r="B23" s="137"/>
      <c r="C23" s="420"/>
      <c r="D23" s="421"/>
      <c r="E23" s="422"/>
      <c r="F23" s="421"/>
      <c r="G23" s="422"/>
      <c r="H23" s="421"/>
      <c r="I23" s="420"/>
      <c r="J23" s="421"/>
      <c r="K23" s="422"/>
      <c r="L23" s="421"/>
      <c r="M23" s="422"/>
      <c r="N23" s="421"/>
      <c r="O23" s="420"/>
      <c r="P23" s="421"/>
      <c r="Q23" s="422"/>
      <c r="R23" s="421"/>
      <c r="S23" s="422"/>
      <c r="T23" s="421"/>
      <c r="U23" s="115"/>
      <c r="BG23" s="24"/>
      <c r="BJ23" s="72"/>
    </row>
    <row r="24" spans="1:62" ht="13.5" thickBot="1" x14ac:dyDescent="0.25">
      <c r="A24" s="136" t="s">
        <v>70</v>
      </c>
      <c r="B24" s="135"/>
      <c r="C24" s="423"/>
      <c r="D24" s="424"/>
      <c r="E24" s="425"/>
      <c r="F24" s="424"/>
      <c r="G24" s="438"/>
      <c r="H24" s="424"/>
      <c r="I24" s="423"/>
      <c r="J24" s="424"/>
      <c r="K24" s="425"/>
      <c r="L24" s="424"/>
      <c r="M24" s="438"/>
      <c r="N24" s="424"/>
      <c r="O24" s="423"/>
      <c r="P24" s="424"/>
      <c r="Q24" s="425"/>
      <c r="R24" s="424"/>
      <c r="S24" s="438"/>
      <c r="T24" s="439"/>
      <c r="U24" s="115"/>
      <c r="BG24" s="24"/>
      <c r="BJ24" s="72"/>
    </row>
    <row r="25" spans="1:62" x14ac:dyDescent="0.2">
      <c r="A25" s="134" t="s">
        <v>54</v>
      </c>
      <c r="B25" s="133"/>
      <c r="C25" s="426">
        <v>107</v>
      </c>
      <c r="D25" s="412">
        <f>IF(C$11=0,"",C25/C$11)</f>
        <v>6.894329896907217E-2</v>
      </c>
      <c r="E25" s="427">
        <v>181</v>
      </c>
      <c r="F25" s="412">
        <f>IF(E$11=0,"",E25/E$11)</f>
        <v>0.12630844382414516</v>
      </c>
      <c r="G25" s="311">
        <f t="shared" ref="G25:G45" si="12">C25+E25</f>
        <v>288</v>
      </c>
      <c r="H25" s="149">
        <f>IF(G$11=0,"",G25/G$11)</f>
        <v>9.6482412060301503E-2</v>
      </c>
      <c r="I25" s="426">
        <v>25</v>
      </c>
      <c r="J25" s="412">
        <f>IF(I$11=0,"",I25/I$11)</f>
        <v>0.11160714285714286</v>
      </c>
      <c r="K25" s="427">
        <v>42</v>
      </c>
      <c r="L25" s="412">
        <f>IF(K$11=0,"",K25/K$11)</f>
        <v>0.18103448275862069</v>
      </c>
      <c r="M25" s="313">
        <f t="shared" ref="M25:M30" si="13">I25+K25</f>
        <v>67</v>
      </c>
      <c r="N25" s="147">
        <f>IF(M$11=0,"",M25/M$11)</f>
        <v>0.14692982456140352</v>
      </c>
      <c r="O25" s="426">
        <v>4</v>
      </c>
      <c r="P25" s="412">
        <f>IF(O$11=0,"",O25/O$11)</f>
        <v>0.04</v>
      </c>
      <c r="Q25" s="427">
        <v>16</v>
      </c>
      <c r="R25" s="412">
        <f>IF(Q$11=0,"",Q25/Q$11)</f>
        <v>0.12403100775193798</v>
      </c>
      <c r="S25" s="312">
        <f t="shared" ref="S25:S45" si="14">O25+Q25</f>
        <v>20</v>
      </c>
      <c r="T25" s="108">
        <f>IF(S$11=0,"",S25/S$11)</f>
        <v>8.7336244541484712E-2</v>
      </c>
      <c r="U25" s="115"/>
      <c r="BG25" s="24"/>
      <c r="BJ25" s="72"/>
    </row>
    <row r="26" spans="1:62" x14ac:dyDescent="0.2">
      <c r="A26" s="129" t="s">
        <v>53</v>
      </c>
      <c r="B26" s="124"/>
      <c r="C26" s="428">
        <v>20</v>
      </c>
      <c r="D26" s="415">
        <f>IF(C$11=0,"",C26/C$11)</f>
        <v>1.2886597938144329E-2</v>
      </c>
      <c r="E26" s="429">
        <v>114</v>
      </c>
      <c r="F26" s="415">
        <f>IF(E$11=0,"",E26/E$11)</f>
        <v>7.9553384508025127E-2</v>
      </c>
      <c r="G26" s="122">
        <f t="shared" si="12"/>
        <v>134</v>
      </c>
      <c r="H26" s="132">
        <f>IF(G$11=0,"",G26/G$11)</f>
        <v>4.4891122278056951E-2</v>
      </c>
      <c r="I26" s="428">
        <v>5</v>
      </c>
      <c r="J26" s="415">
        <f>IF(I$11=0,"",I26/I$11)</f>
        <v>2.2321428571428572E-2</v>
      </c>
      <c r="K26" s="429">
        <v>32</v>
      </c>
      <c r="L26" s="415">
        <f>IF(K$11=0,"",K26/K$11)</f>
        <v>0.13793103448275862</v>
      </c>
      <c r="M26" s="121">
        <f t="shared" si="13"/>
        <v>37</v>
      </c>
      <c r="N26" s="131">
        <f>IF(M$11=0,"",M26/M$11)</f>
        <v>8.1140350877192985E-2</v>
      </c>
      <c r="O26" s="428">
        <v>2</v>
      </c>
      <c r="P26" s="415">
        <f>IF(O$11=0,"",O26/O$11)</f>
        <v>0.02</v>
      </c>
      <c r="Q26" s="429">
        <v>12</v>
      </c>
      <c r="R26" s="415">
        <f>IF(Q$11=0,"",Q26/Q$11)</f>
        <v>9.3023255813953487E-2</v>
      </c>
      <c r="S26" s="120">
        <f t="shared" si="14"/>
        <v>14</v>
      </c>
      <c r="T26" s="94">
        <f>IF(S$11=0,"",S26/S$11)</f>
        <v>6.1135371179039298E-2</v>
      </c>
      <c r="U26" s="115"/>
      <c r="BG26" s="24"/>
      <c r="BJ26" s="72"/>
    </row>
    <row r="27" spans="1:62" x14ac:dyDescent="0.2">
      <c r="A27" s="129" t="s">
        <v>52</v>
      </c>
      <c r="B27" s="124"/>
      <c r="C27" s="414">
        <f>SUM(C28:C30)</f>
        <v>98</v>
      </c>
      <c r="D27" s="415">
        <f>IF(C$11=0,"",C27/C$11)</f>
        <v>6.3144329896907214E-2</v>
      </c>
      <c r="E27" s="503">
        <f>SUM(E28:E30)</f>
        <v>62</v>
      </c>
      <c r="F27" s="415">
        <f>IF(E$11=0,"",E27/E$11)</f>
        <v>4.3265875785066292E-2</v>
      </c>
      <c r="G27" s="122">
        <f t="shared" si="12"/>
        <v>160</v>
      </c>
      <c r="H27" s="132">
        <f>IF(G$11=0,"",G27/G$11)</f>
        <v>5.3601340033500838E-2</v>
      </c>
      <c r="I27" s="428">
        <f>SUM(I28:I30)</f>
        <v>19</v>
      </c>
      <c r="J27" s="415">
        <f>IF(I$11=0,"",I27/I$11)</f>
        <v>8.4821428571428575E-2</v>
      </c>
      <c r="K27" s="503">
        <f>SUM(K28:K30)</f>
        <v>19</v>
      </c>
      <c r="L27" s="415">
        <f>IF(K$11=0,"",K27/K$11)</f>
        <v>8.1896551724137928E-2</v>
      </c>
      <c r="M27" s="121">
        <f t="shared" si="13"/>
        <v>38</v>
      </c>
      <c r="N27" s="131">
        <f>IF(M$11=0,"",M27/M$11)</f>
        <v>8.3333333333333329E-2</v>
      </c>
      <c r="O27" s="428">
        <f>SUM(O28:O30)</f>
        <v>6</v>
      </c>
      <c r="P27" s="415">
        <f>IF(O$11=0,"",O27/O$11)</f>
        <v>0.06</v>
      </c>
      <c r="Q27" s="503">
        <f>SUM(Q28:Q30)</f>
        <v>6</v>
      </c>
      <c r="R27" s="415">
        <f>IF(Q$11=0,"",Q27/Q$11)</f>
        <v>4.6511627906976744E-2</v>
      </c>
      <c r="S27" s="120">
        <f t="shared" si="14"/>
        <v>12</v>
      </c>
      <c r="T27" s="94">
        <f>IF(S$11=0,"",S27/S$11)</f>
        <v>5.2401746724890827E-2</v>
      </c>
      <c r="U27" s="115"/>
      <c r="BG27" s="24"/>
      <c r="BJ27" s="72"/>
    </row>
    <row r="28" spans="1:62" x14ac:dyDescent="0.2">
      <c r="A28" s="128"/>
      <c r="B28" s="126" t="s">
        <v>130</v>
      </c>
      <c r="C28" s="414">
        <v>52</v>
      </c>
      <c r="D28" s="415">
        <f>IF(C$27=0,"",C28/C$27)</f>
        <v>0.53061224489795922</v>
      </c>
      <c r="E28" s="416">
        <v>39</v>
      </c>
      <c r="F28" s="430">
        <f>IF(E$27=0,"",E28/E$27)</f>
        <v>0.62903225806451613</v>
      </c>
      <c r="G28" s="122">
        <f t="shared" si="12"/>
        <v>91</v>
      </c>
      <c r="H28" s="504">
        <f>IF(G$27=0,"",G28/G$27)</f>
        <v>0.56874999999999998</v>
      </c>
      <c r="I28" s="414">
        <v>9</v>
      </c>
      <c r="J28" s="415">
        <f>IF(I$27=0,"",I28/I$27)</f>
        <v>0.47368421052631576</v>
      </c>
      <c r="K28" s="416">
        <v>14</v>
      </c>
      <c r="L28" s="430">
        <f>IF(K$27=0,"",K28/K$27)</f>
        <v>0.73684210526315785</v>
      </c>
      <c r="M28" s="440">
        <f t="shared" si="13"/>
        <v>23</v>
      </c>
      <c r="N28" s="505">
        <f>IF(M$27=0,"",M28/M$27)</f>
        <v>0.60526315789473684</v>
      </c>
      <c r="O28" s="414">
        <v>2</v>
      </c>
      <c r="P28" s="415">
        <f>IF(O$27=0,"",O28/O$27)</f>
        <v>0.33333333333333331</v>
      </c>
      <c r="Q28" s="416">
        <v>4</v>
      </c>
      <c r="R28" s="430">
        <f>IF(Q$27=0,"",Q28/Q$27)</f>
        <v>0.66666666666666663</v>
      </c>
      <c r="S28" s="447">
        <f t="shared" si="14"/>
        <v>6</v>
      </c>
      <c r="T28" s="94">
        <f>IF(S$27=0,"",S28/S$27)</f>
        <v>0.5</v>
      </c>
      <c r="U28" s="115"/>
      <c r="BG28" s="24"/>
      <c r="BJ28" s="72"/>
    </row>
    <row r="29" spans="1:62" x14ac:dyDescent="0.2">
      <c r="A29" s="128"/>
      <c r="B29" s="126" t="s">
        <v>131</v>
      </c>
      <c r="C29" s="414">
        <v>23</v>
      </c>
      <c r="D29" s="415">
        <f>IF(C$27=0,"",C29/C$27)</f>
        <v>0.23469387755102042</v>
      </c>
      <c r="E29" s="416">
        <v>8</v>
      </c>
      <c r="F29" s="430">
        <f>IF(E$27=0,"",E29/E$27)</f>
        <v>0.12903225806451613</v>
      </c>
      <c r="G29" s="122">
        <f t="shared" si="12"/>
        <v>31</v>
      </c>
      <c r="H29" s="504">
        <f>IF(G$27=0,"",G29/G$27)</f>
        <v>0.19375000000000001</v>
      </c>
      <c r="I29" s="414">
        <v>7</v>
      </c>
      <c r="J29" s="415">
        <f>IF(I$27=0,"",I29/I$27)</f>
        <v>0.36842105263157893</v>
      </c>
      <c r="K29" s="416">
        <v>2</v>
      </c>
      <c r="L29" s="430">
        <f>IF(K$27=0,"",K29/K$27)</f>
        <v>0.10526315789473684</v>
      </c>
      <c r="M29" s="440">
        <f t="shared" si="13"/>
        <v>9</v>
      </c>
      <c r="N29" s="505">
        <f>IF(M$27=0,"",M29/M$27)</f>
        <v>0.23684210526315788</v>
      </c>
      <c r="O29" s="414">
        <v>1</v>
      </c>
      <c r="P29" s="415">
        <f>IF(O$27=0,"",O29/O$27)</f>
        <v>0.16666666666666666</v>
      </c>
      <c r="Q29" s="416">
        <v>2</v>
      </c>
      <c r="R29" s="430">
        <f>IF(Q$27=0,"",Q29/Q$27)</f>
        <v>0.33333333333333331</v>
      </c>
      <c r="S29" s="447">
        <f t="shared" si="14"/>
        <v>3</v>
      </c>
      <c r="T29" s="94">
        <f>IF(S$27=0,"",S29/S$27)</f>
        <v>0.25</v>
      </c>
      <c r="U29" s="115"/>
      <c r="BG29" s="24"/>
      <c r="BJ29" s="72"/>
    </row>
    <row r="30" spans="1:62" x14ac:dyDescent="0.2">
      <c r="A30" s="127"/>
      <c r="B30" s="126" t="s">
        <v>132</v>
      </c>
      <c r="C30" s="414">
        <v>23</v>
      </c>
      <c r="D30" s="415">
        <f>IF(C$27=0,"",C30/C$27)</f>
        <v>0.23469387755102042</v>
      </c>
      <c r="E30" s="416">
        <v>15</v>
      </c>
      <c r="F30" s="430">
        <f>IF(E$27=0,"",E30/E$27)</f>
        <v>0.24193548387096775</v>
      </c>
      <c r="G30" s="122">
        <f t="shared" si="12"/>
        <v>38</v>
      </c>
      <c r="H30" s="504">
        <f>IF(G$27=0,"",G30/G$27)</f>
        <v>0.23749999999999999</v>
      </c>
      <c r="I30" s="414">
        <v>3</v>
      </c>
      <c r="J30" s="415">
        <f>IF(I$27=0,"",I30/I$27)</f>
        <v>0.15789473684210525</v>
      </c>
      <c r="K30" s="416">
        <v>3</v>
      </c>
      <c r="L30" s="430">
        <f>IF(K$27=0,"",K30/K$27)</f>
        <v>0.15789473684210525</v>
      </c>
      <c r="M30" s="440">
        <f t="shared" si="13"/>
        <v>6</v>
      </c>
      <c r="N30" s="505">
        <f>IF(M$27=0,"",M30/M$27)</f>
        <v>0.15789473684210525</v>
      </c>
      <c r="O30" s="414">
        <v>3</v>
      </c>
      <c r="P30" s="415">
        <f>IF(O$27=0,"",O30/O$27)</f>
        <v>0.5</v>
      </c>
      <c r="Q30" s="416">
        <v>0</v>
      </c>
      <c r="R30" s="430">
        <f>IF(Q$27=0,"",Q30/Q$27)</f>
        <v>0</v>
      </c>
      <c r="S30" s="447">
        <f t="shared" si="14"/>
        <v>3</v>
      </c>
      <c r="T30" s="94">
        <f>IF(S$27=0,"",S30/S$27)</f>
        <v>0.25</v>
      </c>
      <c r="U30" s="115"/>
      <c r="BG30" s="24"/>
      <c r="BJ30" s="72"/>
    </row>
    <row r="31" spans="1:62" x14ac:dyDescent="0.2">
      <c r="A31" s="129" t="s">
        <v>51</v>
      </c>
      <c r="B31" s="124"/>
      <c r="C31" s="428">
        <v>21</v>
      </c>
      <c r="D31" s="415">
        <f>IF(C$11=0,"",C31/C$11)</f>
        <v>1.3530927835051547E-2</v>
      </c>
      <c r="E31" s="416">
        <v>33</v>
      </c>
      <c r="F31" s="506">
        <f>IF(E$11=0,"",E31/E$11)</f>
        <v>2.3028611304954642E-2</v>
      </c>
      <c r="G31" s="130">
        <f t="shared" si="12"/>
        <v>54</v>
      </c>
      <c r="H31" s="507">
        <f>IF(G$11=0,"",G31/G$11)</f>
        <v>1.8090452261306532E-2</v>
      </c>
      <c r="I31" s="428">
        <v>2</v>
      </c>
      <c r="J31" s="415">
        <f>IF(I$11=0,"",I31/I$11)</f>
        <v>8.9285714285714281E-3</v>
      </c>
      <c r="K31" s="416">
        <v>9</v>
      </c>
      <c r="L31" s="506">
        <f>IF(K$11=0,"",K31/K$11)</f>
        <v>3.8793103448275863E-2</v>
      </c>
      <c r="M31" s="442"/>
      <c r="N31" s="508">
        <f>IF(M$11=0,"",M31/M$11)</f>
        <v>0</v>
      </c>
      <c r="O31" s="428">
        <v>5</v>
      </c>
      <c r="P31" s="415">
        <f>IF(O$11=0,"",O31/O$11)</f>
        <v>0.05</v>
      </c>
      <c r="Q31" s="416">
        <v>1</v>
      </c>
      <c r="R31" s="506">
        <f>IF(Q$11=0,"",Q31/Q$11)</f>
        <v>7.7519379844961239E-3</v>
      </c>
      <c r="S31" s="447">
        <f t="shared" si="14"/>
        <v>6</v>
      </c>
      <c r="T31" s="509">
        <f>IF(S$11=0,"",S31/S$11)</f>
        <v>2.6200873362445413E-2</v>
      </c>
      <c r="U31" s="115"/>
      <c r="BG31" s="24"/>
      <c r="BJ31" s="72"/>
    </row>
    <row r="32" spans="1:62" x14ac:dyDescent="0.2">
      <c r="A32" s="510" t="s">
        <v>50</v>
      </c>
      <c r="B32" s="124"/>
      <c r="C32" s="431">
        <f>SUM(C33:C36)</f>
        <v>93</v>
      </c>
      <c r="D32" s="432">
        <f>IF(C$11=0,"",C32/C$11)</f>
        <v>5.9922680412371136E-2</v>
      </c>
      <c r="E32" s="511"/>
      <c r="F32" s="432"/>
      <c r="G32" s="314">
        <f t="shared" si="12"/>
        <v>93</v>
      </c>
      <c r="H32" s="315">
        <f>IF(G$11=0,"",G32/G$11)</f>
        <v>3.1155778894472363E-2</v>
      </c>
      <c r="I32" s="431">
        <f>SUM(I33:I36)</f>
        <v>1</v>
      </c>
      <c r="J32" s="432">
        <f>IF(I$11=0,"",I32/I$11)</f>
        <v>4.464285714285714E-3</v>
      </c>
      <c r="K32" s="511"/>
      <c r="L32" s="432"/>
      <c r="M32" s="443">
        <f t="shared" ref="M32:M45" si="15">I32+K32</f>
        <v>1</v>
      </c>
      <c r="N32" s="444">
        <f>IF(M$11=0,"",M32/M$11)</f>
        <v>2.1929824561403508E-3</v>
      </c>
      <c r="O32" s="431">
        <f>SUM(O33:O36)</f>
        <v>10</v>
      </c>
      <c r="P32" s="432">
        <f>IF(O$11=0,"",O32/O$11)</f>
        <v>0.1</v>
      </c>
      <c r="Q32" s="511"/>
      <c r="R32" s="432"/>
      <c r="S32" s="449">
        <f t="shared" si="14"/>
        <v>10</v>
      </c>
      <c r="T32" s="450">
        <f>IF(S$11=0,"",S32/S$11)</f>
        <v>4.3668122270742356E-2</v>
      </c>
      <c r="U32" s="115"/>
      <c r="BG32" s="24"/>
      <c r="BJ32" s="72"/>
    </row>
    <row r="33" spans="1:62" x14ac:dyDescent="0.2">
      <c r="A33" s="512"/>
      <c r="B33" s="126" t="s">
        <v>49</v>
      </c>
      <c r="C33" s="431">
        <v>1</v>
      </c>
      <c r="D33" s="432">
        <f>IF(C$32=0,"",C33/C$32)</f>
        <v>1.0752688172043012E-2</v>
      </c>
      <c r="E33" s="433"/>
      <c r="F33" s="432"/>
      <c r="G33" s="314">
        <f t="shared" si="12"/>
        <v>1</v>
      </c>
      <c r="H33" s="513">
        <f>IF(G$32=0,"",G33/G$32)</f>
        <v>1.0752688172043012E-2</v>
      </c>
      <c r="I33" s="431">
        <v>0</v>
      </c>
      <c r="J33" s="432">
        <f>IF(I$32=0,"",I33/I$32)</f>
        <v>0</v>
      </c>
      <c r="K33" s="433"/>
      <c r="L33" s="432"/>
      <c r="M33" s="443">
        <f t="shared" si="15"/>
        <v>0</v>
      </c>
      <c r="N33" s="514">
        <f>IF(M$32=0,"",M33/M$32)</f>
        <v>0</v>
      </c>
      <c r="O33" s="431">
        <v>1</v>
      </c>
      <c r="P33" s="432">
        <f>IF(O$32=0,"",O33/O$32)</f>
        <v>0.1</v>
      </c>
      <c r="Q33" s="433"/>
      <c r="R33" s="432"/>
      <c r="S33" s="449">
        <f t="shared" si="14"/>
        <v>1</v>
      </c>
      <c r="T33" s="515">
        <f>IF(S$32=0,"",S33/S$32)</f>
        <v>0.1</v>
      </c>
      <c r="U33" s="115"/>
      <c r="BG33" s="24"/>
      <c r="BJ33" s="72"/>
    </row>
    <row r="34" spans="1:62" x14ac:dyDescent="0.2">
      <c r="A34" s="512"/>
      <c r="B34" s="126" t="s">
        <v>48</v>
      </c>
      <c r="C34" s="431">
        <v>40</v>
      </c>
      <c r="D34" s="432">
        <f>IF(C$32=0,"",C34/C$32)</f>
        <v>0.43010752688172044</v>
      </c>
      <c r="E34" s="433"/>
      <c r="F34" s="432"/>
      <c r="G34" s="314">
        <f t="shared" si="12"/>
        <v>40</v>
      </c>
      <c r="H34" s="513">
        <f>IF(G$32=0,"",G34/G$32)</f>
        <v>0.43010752688172044</v>
      </c>
      <c r="I34" s="431">
        <v>0</v>
      </c>
      <c r="J34" s="432">
        <f>IF(I$32=0,"",I34/I$32)</f>
        <v>0</v>
      </c>
      <c r="K34" s="433"/>
      <c r="L34" s="432"/>
      <c r="M34" s="443">
        <f t="shared" si="15"/>
        <v>0</v>
      </c>
      <c r="N34" s="514">
        <f>IF(M$32=0,"",M34/M$32)</f>
        <v>0</v>
      </c>
      <c r="O34" s="431">
        <v>2</v>
      </c>
      <c r="P34" s="432">
        <f>IF(O$32=0,"",O34/O$32)</f>
        <v>0.2</v>
      </c>
      <c r="Q34" s="433"/>
      <c r="R34" s="432"/>
      <c r="S34" s="449">
        <f t="shared" si="14"/>
        <v>2</v>
      </c>
      <c r="T34" s="515">
        <f>IF(S$32=0,"",S34/S$32)</f>
        <v>0.2</v>
      </c>
      <c r="U34" s="115"/>
      <c r="BG34" s="24"/>
      <c r="BJ34" s="72"/>
    </row>
    <row r="35" spans="1:62" x14ac:dyDescent="0.2">
      <c r="A35" s="512"/>
      <c r="B35" s="126" t="s">
        <v>47</v>
      </c>
      <c r="C35" s="431">
        <v>2</v>
      </c>
      <c r="D35" s="432">
        <f>IF(C$32=0,"",C35/C$32)</f>
        <v>2.1505376344086023E-2</v>
      </c>
      <c r="E35" s="433"/>
      <c r="F35" s="432"/>
      <c r="G35" s="314">
        <f t="shared" si="12"/>
        <v>2</v>
      </c>
      <c r="H35" s="513">
        <f>IF(G$32=0,"",G35/G$32)</f>
        <v>2.1505376344086023E-2</v>
      </c>
      <c r="I35" s="431">
        <v>1</v>
      </c>
      <c r="J35" s="432">
        <f>IF(I$32=0,"",I35/I$32)</f>
        <v>1</v>
      </c>
      <c r="K35" s="433"/>
      <c r="L35" s="432"/>
      <c r="M35" s="443">
        <f t="shared" si="15"/>
        <v>1</v>
      </c>
      <c r="N35" s="514">
        <f>IF(M$32=0,"",M35/M$32)</f>
        <v>1</v>
      </c>
      <c r="O35" s="431">
        <v>3</v>
      </c>
      <c r="P35" s="432">
        <f>IF(O$32=0,"",O35/O$32)</f>
        <v>0.3</v>
      </c>
      <c r="Q35" s="433"/>
      <c r="R35" s="432"/>
      <c r="S35" s="449">
        <f t="shared" si="14"/>
        <v>3</v>
      </c>
      <c r="T35" s="515">
        <f>IF(S$32=0,"",S35/S$32)</f>
        <v>0.3</v>
      </c>
      <c r="U35" s="115"/>
      <c r="BG35" s="24"/>
      <c r="BJ35" s="72"/>
    </row>
    <row r="36" spans="1:62" x14ac:dyDescent="0.2">
      <c r="A36" s="516"/>
      <c r="B36" s="126" t="s">
        <v>46</v>
      </c>
      <c r="C36" s="431">
        <v>50</v>
      </c>
      <c r="D36" s="432">
        <f>IF(C$32=0,"",C36/C$32)</f>
        <v>0.5376344086021505</v>
      </c>
      <c r="E36" s="433"/>
      <c r="F36" s="432"/>
      <c r="G36" s="314">
        <f t="shared" si="12"/>
        <v>50</v>
      </c>
      <c r="H36" s="513">
        <f>IF(G$32=0,"",G36/G$32)</f>
        <v>0.5376344086021505</v>
      </c>
      <c r="I36" s="431">
        <v>0</v>
      </c>
      <c r="J36" s="432">
        <f>IF(I$32=0,"",I36/I$32)</f>
        <v>0</v>
      </c>
      <c r="K36" s="433"/>
      <c r="L36" s="432"/>
      <c r="M36" s="443">
        <f t="shared" si="15"/>
        <v>0</v>
      </c>
      <c r="N36" s="514">
        <f>IF(M$32=0,"",M36/M$32)</f>
        <v>0</v>
      </c>
      <c r="O36" s="431">
        <v>4</v>
      </c>
      <c r="P36" s="432">
        <f>IF(O$32=0,"",O36/O$32)</f>
        <v>0.4</v>
      </c>
      <c r="Q36" s="433"/>
      <c r="R36" s="432"/>
      <c r="S36" s="449">
        <f t="shared" si="14"/>
        <v>4</v>
      </c>
      <c r="T36" s="515">
        <f>IF(S$32=0,"",S36/S$32)</f>
        <v>0.4</v>
      </c>
      <c r="U36" s="115"/>
      <c r="BG36" s="24"/>
      <c r="BJ36" s="72"/>
    </row>
    <row r="37" spans="1:62" x14ac:dyDescent="0.2">
      <c r="A37" s="517" t="s">
        <v>45</v>
      </c>
      <c r="B37" s="123"/>
      <c r="C37" s="414">
        <v>10</v>
      </c>
      <c r="D37" s="415">
        <f>IF(C$11=0,"",C37/C$11)</f>
        <v>6.4432989690721646E-3</v>
      </c>
      <c r="E37" s="416"/>
      <c r="F37" s="415"/>
      <c r="G37" s="314">
        <f t="shared" si="12"/>
        <v>10</v>
      </c>
      <c r="H37" s="98">
        <f>IF(G$11=0,"",G37/G$11)</f>
        <v>3.3500837520938024E-3</v>
      </c>
      <c r="I37" s="414">
        <v>10</v>
      </c>
      <c r="J37" s="415">
        <f>IF(I$11=0,"",I37/I$11)</f>
        <v>4.4642857142857144E-2</v>
      </c>
      <c r="K37" s="416"/>
      <c r="L37" s="415"/>
      <c r="M37" s="518">
        <f t="shared" si="15"/>
        <v>10</v>
      </c>
      <c r="N37" s="96">
        <f>IF(M$11=0,"",M37/M$11)</f>
        <v>2.1929824561403508E-2</v>
      </c>
      <c r="O37" s="414">
        <v>2</v>
      </c>
      <c r="P37" s="415">
        <f>IF(O$11=0,"",O37/O$11)</f>
        <v>0.02</v>
      </c>
      <c r="Q37" s="416"/>
      <c r="R37" s="415"/>
      <c r="S37" s="519">
        <f t="shared" si="14"/>
        <v>2</v>
      </c>
      <c r="T37" s="520">
        <f>IF(S$11=0,"",S37/S$11)</f>
        <v>8.7336244541484712E-3</v>
      </c>
      <c r="U37" s="115"/>
      <c r="BG37" s="24"/>
      <c r="BJ37" s="72"/>
    </row>
    <row r="38" spans="1:62" x14ac:dyDescent="0.2">
      <c r="A38" s="125" t="s">
        <v>44</v>
      </c>
      <c r="B38" s="521"/>
      <c r="C38" s="522">
        <v>594</v>
      </c>
      <c r="D38" s="523">
        <f>IF(C$11=0,"",C38/C$11)</f>
        <v>0.38273195876288657</v>
      </c>
      <c r="E38" s="524">
        <v>667</v>
      </c>
      <c r="F38" s="523">
        <f>IF(E$11=0,"",E38/E$11)</f>
        <v>0.46545708304256805</v>
      </c>
      <c r="G38" s="525">
        <f t="shared" si="12"/>
        <v>1261</v>
      </c>
      <c r="H38" s="526">
        <f>IF(G$11=0,"",G38/G$11)</f>
        <v>0.42244556113902848</v>
      </c>
      <c r="I38" s="522">
        <v>68</v>
      </c>
      <c r="J38" s="523">
        <f>IF(I$11=0,"",I38/I$11)</f>
        <v>0.30357142857142855</v>
      </c>
      <c r="K38" s="524">
        <v>83</v>
      </c>
      <c r="L38" s="523">
        <f>IF(K$11=0,"",K38/K$11)</f>
        <v>0.35775862068965519</v>
      </c>
      <c r="M38" s="527">
        <f t="shared" si="15"/>
        <v>151</v>
      </c>
      <c r="N38" s="528">
        <f>IF(M$11=0,"",M38/M$11)</f>
        <v>0.33114035087719296</v>
      </c>
      <c r="O38" s="522">
        <v>35</v>
      </c>
      <c r="P38" s="523">
        <f>IF(O$11=0,"",O38/O$11)</f>
        <v>0.35</v>
      </c>
      <c r="Q38" s="524">
        <v>59</v>
      </c>
      <c r="R38" s="523">
        <f>IF(Q$11=0,"",Q38/Q$11)</f>
        <v>0.4573643410852713</v>
      </c>
      <c r="S38" s="529">
        <f t="shared" si="14"/>
        <v>94</v>
      </c>
      <c r="T38" s="530">
        <f>IF(S$11=0,"",S38/S$11)</f>
        <v>0.41048034934497818</v>
      </c>
      <c r="U38" s="115"/>
      <c r="BG38" s="24"/>
      <c r="BJ38" s="72"/>
    </row>
    <row r="39" spans="1:62" x14ac:dyDescent="0.2">
      <c r="A39" s="531" t="s">
        <v>134</v>
      </c>
      <c r="B39" s="123"/>
      <c r="C39" s="414">
        <v>10</v>
      </c>
      <c r="D39" s="415">
        <f>IF(C$11=0,"",C39/C$11)</f>
        <v>6.4432989690721646E-3</v>
      </c>
      <c r="E39" s="416">
        <v>11</v>
      </c>
      <c r="F39" s="415">
        <f>IF(E$11=0,"",E39/E$11)</f>
        <v>7.6762037683182132E-3</v>
      </c>
      <c r="G39" s="122">
        <f t="shared" si="12"/>
        <v>21</v>
      </c>
      <c r="H39" s="132">
        <f>IF(G$11=0,"",G39/G$11)</f>
        <v>7.0351758793969852E-3</v>
      </c>
      <c r="I39" s="414">
        <v>8</v>
      </c>
      <c r="J39" s="415">
        <f>IF(I$11=0,"",I39/I$11)</f>
        <v>3.5714285714285712E-2</v>
      </c>
      <c r="K39" s="416">
        <v>9</v>
      </c>
      <c r="L39" s="415">
        <f>IF(K$11=0,"",K39/K$11)</f>
        <v>3.8793103448275863E-2</v>
      </c>
      <c r="M39" s="440">
        <f t="shared" si="15"/>
        <v>17</v>
      </c>
      <c r="N39" s="441">
        <f>IF(M$11=0,"",M39/M$11)</f>
        <v>3.7280701754385963E-2</v>
      </c>
      <c r="O39" s="414">
        <v>4</v>
      </c>
      <c r="P39" s="415">
        <f>IF(O$11=0,"",O39/O$11)</f>
        <v>0.04</v>
      </c>
      <c r="Q39" s="416">
        <v>6</v>
      </c>
      <c r="R39" s="415">
        <f>IF(Q$11=0,"",Q39/Q$11)</f>
        <v>4.6511627906976744E-2</v>
      </c>
      <c r="S39" s="447">
        <f t="shared" si="14"/>
        <v>10</v>
      </c>
      <c r="T39" s="448">
        <f>IF(S$11=0,"",S39/S$11)</f>
        <v>4.3668122270742356E-2</v>
      </c>
      <c r="U39" s="115"/>
      <c r="BG39" s="24"/>
      <c r="BJ39" s="72"/>
    </row>
    <row r="40" spans="1:62" x14ac:dyDescent="0.2">
      <c r="A40" s="532" t="s">
        <v>135</v>
      </c>
      <c r="B40" s="521"/>
      <c r="C40" s="533">
        <f>SUM(C41:C44)</f>
        <v>7</v>
      </c>
      <c r="D40" s="534">
        <f>IF(C$11=0,"",C40/C$11)</f>
        <v>4.5103092783505151E-3</v>
      </c>
      <c r="E40" s="535"/>
      <c r="F40" s="534"/>
      <c r="G40" s="536">
        <f t="shared" si="12"/>
        <v>7</v>
      </c>
      <c r="H40" s="537">
        <f>IF(G$11=0,"",G40/G$11)</f>
        <v>2.3450586264656616E-3</v>
      </c>
      <c r="I40" s="533">
        <f>SUM(I41:I44)</f>
        <v>1</v>
      </c>
      <c r="J40" s="534">
        <f>IF(I$11=0,"",I40/I$11)</f>
        <v>4.464285714285714E-3</v>
      </c>
      <c r="K40" s="557"/>
      <c r="L40" s="534"/>
      <c r="M40" s="539">
        <f t="shared" si="15"/>
        <v>1</v>
      </c>
      <c r="N40" s="540">
        <f>IF(M$11=0,"",M40/M$11)</f>
        <v>2.1929824561403508E-3</v>
      </c>
      <c r="O40" s="533">
        <v>6</v>
      </c>
      <c r="P40" s="534">
        <f>IF(O$11=0,"",O40/O$11)</f>
        <v>0.06</v>
      </c>
      <c r="Q40" s="541"/>
      <c r="R40" s="534"/>
      <c r="S40" s="542">
        <f t="shared" si="14"/>
        <v>6</v>
      </c>
      <c r="T40" s="543">
        <f>IF(S$11=0,"",S40/S$11)</f>
        <v>2.6200873362445413E-2</v>
      </c>
      <c r="U40" s="115"/>
      <c r="BG40" s="24"/>
      <c r="BJ40" s="72"/>
    </row>
    <row r="41" spans="1:62" x14ac:dyDescent="0.2">
      <c r="A41" s="128"/>
      <c r="B41" s="126" t="s">
        <v>49</v>
      </c>
      <c r="C41" s="431">
        <v>1</v>
      </c>
      <c r="D41" s="432">
        <f>IF(C$40=0,"",C41/C$40)</f>
        <v>0.14285714285714285</v>
      </c>
      <c r="E41" s="433"/>
      <c r="F41" s="432"/>
      <c r="G41" s="314">
        <f t="shared" si="12"/>
        <v>1</v>
      </c>
      <c r="H41" s="513">
        <f>IF(G$40=0,"",G41/G$40)</f>
        <v>0.14285714285714285</v>
      </c>
      <c r="I41" s="431">
        <v>0</v>
      </c>
      <c r="J41" s="432">
        <f>IF(I$40=0,"",I41/I$40)</f>
        <v>0</v>
      </c>
      <c r="K41" s="433"/>
      <c r="L41" s="432"/>
      <c r="M41" s="443">
        <f t="shared" si="15"/>
        <v>0</v>
      </c>
      <c r="N41" s="514">
        <f>IF(M$40=0,"",M41/M$40)</f>
        <v>0</v>
      </c>
      <c r="O41" s="431">
        <v>0</v>
      </c>
      <c r="P41" s="432">
        <f>IF(O$40=0,"",O41/O$40)</f>
        <v>0</v>
      </c>
      <c r="Q41" s="433"/>
      <c r="R41" s="432"/>
      <c r="S41" s="449">
        <f t="shared" si="14"/>
        <v>0</v>
      </c>
      <c r="T41" s="515">
        <f>IF(S$40=0,"",S41/S$40)</f>
        <v>0</v>
      </c>
      <c r="U41" s="115"/>
      <c r="BG41" s="24"/>
      <c r="BJ41" s="72"/>
    </row>
    <row r="42" spans="1:62" x14ac:dyDescent="0.2">
      <c r="A42" s="128"/>
      <c r="B42" s="126" t="s">
        <v>48</v>
      </c>
      <c r="C42" s="431">
        <v>4</v>
      </c>
      <c r="D42" s="432">
        <f>IF(C$40=0,"",C42/C$40)</f>
        <v>0.5714285714285714</v>
      </c>
      <c r="E42" s="433"/>
      <c r="F42" s="432"/>
      <c r="G42" s="314">
        <f t="shared" si="12"/>
        <v>4</v>
      </c>
      <c r="H42" s="513">
        <f>IF(G$40=0,"",G42/G$40)</f>
        <v>0.5714285714285714</v>
      </c>
      <c r="I42" s="431">
        <v>0</v>
      </c>
      <c r="J42" s="432">
        <f>IF(I$40=0,"",I42/I$40)</f>
        <v>0</v>
      </c>
      <c r="K42" s="433"/>
      <c r="L42" s="432"/>
      <c r="M42" s="443">
        <f t="shared" si="15"/>
        <v>0</v>
      </c>
      <c r="N42" s="514">
        <f>IF(M$40=0,"",M42/M$40)</f>
        <v>0</v>
      </c>
      <c r="O42" s="431">
        <v>0</v>
      </c>
      <c r="P42" s="432">
        <f>IF(O$40=0,"",O42/O$40)</f>
        <v>0</v>
      </c>
      <c r="Q42" s="433"/>
      <c r="R42" s="432"/>
      <c r="S42" s="449">
        <f t="shared" si="14"/>
        <v>0</v>
      </c>
      <c r="T42" s="515">
        <f>IF(S$40=0,"",S42/S$40)</f>
        <v>0</v>
      </c>
      <c r="U42" s="115"/>
      <c r="BG42" s="24"/>
      <c r="BJ42" s="72"/>
    </row>
    <row r="43" spans="1:62" x14ac:dyDescent="0.2">
      <c r="A43" s="128"/>
      <c r="B43" s="126" t="s">
        <v>47</v>
      </c>
      <c r="C43" s="431">
        <v>2</v>
      </c>
      <c r="D43" s="432">
        <f>IF(C$40=0,"",C43/C$40)</f>
        <v>0.2857142857142857</v>
      </c>
      <c r="E43" s="433"/>
      <c r="F43" s="432"/>
      <c r="G43" s="314">
        <f t="shared" si="12"/>
        <v>2</v>
      </c>
      <c r="H43" s="513">
        <f>IF(G$40=0,"",G43/G$40)</f>
        <v>0.2857142857142857</v>
      </c>
      <c r="I43" s="431">
        <v>1</v>
      </c>
      <c r="J43" s="432">
        <f>IF(I$40=0,"",I43/I$40)</f>
        <v>1</v>
      </c>
      <c r="K43" s="433"/>
      <c r="L43" s="432"/>
      <c r="M43" s="443">
        <f t="shared" si="15"/>
        <v>1</v>
      </c>
      <c r="N43" s="514">
        <f>IF(M$40=0,"",M43/M$40)</f>
        <v>1</v>
      </c>
      <c r="O43" s="431">
        <v>0</v>
      </c>
      <c r="P43" s="432">
        <f>IF(O$40=0,"",O43/O$40)</f>
        <v>0</v>
      </c>
      <c r="Q43" s="433"/>
      <c r="R43" s="432"/>
      <c r="S43" s="449">
        <f t="shared" si="14"/>
        <v>0</v>
      </c>
      <c r="T43" s="515">
        <f>IF(S$40=0,"",S43/S$40)</f>
        <v>0</v>
      </c>
      <c r="U43" s="115"/>
      <c r="BG43" s="24"/>
      <c r="BJ43" s="72"/>
    </row>
    <row r="44" spans="1:62" x14ac:dyDescent="0.2">
      <c r="A44" s="128"/>
      <c r="B44" s="544" t="s">
        <v>46</v>
      </c>
      <c r="C44" s="437">
        <v>0</v>
      </c>
      <c r="D44" s="545">
        <f>IF(C$40=0,"",C44/C$40)</f>
        <v>0</v>
      </c>
      <c r="E44" s="546"/>
      <c r="F44" s="545"/>
      <c r="G44" s="547">
        <f t="shared" si="12"/>
        <v>0</v>
      </c>
      <c r="H44" s="548">
        <f>IF(G$40=0,"",G44/G$40)</f>
        <v>0</v>
      </c>
      <c r="I44" s="437">
        <v>0</v>
      </c>
      <c r="J44" s="545">
        <f>IF(I$40=0,"",I44/I$40)</f>
        <v>0</v>
      </c>
      <c r="K44" s="546"/>
      <c r="L44" s="545"/>
      <c r="M44" s="549">
        <f t="shared" si="15"/>
        <v>0</v>
      </c>
      <c r="N44" s="550">
        <f>IF(M$40=0,"",M44/M$40)</f>
        <v>0</v>
      </c>
      <c r="O44" s="437">
        <v>0</v>
      </c>
      <c r="P44" s="545">
        <f>IF(O$40=0,"",O44/O$40)</f>
        <v>0</v>
      </c>
      <c r="Q44" s="546"/>
      <c r="R44" s="545"/>
      <c r="S44" s="551">
        <f t="shared" si="14"/>
        <v>0</v>
      </c>
      <c r="T44" s="552">
        <f>IF(S$40=0,"",S44/S$40)</f>
        <v>0</v>
      </c>
      <c r="U44" s="115"/>
      <c r="BG44" s="24"/>
      <c r="BJ44" s="72"/>
    </row>
    <row r="45" spans="1:62" ht="13.5" thickBot="1" x14ac:dyDescent="0.25">
      <c r="A45" s="553" t="s">
        <v>136</v>
      </c>
      <c r="B45" s="119"/>
      <c r="C45" s="417">
        <v>25</v>
      </c>
      <c r="D45" s="418">
        <f>IF(C$11=0,"",C45/C$11)</f>
        <v>1.6108247422680411E-2</v>
      </c>
      <c r="E45" s="419">
        <v>20</v>
      </c>
      <c r="F45" s="418">
        <f>IF(E$11=0,"",E45/E$11)</f>
        <v>1.3956734124214934E-2</v>
      </c>
      <c r="G45" s="118">
        <f t="shared" si="12"/>
        <v>45</v>
      </c>
      <c r="H45" s="140">
        <f>IF(G$11=0,"",G45/G$11)</f>
        <v>1.507537688442211E-2</v>
      </c>
      <c r="I45" s="417">
        <v>5</v>
      </c>
      <c r="J45" s="418">
        <f>IF(I$11=0,"",I45/I$11)</f>
        <v>2.2321428571428572E-2</v>
      </c>
      <c r="K45" s="419">
        <v>6</v>
      </c>
      <c r="L45" s="418">
        <f>IF(K$11=0,"",K45/K$11)</f>
        <v>2.5862068965517241E-2</v>
      </c>
      <c r="M45" s="445">
        <f t="shared" si="15"/>
        <v>11</v>
      </c>
      <c r="N45" s="446">
        <f>IF(M$11=0,"",M45/M$11)</f>
        <v>2.4122807017543858E-2</v>
      </c>
      <c r="O45" s="417">
        <v>7</v>
      </c>
      <c r="P45" s="418">
        <f>IF(O$11=0,"",O45/O$11)</f>
        <v>7.0000000000000007E-2</v>
      </c>
      <c r="Q45" s="419">
        <v>8</v>
      </c>
      <c r="R45" s="418">
        <f>IF(Q$11=0,"",Q45/Q$11)</f>
        <v>6.2015503875968991E-2</v>
      </c>
      <c r="S45" s="116">
        <f t="shared" si="14"/>
        <v>15</v>
      </c>
      <c r="T45" s="93">
        <f>IF(S$11=0,"",S45/S$11)</f>
        <v>6.5502183406113537E-2</v>
      </c>
      <c r="U45" s="115"/>
      <c r="BG45" s="24"/>
      <c r="BJ45" s="72"/>
    </row>
    <row r="46" spans="1:62" ht="13.5" thickBot="1" x14ac:dyDescent="0.25">
      <c r="A46" s="125"/>
      <c r="C46" s="114"/>
      <c r="D46" s="114"/>
      <c r="E46" s="114"/>
      <c r="F46" s="114"/>
      <c r="I46" s="114"/>
      <c r="J46" s="114"/>
      <c r="K46" s="114"/>
      <c r="L46" s="114"/>
      <c r="O46" s="114"/>
      <c r="P46" s="114"/>
      <c r="Q46" s="114"/>
      <c r="R46" s="114"/>
      <c r="U46" s="115"/>
      <c r="BG46" s="24"/>
      <c r="BJ46" s="72"/>
    </row>
    <row r="47" spans="1:62" ht="13.5" thickBot="1" x14ac:dyDescent="0.25">
      <c r="A47" s="172" t="s">
        <v>71</v>
      </c>
      <c r="B47" s="173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51"/>
      <c r="U47" s="115"/>
      <c r="BG47" s="24"/>
      <c r="BJ47" s="72"/>
    </row>
    <row r="48" spans="1:62" x14ac:dyDescent="0.2">
      <c r="A48" s="113" t="s">
        <v>43</v>
      </c>
      <c r="B48" s="112"/>
      <c r="C48" s="554">
        <f>C$11-C25</f>
        <v>1445</v>
      </c>
      <c r="D48" s="412">
        <f>IF(C$11=0,"",C48/C$11)</f>
        <v>0.93105670103092786</v>
      </c>
      <c r="E48" s="435">
        <f>E$11-E25</f>
        <v>1252</v>
      </c>
      <c r="F48" s="412">
        <f>IF(E$11=0,"",E48/E$11)</f>
        <v>0.87369155617585481</v>
      </c>
      <c r="G48" s="111">
        <f>G$11-G25</f>
        <v>2697</v>
      </c>
      <c r="H48" s="149">
        <f>IF(G$11=0,"",G48/G$11)</f>
        <v>0.9035175879396985</v>
      </c>
      <c r="I48" s="554">
        <f>I$11-I25</f>
        <v>199</v>
      </c>
      <c r="J48" s="412">
        <f>IF(I$11=0,"",I48/I$11)</f>
        <v>0.8883928571428571</v>
      </c>
      <c r="K48" s="435">
        <f>K$11-K25</f>
        <v>190</v>
      </c>
      <c r="L48" s="412">
        <f>IF(K$11=0,"",K48/K$11)</f>
        <v>0.81896551724137934</v>
      </c>
      <c r="M48" s="110">
        <f>M$11-M25</f>
        <v>389</v>
      </c>
      <c r="N48" s="147">
        <f>IF(M$11=0,"",M48/M$11)</f>
        <v>0.85307017543859653</v>
      </c>
      <c r="O48" s="554">
        <f>O$11-O25</f>
        <v>96</v>
      </c>
      <c r="P48" s="412">
        <f>IF(O$11=0,"",O48/O$11)</f>
        <v>0.96</v>
      </c>
      <c r="Q48" s="435">
        <f>Q$11-Q25</f>
        <v>113</v>
      </c>
      <c r="R48" s="412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42</v>
      </c>
      <c r="B49" s="107"/>
      <c r="C49" s="204">
        <f>C$11-C26</f>
        <v>1532</v>
      </c>
      <c r="D49" s="415">
        <f>IF(C$11=0,"",C49/C$11)</f>
        <v>0.98711340206185572</v>
      </c>
      <c r="E49" s="200">
        <f>E$11-E26</f>
        <v>1319</v>
      </c>
      <c r="F49" s="415">
        <f>IF(E$11=0,"",E49/E$11)</f>
        <v>0.92044661549197493</v>
      </c>
      <c r="G49" s="99">
        <f>G$11-G26</f>
        <v>2851</v>
      </c>
      <c r="H49" s="132">
        <f>IF(G$11=0,"",G49/G$11)</f>
        <v>0.95510887772194308</v>
      </c>
      <c r="I49" s="204">
        <f>I$11-I26</f>
        <v>219</v>
      </c>
      <c r="J49" s="415">
        <f>IF(I$11=0,"",I49/I$11)</f>
        <v>0.9776785714285714</v>
      </c>
      <c r="K49" s="200">
        <f>K$11-K26</f>
        <v>200</v>
      </c>
      <c r="L49" s="415">
        <f>IF(K$11=0,"",K49/K$11)</f>
        <v>0.86206896551724133</v>
      </c>
      <c r="M49" s="97">
        <f>M$11-M26</f>
        <v>419</v>
      </c>
      <c r="N49" s="131">
        <f>IF(M$11=0,"",M49/M$11)</f>
        <v>0.91885964912280704</v>
      </c>
      <c r="O49" s="204">
        <f>O$11-O26</f>
        <v>98</v>
      </c>
      <c r="P49" s="415">
        <f>IF(O$11=0,"",O49/O$11)</f>
        <v>0.98</v>
      </c>
      <c r="Q49" s="200">
        <f>Q$11-Q26</f>
        <v>117</v>
      </c>
      <c r="R49" s="415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41</v>
      </c>
      <c r="B50" s="107"/>
      <c r="C50" s="204">
        <f>C$11-C27</f>
        <v>1454</v>
      </c>
      <c r="D50" s="415">
        <f>IF(C$11=0,"",C50/C$11)</f>
        <v>0.93685567010309279</v>
      </c>
      <c r="E50" s="200">
        <f>E$11-E27</f>
        <v>1371</v>
      </c>
      <c r="F50" s="415">
        <f>IF(E$11=0,"",E50/E$11)</f>
        <v>0.95673412421493376</v>
      </c>
      <c r="G50" s="99">
        <f>G$11-G27</f>
        <v>2825</v>
      </c>
      <c r="H50" s="132">
        <f>IF(G$11=0,"",G50/G$11)</f>
        <v>0.94639865996649919</v>
      </c>
      <c r="I50" s="204">
        <f>I$11-I27</f>
        <v>205</v>
      </c>
      <c r="J50" s="415">
        <f>IF(I$11=0,"",I50/I$11)</f>
        <v>0.9151785714285714</v>
      </c>
      <c r="K50" s="200">
        <f>K$11-K27</f>
        <v>213</v>
      </c>
      <c r="L50" s="415">
        <f>IF(K$11=0,"",K50/K$11)</f>
        <v>0.9181034482758621</v>
      </c>
      <c r="M50" s="97">
        <f>M$11-M27</f>
        <v>418</v>
      </c>
      <c r="N50" s="131">
        <f>IF(M$11=0,"",M50/M$11)</f>
        <v>0.91666666666666663</v>
      </c>
      <c r="O50" s="204">
        <f>O$11-O27</f>
        <v>94</v>
      </c>
      <c r="P50" s="415">
        <f>IF(O$11=0,"",O50/O$11)</f>
        <v>0.94</v>
      </c>
      <c r="Q50" s="200">
        <f>Q$11-Q27</f>
        <v>123</v>
      </c>
      <c r="R50" s="415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40</v>
      </c>
      <c r="B51" s="105"/>
      <c r="C51" s="204">
        <f>C$11-C31</f>
        <v>1531</v>
      </c>
      <c r="D51" s="415">
        <f>IF(C$11=0,"",C51/C$11)</f>
        <v>0.9864690721649485</v>
      </c>
      <c r="E51" s="436">
        <f>E$11-E31</f>
        <v>1400</v>
      </c>
      <c r="F51" s="415">
        <f>IF(E$11=0,"",E51/E$11)</f>
        <v>0.97697138869504541</v>
      </c>
      <c r="G51" s="104">
        <f>G$11-G31</f>
        <v>2931</v>
      </c>
      <c r="H51" s="132">
        <f>IF(G$11=0,"",G51/G$11)</f>
        <v>0.98190954773869343</v>
      </c>
      <c r="I51" s="204">
        <f>I$11-I31</f>
        <v>222</v>
      </c>
      <c r="J51" s="415">
        <f>IF(I$11=0,"",I51/I$11)</f>
        <v>0.9910714285714286</v>
      </c>
      <c r="K51" s="436">
        <f>K$11-K31</f>
        <v>223</v>
      </c>
      <c r="L51" s="415">
        <f>IF(K$11=0,"",K51/K$11)</f>
        <v>0.96120689655172409</v>
      </c>
      <c r="M51" s="103">
        <f>M$11-M31</f>
        <v>456</v>
      </c>
      <c r="N51" s="131">
        <f>IF(M$11=0,"",M51/M$11)</f>
        <v>1</v>
      </c>
      <c r="O51" s="204">
        <f>O$11-O31</f>
        <v>95</v>
      </c>
      <c r="P51" s="415">
        <f>IF(O$11=0,"",O51/O$11)</f>
        <v>0.95</v>
      </c>
      <c r="Q51" s="436">
        <f>Q$11-Q31</f>
        <v>128</v>
      </c>
      <c r="R51" s="415">
        <f>IF(Q$11=0,"",Q51/Q$11)</f>
        <v>0.99224806201550386</v>
      </c>
      <c r="S51" s="102">
        <f>S$11-S31</f>
        <v>223</v>
      </c>
      <c r="T51" s="94">
        <f>IF(S$11=0,"",S51/S$11)</f>
        <v>0.97379912663755464</v>
      </c>
      <c r="BG51" s="24"/>
      <c r="BJ51" s="72"/>
    </row>
    <row r="52" spans="1:62" ht="13.5" thickBot="1" x14ac:dyDescent="0.25">
      <c r="A52" s="101" t="s">
        <v>39</v>
      </c>
      <c r="B52" s="100"/>
      <c r="C52" s="185">
        <f>C11-C32-C37</f>
        <v>1449</v>
      </c>
      <c r="D52" s="418">
        <f>IF(C$11=0,"",C52/C$11)</f>
        <v>0.93363402061855671</v>
      </c>
      <c r="E52" s="555"/>
      <c r="F52" s="225"/>
      <c r="G52" s="225"/>
      <c r="H52" s="556"/>
      <c r="I52" s="185">
        <f>I11-I32-I37</f>
        <v>213</v>
      </c>
      <c r="J52" s="418">
        <f>IF(I$11=0,"",I52/I$11)</f>
        <v>0.9508928571428571</v>
      </c>
      <c r="K52" s="555"/>
      <c r="L52" s="225"/>
      <c r="M52" s="225"/>
      <c r="N52" s="556"/>
      <c r="O52" s="185">
        <f>O11-O32-O37</f>
        <v>88</v>
      </c>
      <c r="P52" s="418">
        <f>IF(O$11=0,"",O52/O$11)</f>
        <v>0.88</v>
      </c>
      <c r="Q52" s="555"/>
      <c r="R52" s="225"/>
      <c r="S52" s="225"/>
      <c r="T52" s="556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06" t="s">
        <v>115</v>
      </c>
      <c r="B55" s="14" t="s">
        <v>116</v>
      </c>
    </row>
  </sheetData>
  <mergeCells count="14">
    <mergeCell ref="M9:N9"/>
    <mergeCell ref="O9:P9"/>
    <mergeCell ref="Q9:R9"/>
    <mergeCell ref="S9:T9"/>
    <mergeCell ref="A7:B10"/>
    <mergeCell ref="C7:T7"/>
    <mergeCell ref="C8:H8"/>
    <mergeCell ref="I8:N8"/>
    <mergeCell ref="O8:T8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75" customFormat="1" x14ac:dyDescent="0.2"/>
    <row r="2" spans="1:13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195"/>
      <c r="G2" s="195"/>
      <c r="H2" s="195"/>
      <c r="I2" s="195"/>
      <c r="J2" s="195"/>
      <c r="K2" s="195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307"/>
      <c r="G3" s="196"/>
      <c r="H3" s="196"/>
      <c r="I3" s="196"/>
      <c r="J3" s="196"/>
      <c r="K3" s="196"/>
      <c r="M3" s="188"/>
    </row>
    <row r="4" spans="1:13" s="175" customFormat="1" x14ac:dyDescent="0.2"/>
    <row r="5" spans="1:13" ht="30.75" customHeight="1" thickBot="1" x14ac:dyDescent="0.25">
      <c r="A5" s="681" t="s">
        <v>123</v>
      </c>
      <c r="B5" s="681"/>
      <c r="C5" s="681"/>
      <c r="D5" s="681"/>
      <c r="E5" s="681"/>
      <c r="F5" s="177"/>
    </row>
    <row r="6" spans="1:13" ht="26.25" thickBot="1" x14ac:dyDescent="0.25">
      <c r="A6" s="272" t="s">
        <v>84</v>
      </c>
      <c r="B6" s="273" t="s">
        <v>85</v>
      </c>
      <c r="C6" s="274" t="s">
        <v>86</v>
      </c>
      <c r="D6" s="275" t="s">
        <v>87</v>
      </c>
      <c r="E6" s="276" t="s">
        <v>88</v>
      </c>
    </row>
    <row r="7" spans="1:13" x14ac:dyDescent="0.2">
      <c r="A7" s="243" t="str">
        <f ca="1">IF(OFFSET(Tablas!$F$5,0,ROW(B7)-7)&gt;0,OFFSET(Tablas!$F$5,0,ROW(B7)-7),"")</f>
        <v/>
      </c>
      <c r="B7" s="239">
        <f ca="1">IF(OFFSET(Tablas!$F$6,0,ROW(B7)-7)&gt;0,OFFSET(Tablas!$F$6,0,ROW(B7)-7),"")</f>
        <v>1</v>
      </c>
      <c r="C7" s="296">
        <f ca="1">IF($B7 = "", "", OFFSET(OFFSET(Tablas!$F$176, (COLUMN(C7) - 3) * 9, 0), 0, ROW(B7) - 7))</f>
        <v>0.33333333333333331</v>
      </c>
      <c r="D7" s="297">
        <f ca="1">IF($B7 = "", "", OFFSET(OFFSET(Tablas!$F$176, (COLUMN(D7) - 3) * 9, 0), 0, ROW(C7) - 7))</f>
        <v>0.42105263157894735</v>
      </c>
      <c r="E7" s="298">
        <f ca="1">IF($B7 = "", "", OFFSET(OFFSET(Tablas!$F$176, (COLUMN(E7) - 3) * 9, 0), 0, ROW(D7) - 7))</f>
        <v>0.5714285714285714</v>
      </c>
    </row>
    <row r="8" spans="1:13" x14ac:dyDescent="0.2">
      <c r="A8" s="244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99">
        <f ca="1">IF($B8 = "", "", OFFSET(OFFSET(Tablas!$F$176, (COLUMN(C8) - 3) * 9, 0), 0, ROW(B8) - 7))</f>
        <v>0.30769230769230771</v>
      </c>
      <c r="D8" s="194">
        <f ca="1">IF($B8 = "", "", OFFSET(OFFSET(Tablas!$F$176, (COLUMN(D8) - 3) * 9, 0), 0, ROW(C8) - 7))</f>
        <v>0.5</v>
      </c>
      <c r="E8" s="300">
        <f ca="1">IF($B8 = "", "", OFFSET(OFFSET(Tablas!$F$176, (COLUMN(E8) - 3) * 9, 0), 0, ROW(D8) - 7))</f>
        <v>0.46666666666666667</v>
      </c>
    </row>
    <row r="9" spans="1:13" x14ac:dyDescent="0.2">
      <c r="A9" s="244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99">
        <f ca="1">IF($B9 = "", "", OFFSET(OFFSET(Tablas!$F$176, (COLUMN(C9) - 3) * 9, 0), 0, ROW(B9) - 7))</f>
        <v>0.21428571428571427</v>
      </c>
      <c r="D9" s="194">
        <f ca="1">IF($B9 = "", "", OFFSET(OFFSET(Tablas!$F$176, (COLUMN(D9) - 3) * 9, 0), 0, ROW(C9) - 7))</f>
        <v>0.4</v>
      </c>
      <c r="E9" s="300">
        <f ca="1">IF($B9 = "", "", OFFSET(OFFSET(Tablas!$F$176, (COLUMN(E9) - 3) * 9, 0), 0, ROW(D9) - 7))</f>
        <v>0.3125</v>
      </c>
    </row>
    <row r="10" spans="1:13" x14ac:dyDescent="0.2">
      <c r="A10" s="244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99" t="str">
        <f ca="1">IF($B10 = "", "", OFFSET(OFFSET(Tablas!$F$176, (COLUMN(C10) - 3) * 9, 0), 0, ROW(B10) - 7))</f>
        <v/>
      </c>
      <c r="D10" s="194" t="str">
        <f ca="1">IF($B10 = "", "", OFFSET(OFFSET(Tablas!$F$176, (COLUMN(D10) - 3) * 9, 0), 0, ROW(C10) - 7))</f>
        <v/>
      </c>
      <c r="E10" s="300" t="str">
        <f ca="1">IF($B10 = "", "", OFFSET(OFFSET(Tablas!$F$176, (COLUMN(E10) - 3) * 9, 0), 0, ROW(D10) - 7))</f>
        <v/>
      </c>
    </row>
    <row r="11" spans="1:13" x14ac:dyDescent="0.2">
      <c r="A11" s="244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99" t="str">
        <f ca="1">IF($B11 = "", "", OFFSET(OFFSET(Tablas!$F$176, (COLUMN(C11) - 3) * 9, 0), 0, ROW(B11) - 7))</f>
        <v/>
      </c>
      <c r="D11" s="194" t="str">
        <f ca="1">IF($B11 = "", "", OFFSET(OFFSET(Tablas!$F$176, (COLUMN(D11) - 3) * 9, 0), 0, ROW(C11) - 7))</f>
        <v/>
      </c>
      <c r="E11" s="300" t="str">
        <f ca="1">IF($B11 = "", "", OFFSET(OFFSET(Tablas!$F$176, (COLUMN(E11) - 3) * 9, 0), 0, ROW(D11) - 7))</f>
        <v/>
      </c>
    </row>
    <row r="12" spans="1:13" x14ac:dyDescent="0.2">
      <c r="A12" s="244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99">
        <f ca="1">IF($B12 = "", "", OFFSET(OFFSET(Tablas!$F$176, (COLUMN(C12) - 3) * 9, 0), 0, ROW(B12) - 7))</f>
        <v>9.823182711198428E-3</v>
      </c>
      <c r="D12" s="194">
        <f ca="1">IF($B12 = "", "", OFFSET(OFFSET(Tablas!$F$176, (COLUMN(D12) - 3) * 9, 0), 0, ROW(C12) - 7))</f>
        <v>1.1428571428571429E-2</v>
      </c>
      <c r="E12" s="300">
        <f ca="1">IF($B12 = "", "", OFFSET(OFFSET(Tablas!$F$176, (COLUMN(E12) - 3) * 9, 0), 0, ROW(D12) - 7))</f>
        <v>1.2048192771084338E-2</v>
      </c>
    </row>
    <row r="13" spans="1:13" x14ac:dyDescent="0.2">
      <c r="A13" s="244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99">
        <f ca="1">IF($B13 = "", "", OFFSET(OFFSET(Tablas!$F$176, (COLUMN(C13) - 3) * 9, 0), 0, ROW(B13) - 7))</f>
        <v>9.7465886939571145E-3</v>
      </c>
      <c r="D13" s="194">
        <f ca="1">IF($B13 = "", "", OFFSET(OFFSET(Tablas!$F$176, (COLUMN(D13) - 3) * 9, 0), 0, ROW(C13) - 7))</f>
        <v>1.9900497512437811E-2</v>
      </c>
      <c r="E13" s="300">
        <f ca="1">IF($B13 = "", "", OFFSET(OFFSET(Tablas!$F$176, (COLUMN(E13) - 3) * 9, 0), 0, ROW(D13) - 7))</f>
        <v>0</v>
      </c>
    </row>
    <row r="14" spans="1:13" x14ac:dyDescent="0.2">
      <c r="A14" s="244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99">
        <f ca="1">IF($B14 = "", "", OFFSET(OFFSET(Tablas!$F$176, (COLUMN(C14) - 3) * 9, 0), 0, ROW(B14) - 7))</f>
        <v>1.5957446808510637E-2</v>
      </c>
      <c r="D14" s="194">
        <f ca="1">IF($B14 = "", "", OFFSET(OFFSET(Tablas!$F$176, (COLUMN(D14) - 3) * 9, 0), 0, ROW(C14) - 7))</f>
        <v>6.3291139240506328E-3</v>
      </c>
      <c r="E14" s="300">
        <f ca="1">IF($B14 = "", "", OFFSET(OFFSET(Tablas!$F$176, (COLUMN(E14) - 3) * 9, 0), 0, ROW(D14) - 7))</f>
        <v>2.9411764705882353E-2</v>
      </c>
    </row>
    <row r="15" spans="1:13" x14ac:dyDescent="0.2">
      <c r="A15" s="244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99">
        <f ca="1">IF($B15 = "", "", OFFSET(OFFSET(Tablas!$F$176, (COLUMN(C15) - 3) * 9, 0), 0, ROW(B15) - 7))</f>
        <v>7.849978194505015E-3</v>
      </c>
      <c r="D15" s="194">
        <f ca="1">IF($B15 = "", "", OFFSET(OFFSET(Tablas!$F$176, (COLUMN(D15) - 3) * 9, 0), 0, ROW(C15) - 7))</f>
        <v>2.9850746268656716E-2</v>
      </c>
      <c r="E15" s="300">
        <f ca="1">IF($B15 = "", "", OFFSET(OFFSET(Tablas!$F$176, (COLUMN(E15) - 3) * 9, 0), 0, ROW(D15) - 7))</f>
        <v>1.5625E-2</v>
      </c>
    </row>
    <row r="16" spans="1:13" x14ac:dyDescent="0.2">
      <c r="A16" s="244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99">
        <f ca="1">IF($B16 = "", "", OFFSET(OFFSET(Tablas!$F$176, (COLUMN(C16) - 3) * 9, 0), 0, ROW(B16) - 7))</f>
        <v>1.6988062442607896E-2</v>
      </c>
      <c r="D16" s="194">
        <f ca="1">IF($B16 = "", "", OFFSET(OFFSET(Tablas!$F$176, (COLUMN(D16) - 3) * 9, 0), 0, ROW(C16) - 7))</f>
        <v>4.975124378109453E-2</v>
      </c>
      <c r="E16" s="300">
        <f ca="1">IF($B16 = "", "", OFFSET(OFFSET(Tablas!$F$176, (COLUMN(E16) - 3) * 9, 0), 0, ROW(D16) - 7))</f>
        <v>1.7241379310344827E-2</v>
      </c>
    </row>
    <row r="17" spans="1:5" x14ac:dyDescent="0.2">
      <c r="A17" s="244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99">
        <f ca="1">IF($B17 = "", "", OFFSET(OFFSET(Tablas!$F$176, (COLUMN(C17) - 3) * 9, 0), 0, ROW(B17) - 7))</f>
        <v>2.2815325010761944E-2</v>
      </c>
      <c r="D17" s="194">
        <f ca="1">IF($B17 = "", "", OFFSET(OFFSET(Tablas!$F$176, (COLUMN(D17) - 3) * 9, 0), 0, ROW(C17) - 7))</f>
        <v>5.6410256410256411E-2</v>
      </c>
      <c r="E17" s="300">
        <f ca="1">IF($B17 = "", "", OFFSET(OFFSET(Tablas!$F$176, (COLUMN(E17) - 3) * 9, 0), 0, ROW(D17) - 7))</f>
        <v>3.0769230769230771E-2</v>
      </c>
    </row>
    <row r="18" spans="1:5" x14ac:dyDescent="0.2">
      <c r="A18" s="244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99">
        <f ca="1">IF($B18 = "", "", OFFSET(OFFSET(Tablas!$F$176, (COLUMN(C18) - 3) * 9, 0), 0, ROW(B18) - 7))</f>
        <v>1.7456359102244388E-2</v>
      </c>
      <c r="D18" s="194">
        <f ca="1">IF($B18 = "", "", OFFSET(OFFSET(Tablas!$F$176, (COLUMN(D18) - 3) * 9, 0), 0, ROW(C18) - 7))</f>
        <v>1.5625E-2</v>
      </c>
      <c r="E18" s="300">
        <f ca="1">IF($B18 = "", "", OFFSET(OFFSET(Tablas!$F$176, (COLUMN(E18) - 3) * 9, 0), 0, ROW(D18) - 7))</f>
        <v>6.4516129032258063E-2</v>
      </c>
    </row>
    <row r="19" spans="1:5" x14ac:dyDescent="0.2">
      <c r="A19" s="244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99">
        <f ca="1">IF($B19 = "", "", OFFSET(OFFSET(Tablas!$F$176, (COLUMN(C19) - 3) * 9, 0), 0, ROW(B19) - 7))</f>
        <v>1.9704433497536946E-2</v>
      </c>
      <c r="D19" s="194">
        <f ca="1">IF($B19 = "", "", OFFSET(OFFSET(Tablas!$F$176, (COLUMN(D19) - 3) * 9, 0), 0, ROW(C19) - 7))</f>
        <v>3.2863849765258218E-2</v>
      </c>
      <c r="E19" s="300">
        <f ca="1">IF($B19 = "", "", OFFSET(OFFSET(Tablas!$F$176, (COLUMN(E19) - 3) * 9, 0), 0, ROW(D19) - 7))</f>
        <v>8.5106382978723402E-2</v>
      </c>
    </row>
    <row r="20" spans="1:5" x14ac:dyDescent="0.2">
      <c r="A20" s="244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99">
        <f ca="1">IF($B20 = "", "", OFFSET(OFFSET(Tablas!$F$176, (COLUMN(C20) - 3) * 9, 0), 0, ROW(B20) - 7))</f>
        <v>2.3308957952468009E-2</v>
      </c>
      <c r="D20" s="194">
        <f ca="1">IF($B20 = "", "", OFFSET(OFFSET(Tablas!$F$176, (COLUMN(D20) - 3) * 9, 0), 0, ROW(C20) - 7))</f>
        <v>6.0773480662983423E-2</v>
      </c>
      <c r="E20" s="300">
        <f ca="1">IF($B20 = "", "", OFFSET(OFFSET(Tablas!$F$176, (COLUMN(E20) - 3) * 9, 0), 0, ROW(D20) - 7))</f>
        <v>2.9411764705882353E-2</v>
      </c>
    </row>
    <row r="21" spans="1:5" x14ac:dyDescent="0.2">
      <c r="A21" s="244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99">
        <f ca="1">IF($B21 = "", "", OFFSET(OFFSET(Tablas!$F$176, (COLUMN(C21) - 3) * 9, 0), 0, ROW(B21) - 7))</f>
        <v>2.347629796839729E-2</v>
      </c>
      <c r="D21" s="194">
        <f ca="1">IF($B21 = "", "", OFFSET(OFFSET(Tablas!$F$176, (COLUMN(D21) - 3) * 9, 0), 0, ROW(C21) - 7))</f>
        <v>3.7234042553191488E-2</v>
      </c>
      <c r="E21" s="300">
        <f ca="1">IF($B21 = "", "", OFFSET(OFFSET(Tablas!$F$176, (COLUMN(E21) - 3) * 9, 0), 0, ROW(D21) - 7))</f>
        <v>0.1206896551724138</v>
      </c>
    </row>
    <row r="22" spans="1:5" x14ac:dyDescent="0.2">
      <c r="A22" s="244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99">
        <f ca="1">IF($B22 = "", "", OFFSET(OFFSET(Tablas!$F$176, (COLUMN(C22) - 3) * 9, 0), 0, ROW(B22) - 7))</f>
        <v>2.5594149908592323E-2</v>
      </c>
      <c r="D22" s="194">
        <f ca="1">IF($B22 = "", "", OFFSET(OFFSET(Tablas!$F$176, (COLUMN(D22) - 3) * 9, 0), 0, ROW(C22) - 7))</f>
        <v>4.8543689320388349E-2</v>
      </c>
      <c r="E22" s="300">
        <f ca="1">IF($B22 = "", "", OFFSET(OFFSET(Tablas!$F$176, (COLUMN(E22) - 3) * 9, 0), 0, ROW(D22) - 7))</f>
        <v>4.1095890410958902E-2</v>
      </c>
    </row>
    <row r="23" spans="1:5" x14ac:dyDescent="0.2">
      <c r="A23" s="244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99">
        <f ca="1">IF($B23 = "", "", OFFSET(OFFSET(Tablas!$F$176, (COLUMN(C23) - 3) * 9, 0), 0, ROW(B23) - 7))</f>
        <v>2.378815080789946E-2</v>
      </c>
      <c r="D23" s="194">
        <f ca="1">IF($B23 = "", "", OFFSET(OFFSET(Tablas!$F$176, (COLUMN(D23) - 3) * 9, 0), 0, ROW(C23) - 7))</f>
        <v>2.5252525252525252E-2</v>
      </c>
      <c r="E23" s="300">
        <f ca="1">IF($B23 = "", "", OFFSET(OFFSET(Tablas!$F$176, (COLUMN(E23) - 3) * 9, 0), 0, ROW(D23) - 7))</f>
        <v>2.6315789473684209E-2</v>
      </c>
    </row>
    <row r="24" spans="1:5" x14ac:dyDescent="0.2">
      <c r="A24" s="244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99">
        <f ca="1">IF($B24 = "", "", OFFSET(OFFSET(Tablas!$F$176, (COLUMN(C24) - 3) * 9, 0), 0, ROW(B24) - 7))</f>
        <v>2.4952919020715631E-2</v>
      </c>
      <c r="D24" s="194">
        <f ca="1">IF($B24 = "", "", OFFSET(OFFSET(Tablas!$F$176, (COLUMN(D24) - 3) * 9, 0), 0, ROW(C24) - 7))</f>
        <v>4.145077720207254E-2</v>
      </c>
      <c r="E24" s="300">
        <f ca="1">IF($B24 = "", "", OFFSET(OFFSET(Tablas!$F$176, (COLUMN(E24) - 3) * 9, 0), 0, ROW(D24) - 7))</f>
        <v>2.8985507246376812E-2</v>
      </c>
    </row>
    <row r="25" spans="1:5" x14ac:dyDescent="0.2">
      <c r="A25" s="244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99">
        <f ca="1">IF($B25 = "", "", OFFSET(OFFSET(Tablas!$F$176, (COLUMN(C25) - 3) * 9, 0), 0, ROW(B25) - 7))</f>
        <v>3.2487761459724075E-2</v>
      </c>
      <c r="D25" s="194">
        <f ca="1">IF($B25 = "", "", OFFSET(OFFSET(Tablas!$F$176, (COLUMN(D25) - 3) * 9, 0), 0, ROW(C25) - 7))</f>
        <v>3.7209302325581395E-2</v>
      </c>
      <c r="E25" s="300">
        <f ca="1">IF($B25 = "", "", OFFSET(OFFSET(Tablas!$F$176, (COLUMN(E25) - 3) * 9, 0), 0, ROW(D25) - 7))</f>
        <v>3.896103896103896E-2</v>
      </c>
    </row>
    <row r="26" spans="1:5" x14ac:dyDescent="0.2">
      <c r="A26" s="244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99">
        <f ca="1">IF($B26 = "", "", OFFSET(OFFSET(Tablas!$F$176, (COLUMN(C26) - 3) * 9, 0), 0, ROW(B26) - 7))</f>
        <v>2.9711751662971176E-2</v>
      </c>
      <c r="D26" s="194">
        <f ca="1">IF($B26 = "", "", OFFSET(OFFSET(Tablas!$F$176, (COLUMN(D26) - 3) * 9, 0), 0, ROW(C26) - 7))</f>
        <v>5.8558558558558557E-2</v>
      </c>
      <c r="E26" s="300">
        <f ca="1">IF($B26 = "", "", OFFSET(OFFSET(Tablas!$F$176, (COLUMN(E26) - 3) * 9, 0), 0, ROW(D26) - 7))</f>
        <v>4.2857142857142858E-2</v>
      </c>
    </row>
    <row r="27" spans="1:5" x14ac:dyDescent="0.2">
      <c r="A27" s="244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99">
        <f ca="1">IF($B27 = "", "", OFFSET(OFFSET(Tablas!$F$176, (COLUMN(C27) - 3) * 9, 0), 0, ROW(B27) - 7))</f>
        <v>3.4423407917383818E-2</v>
      </c>
      <c r="D27" s="194">
        <f ca="1">IF($B27 = "", "", OFFSET(OFFSET(Tablas!$F$176, (COLUMN(D27) - 3) * 9, 0), 0, ROW(C27) - 7))</f>
        <v>4.6391752577319589E-2</v>
      </c>
      <c r="E27" s="300">
        <f ca="1">IF($B27 = "", "", OFFSET(OFFSET(Tablas!$F$176, (COLUMN(E27) - 3) * 9, 0), 0, ROW(D27) - 7))</f>
        <v>2.9411764705882353E-2</v>
      </c>
    </row>
    <row r="28" spans="1:5" x14ac:dyDescent="0.2">
      <c r="A28" s="244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99">
        <f ca="1">IF($B28 = "", "", OFFSET(OFFSET(Tablas!$F$176, (COLUMN(C28) - 3) * 9, 0), 0, ROW(B28) - 7))</f>
        <v>4.5210384959713516E-2</v>
      </c>
      <c r="D28" s="194">
        <f ca="1">IF($B28 = "", "", OFFSET(OFFSET(Tablas!$F$176, (COLUMN(D28) - 3) * 9, 0), 0, ROW(C28) - 7))</f>
        <v>5.6521739130434782E-2</v>
      </c>
      <c r="E28" s="300">
        <f ca="1">IF($B28 = "", "", OFFSET(OFFSET(Tablas!$F$176, (COLUMN(E28) - 3) * 9, 0), 0, ROW(D28) - 7))</f>
        <v>4.1666666666666664E-2</v>
      </c>
    </row>
    <row r="29" spans="1:5" x14ac:dyDescent="0.2">
      <c r="A29" s="244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99">
        <f ca="1">IF($B29 = "", "", OFFSET(OFFSET(Tablas!$F$176, (COLUMN(C29) - 3) * 9, 0), 0, ROW(B29) - 7))</f>
        <v>4.7840222944728283E-2</v>
      </c>
      <c r="D29" s="194">
        <f ca="1">IF($B29 = "", "", OFFSET(OFFSET(Tablas!$F$176, (COLUMN(D29) - 3) * 9, 0), 0, ROW(C29) - 7))</f>
        <v>8.2051282051282051E-2</v>
      </c>
      <c r="E29" s="300">
        <f ca="1">IF($B29 = "", "", OFFSET(OFFSET(Tablas!$F$176, (COLUMN(E29) - 3) * 9, 0), 0, ROW(D29) - 7))</f>
        <v>1.4285714285714285E-2</v>
      </c>
    </row>
    <row r="30" spans="1:5" x14ac:dyDescent="0.2">
      <c r="A30" s="244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99">
        <f ca="1">IF($B30 = "", "", OFFSET(OFFSET(Tablas!$F$176, (COLUMN(C30) - 3) * 9, 0), 0, ROW(B30) - 7))</f>
        <v>3.4330985915492961E-2</v>
      </c>
      <c r="D30" s="194">
        <f ca="1">IF($B30 = "", "", OFFSET(OFFSET(Tablas!$F$176, (COLUMN(D30) - 3) * 9, 0), 0, ROW(C30) - 7))</f>
        <v>5.8536585365853662E-2</v>
      </c>
      <c r="E30" s="300">
        <f ca="1">IF($B30 = "", "", OFFSET(OFFSET(Tablas!$F$176, (COLUMN(E30) - 3) * 9, 0), 0, ROW(D30) - 7))</f>
        <v>8.3333333333333329E-2</v>
      </c>
    </row>
    <row r="31" spans="1:5" x14ac:dyDescent="0.2">
      <c r="A31" s="244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99">
        <f ca="1">IF($B31 = "", "", OFFSET(OFFSET(Tablas!$F$176, (COLUMN(C31) - 3) * 9, 0), 0, ROW(B31) - 7))</f>
        <v>3.3822874944370272E-2</v>
      </c>
      <c r="D31" s="194">
        <f ca="1">IF($B31 = "", "", OFFSET(OFFSET(Tablas!$F$176, (COLUMN(D31) - 3) * 9, 0), 0, ROW(C31) - 7))</f>
        <v>3.1413612565445025E-2</v>
      </c>
      <c r="E31" s="300">
        <f ca="1">IF($B31 = "", "", OFFSET(OFFSET(Tablas!$F$176, (COLUMN(E31) - 3) * 9, 0), 0, ROW(D31) - 7))</f>
        <v>8.1395348837209308E-2</v>
      </c>
    </row>
    <row r="32" spans="1:5" x14ac:dyDescent="0.2">
      <c r="A32" s="244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99">
        <f ca="1">IF($B32 = "", "", OFFSET(OFFSET(Tablas!$F$176, (COLUMN(C32) - 3) * 9, 0), 0, ROW(B32) - 7))</f>
        <v>5.1948051948051951E-2</v>
      </c>
      <c r="D32" s="194">
        <f ca="1">IF($B32 = "", "", OFFSET(OFFSET(Tablas!$F$176, (COLUMN(D32) - 3) * 9, 0), 0, ROW(C32) - 7))</f>
        <v>4.6153846153846156E-2</v>
      </c>
      <c r="E32" s="300">
        <f ca="1">IF($B32 = "", "", OFFSET(OFFSET(Tablas!$F$176, (COLUMN(E32) - 3) * 9, 0), 0, ROW(D32) - 7))</f>
        <v>0.10256410256410256</v>
      </c>
    </row>
    <row r="33" spans="1:5" x14ac:dyDescent="0.2">
      <c r="A33" s="244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99">
        <f ca="1">IF($B33 = "", "", OFFSET(OFFSET(Tablas!$F$176, (COLUMN(C33) - 3) * 9, 0), 0, ROW(B33) - 7))</f>
        <v>5.309346204475647E-2</v>
      </c>
      <c r="D33" s="194">
        <f ca="1">IF($B33 = "", "", OFFSET(OFFSET(Tablas!$F$176, (COLUMN(D33) - 3) * 9, 0), 0, ROW(C33) - 7))</f>
        <v>9.004739336492891E-2</v>
      </c>
      <c r="E33" s="300">
        <f ca="1">IF($B33 = "", "", OFFSET(OFFSET(Tablas!$F$176, (COLUMN(E33) - 3) * 9, 0), 0, ROW(D33) - 7))</f>
        <v>0.11764705882352941</v>
      </c>
    </row>
    <row r="34" spans="1:5" x14ac:dyDescent="0.2">
      <c r="A34" s="244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99">
        <f ca="1">IF($B34 = "", "", OFFSET(OFFSET(Tablas!$F$176, (COLUMN(C34) - 3) * 9, 0), 0, ROW(B34) - 7))</f>
        <v>6.2328139321723187E-2</v>
      </c>
      <c r="D34" s="194">
        <f ca="1">IF($B34 = "", "", OFFSET(OFFSET(Tablas!$F$176, (COLUMN(D34) - 3) * 9, 0), 0, ROW(C34) - 7))</f>
        <v>7.8703703703703706E-2</v>
      </c>
      <c r="E34" s="300">
        <f ca="1">IF($B34 = "", "", OFFSET(OFFSET(Tablas!$F$176, (COLUMN(E34) - 3) * 9, 0), 0, ROW(D34) - 7))</f>
        <v>6.7567567567567571E-2</v>
      </c>
    </row>
    <row r="35" spans="1:5" x14ac:dyDescent="0.2">
      <c r="A35" s="244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99">
        <f ca="1">IF($B35 = "", "", OFFSET(OFFSET(Tablas!$F$176, (COLUMN(C35) - 3) * 9, 0), 0, ROW(B35) - 7))</f>
        <v>6.2775330396475773E-2</v>
      </c>
      <c r="D35" s="194">
        <f ca="1">IF($B35 = "", "", OFFSET(OFFSET(Tablas!$F$176, (COLUMN(D35) - 3) * 9, 0), 0, ROW(C35) - 7))</f>
        <v>9.4527363184079602E-2</v>
      </c>
      <c r="E35" s="300">
        <f ca="1">IF($B35 = "", "", OFFSET(OFFSET(Tablas!$F$176, (COLUMN(E35) - 3) * 9, 0), 0, ROW(D35) - 7))</f>
        <v>4.5454545454545456E-2</v>
      </c>
    </row>
    <row r="36" spans="1:5" x14ac:dyDescent="0.2">
      <c r="A36" s="244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99">
        <f ca="1">IF($B36 = "", "", OFFSET(OFFSET(Tablas!$F$176, (COLUMN(C36) - 3) * 9, 0), 0, ROW(B36) - 7))</f>
        <v>5.526315789473684E-2</v>
      </c>
      <c r="D36" s="194">
        <f ca="1">IF($B36 = "", "", OFFSET(OFFSET(Tablas!$F$176, (COLUMN(D36) - 3) * 9, 0), 0, ROW(C36) - 7))</f>
        <v>7.9601990049751242E-2</v>
      </c>
      <c r="E36" s="300">
        <f ca="1">IF($B36 = "", "", OFFSET(OFFSET(Tablas!$F$176, (COLUMN(E36) - 3) * 9, 0), 0, ROW(D36) - 7))</f>
        <v>0.16091954022988506</v>
      </c>
    </row>
    <row r="37" spans="1:5" x14ac:dyDescent="0.2">
      <c r="A37" s="244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99">
        <f ca="1">IF($B37 = "", "", OFFSET(OFFSET(Tablas!$F$176, (COLUMN(C37) - 3) * 9, 0), 0, ROW(B37) - 7))</f>
        <v>4.7329570125922711E-2</v>
      </c>
      <c r="D37" s="194">
        <f ca="1">IF($B37 = "", "", OFFSET(OFFSET(Tablas!$F$176, (COLUMN(D37) - 3) * 9, 0), 0, ROW(C37) - 7))</f>
        <v>8.1447963800904979E-2</v>
      </c>
      <c r="E37" s="300">
        <f ca="1">IF($B37 = "", "", OFFSET(OFFSET(Tablas!$F$176, (COLUMN(E37) - 3) * 9, 0), 0, ROW(D37) - 7))</f>
        <v>0.13592233009708737</v>
      </c>
    </row>
    <row r="38" spans="1:5" x14ac:dyDescent="0.2">
      <c r="A38" s="244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99">
        <f ca="1">IF($B38 = "", "", OFFSET(OFFSET(Tablas!$F$176, (COLUMN(C38) - 3) * 9, 0), 0, ROW(B38) - 7))</f>
        <v>5.6629213483146069E-2</v>
      </c>
      <c r="D38" s="194">
        <f ca="1">IF($B38 = "", "", OFFSET(OFFSET(Tablas!$F$176, (COLUMN(D38) - 3) * 9, 0), 0, ROW(C38) - 7))</f>
        <v>0.1024390243902439</v>
      </c>
      <c r="E38" s="300">
        <f ca="1">IF($B38 = "", "", OFFSET(OFFSET(Tablas!$F$176, (COLUMN(E38) - 3) * 9, 0), 0, ROW(D38) - 7))</f>
        <v>0.12676056338028169</v>
      </c>
    </row>
    <row r="39" spans="1:5" x14ac:dyDescent="0.2">
      <c r="A39" s="244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99">
        <f ca="1">IF($B39 = "", "", OFFSET(OFFSET(Tablas!$F$176, (COLUMN(C39) - 3) * 9, 0), 0, ROW(B39) - 7))</f>
        <v>5.2631578947368418E-2</v>
      </c>
      <c r="D39" s="194">
        <f ca="1">IF($B39 = "", "", OFFSET(OFFSET(Tablas!$F$176, (COLUMN(D39) - 3) * 9, 0), 0, ROW(C39) - 7))</f>
        <v>7.1770334928229665E-2</v>
      </c>
      <c r="E39" s="300">
        <f ca="1">IF($B39 = "", "", OFFSET(OFFSET(Tablas!$F$176, (COLUMN(E39) - 3) * 9, 0), 0, ROW(D39) - 7))</f>
        <v>6.097560975609756E-2</v>
      </c>
    </row>
    <row r="40" spans="1:5" x14ac:dyDescent="0.2">
      <c r="A40" s="244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99">
        <f ca="1">IF($B40 = "", "", OFFSET(OFFSET(Tablas!$F$176, (COLUMN(C40) - 3) * 9, 0), 0, ROW(B40) - 7))</f>
        <v>4.3049327354260092E-2</v>
      </c>
      <c r="D40" s="194">
        <f ca="1">IF($B40 = "", "", OFFSET(OFFSET(Tablas!$F$176, (COLUMN(D40) - 3) * 9, 0), 0, ROW(C40) - 7))</f>
        <v>5.2631578947368418E-2</v>
      </c>
      <c r="E40" s="300">
        <f ca="1">IF($B40 = "", "", OFFSET(OFFSET(Tablas!$F$176, (COLUMN(E40) - 3) * 9, 0), 0, ROW(D40) - 7))</f>
        <v>0.10975609756097561</v>
      </c>
    </row>
    <row r="41" spans="1:5" x14ac:dyDescent="0.2">
      <c r="A41" s="244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99">
        <f ca="1">IF($B41 = "", "", OFFSET(OFFSET(Tablas!$F$176, (COLUMN(C41) - 3) * 9, 0), 0, ROW(B41) - 7))</f>
        <v>4.4897959183673466E-2</v>
      </c>
      <c r="D41" s="194">
        <f ca="1">IF($B41 = "", "", OFFSET(OFFSET(Tablas!$F$176, (COLUMN(D41) - 3) * 9, 0), 0, ROW(C41) - 7))</f>
        <v>7.0754716981132074E-2</v>
      </c>
      <c r="E41" s="300">
        <f ca="1">IF($B41 = "", "", OFFSET(OFFSET(Tablas!$F$176, (COLUMN(E41) - 3) * 9, 0), 0, ROW(D41) - 7))</f>
        <v>0.13043478260869565</v>
      </c>
    </row>
    <row r="42" spans="1:5" x14ac:dyDescent="0.2">
      <c r="A42" s="244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99">
        <f ca="1">IF($B42 = "", "", OFFSET(OFFSET(Tablas!$F$176, (COLUMN(C42) - 3) * 9, 0), 0, ROW(B42) - 7))</f>
        <v>4.1336851363236587E-2</v>
      </c>
      <c r="D42" s="194">
        <f ca="1">IF($B42 = "", "", OFFSET(OFFSET(Tablas!$F$176, (COLUMN(D42) - 3) * 9, 0), 0, ROW(C42) - 7))</f>
        <v>4.0540540540540543E-2</v>
      </c>
      <c r="E42" s="300">
        <f ca="1">IF($B42 = "", "", OFFSET(OFFSET(Tablas!$F$176, (COLUMN(E42) - 3) * 9, 0), 0, ROW(D42) - 7))</f>
        <v>8.7912087912087919E-2</v>
      </c>
    </row>
    <row r="43" spans="1:5" x14ac:dyDescent="0.2">
      <c r="A43" s="244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99">
        <f ca="1">IF($B43 = "", "", OFFSET(OFFSET(Tablas!$F$176, (COLUMN(C43) - 3) * 9, 0), 0, ROW(B43) - 7))</f>
        <v>4.1030534351145037E-2</v>
      </c>
      <c r="D43" s="194">
        <f ca="1">IF($B43 = "", "", OFFSET(OFFSET(Tablas!$F$176, (COLUMN(D43) - 3) * 9, 0), 0, ROW(C43) - 7))</f>
        <v>7.5892857142857137E-2</v>
      </c>
      <c r="E43" s="300">
        <f ca="1">IF($B43 = "", "", OFFSET(OFFSET(Tablas!$F$176, (COLUMN(E43) - 3) * 9, 0), 0, ROW(D43) - 7))</f>
        <v>0.15189873417721519</v>
      </c>
    </row>
    <row r="44" spans="1:5" x14ac:dyDescent="0.2">
      <c r="A44" s="244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99">
        <f ca="1">IF($B44 = "", "", OFFSET(OFFSET(Tablas!$F$176, (COLUMN(C44) - 3) * 9, 0), 0, ROW(B44) - 7))</f>
        <v>4.6804680468046804E-2</v>
      </c>
      <c r="D44" s="194">
        <f ca="1">IF($B44 = "", "", OFFSET(OFFSET(Tablas!$F$176, (COLUMN(D44) - 3) * 9, 0), 0, ROW(C44) - 7))</f>
        <v>7.9207920792079209E-2</v>
      </c>
      <c r="E44" s="300">
        <f ca="1">IF($B44 = "", "", OFFSET(OFFSET(Tablas!$F$176, (COLUMN(E44) - 3) * 9, 0), 0, ROW(D44) - 7))</f>
        <v>8.6956521739130432E-2</v>
      </c>
    </row>
    <row r="45" spans="1:5" x14ac:dyDescent="0.2">
      <c r="A45" s="244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99">
        <f ca="1">IF($B45 = "", "", OFFSET(OFFSET(Tablas!$F$176, (COLUMN(C45) - 3) * 9, 0), 0, ROW(B45) - 7))</f>
        <v>3.5874439461883408E-2</v>
      </c>
      <c r="D45" s="194">
        <f ca="1">IF($B45 = "", "", OFFSET(OFFSET(Tablas!$F$176, (COLUMN(D45) - 3) * 9, 0), 0, ROW(C45) - 7))</f>
        <v>6.0913705583756347E-2</v>
      </c>
      <c r="E45" s="300">
        <f ca="1">IF($B45 = "", "", OFFSET(OFFSET(Tablas!$F$176, (COLUMN(E45) - 3) * 9, 0), 0, ROW(D45) - 7))</f>
        <v>0.12903225806451613</v>
      </c>
    </row>
    <row r="46" spans="1:5" x14ac:dyDescent="0.2">
      <c r="A46" s="244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99">
        <f ca="1">IF($B46 = "", "", OFFSET(OFFSET(Tablas!$F$176, (COLUMN(C46) - 3) * 9, 0), 0, ROW(B46) - 7))</f>
        <v>2.8323435358611239E-2</v>
      </c>
      <c r="D46" s="194">
        <f ca="1">IF($B46 = "", "", OFFSET(OFFSET(Tablas!$F$176, (COLUMN(D46) - 3) * 9, 0), 0, ROW(C46) - 7))</f>
        <v>6.030150753768844E-2</v>
      </c>
      <c r="E46" s="300">
        <f ca="1">IF($B46 = "", "", OFFSET(OFFSET(Tablas!$F$176, (COLUMN(E46) - 3) * 9, 0), 0, ROW(D46) - 7))</f>
        <v>7.407407407407407E-2</v>
      </c>
    </row>
    <row r="47" spans="1:5" x14ac:dyDescent="0.2">
      <c r="A47" s="244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99">
        <f ca="1">IF($B47 = "", "", OFFSET(OFFSET(Tablas!$F$176, (COLUMN(C47) - 3) * 9, 0), 0, ROW(B47) - 7))</f>
        <v>2.4390243902439025E-2</v>
      </c>
      <c r="D47" s="194">
        <f ca="1">IF($B47 = "", "", OFFSET(OFFSET(Tablas!$F$176, (COLUMN(D47) - 3) * 9, 0), 0, ROW(C47) - 7))</f>
        <v>2.8708133971291867E-2</v>
      </c>
      <c r="E47" s="300">
        <f ca="1">IF($B47 = "", "", OFFSET(OFFSET(Tablas!$F$176, (COLUMN(E47) - 3) * 9, 0), 0, ROW(D47) - 7))</f>
        <v>3.896103896103896E-2</v>
      </c>
    </row>
    <row r="48" spans="1:5" x14ac:dyDescent="0.2">
      <c r="A48" s="244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99">
        <f ca="1">IF($B48 = "", "", OFFSET(OFFSET(Tablas!$F$176, (COLUMN(C48) - 3) * 9, 0), 0, ROW(B48) - 7))</f>
        <v>2.1120293847566574E-2</v>
      </c>
      <c r="D48" s="194">
        <f ca="1">IF($B48 = "", "", OFFSET(OFFSET(Tablas!$F$176, (COLUMN(D48) - 3) * 9, 0), 0, ROW(C48) - 7))</f>
        <v>2.8169014084507043E-2</v>
      </c>
      <c r="E48" s="300">
        <f ca="1">IF($B48 = "", "", OFFSET(OFFSET(Tablas!$F$176, (COLUMN(E48) - 3) * 9, 0), 0, ROW(D48) - 7))</f>
        <v>4.6153846153846156E-2</v>
      </c>
    </row>
    <row r="49" spans="1:5" x14ac:dyDescent="0.2">
      <c r="A49" s="244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99">
        <f ca="1">IF($B49 = "", "", OFFSET(OFFSET(Tablas!$F$176, (COLUMN(C49) - 3) * 9, 0), 0, ROW(B49) - 7))</f>
        <v>2.3222748815165877E-2</v>
      </c>
      <c r="D49" s="194">
        <f ca="1">IF($B49 = "", "", OFFSET(OFFSET(Tablas!$F$176, (COLUMN(D49) - 3) * 9, 0), 0, ROW(C49) - 7))</f>
        <v>4.2253521126760563E-2</v>
      </c>
      <c r="E49" s="300">
        <f ca="1">IF($B49 = "", "", OFFSET(OFFSET(Tablas!$F$176, (COLUMN(E49) - 3) * 9, 0), 0, ROW(D49) - 7))</f>
        <v>5.9701492537313432E-2</v>
      </c>
    </row>
    <row r="50" spans="1:5" x14ac:dyDescent="0.2">
      <c r="A50" s="244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99">
        <f ca="1">IF($B50 = "", "", OFFSET(OFFSET(Tablas!$F$176, (COLUMN(C50) - 3) * 9, 0), 0, ROW(B50) - 7))</f>
        <v>2.6374859708193043E-2</v>
      </c>
      <c r="D50" s="194">
        <f ca="1">IF($B50 = "", "", OFFSET(OFFSET(Tablas!$F$176, (COLUMN(D50) - 3) * 9, 0), 0, ROW(C50) - 7))</f>
        <v>3.6585365853658534E-2</v>
      </c>
      <c r="E50" s="300">
        <f ca="1">IF($B50 = "", "", OFFSET(OFFSET(Tablas!$F$176, (COLUMN(E50) - 3) * 9, 0), 0, ROW(D50) - 7))</f>
        <v>5.9701492537313432E-2</v>
      </c>
    </row>
    <row r="51" spans="1:5" x14ac:dyDescent="0.2">
      <c r="A51" s="244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99">
        <f ca="1">IF($B51 = "", "", OFFSET(OFFSET(Tablas!$F$176, (COLUMN(C51) - 3) * 9, 0), 0, ROW(B51) - 7))</f>
        <v>1.5579357351509251E-2</v>
      </c>
      <c r="D51" s="194">
        <f ca="1">IF($B51 = "", "", OFFSET(OFFSET(Tablas!$F$176, (COLUMN(D51) - 3) * 9, 0), 0, ROW(C51) - 7))</f>
        <v>1.6042780748663103E-2</v>
      </c>
      <c r="E51" s="300">
        <f ca="1">IF($B51 = "", "", OFFSET(OFFSET(Tablas!$F$176, (COLUMN(E51) - 3) * 9, 0), 0, ROW(D51) - 7))</f>
        <v>0.04</v>
      </c>
    </row>
    <row r="52" spans="1:5" x14ac:dyDescent="0.2">
      <c r="A52" s="244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99">
        <f ca="1">IF($B52 = "", "", OFFSET(OFFSET(Tablas!$F$176, (COLUMN(C52) - 3) * 9, 0), 0, ROW(B52) - 7))</f>
        <v>2.4096385542168676E-2</v>
      </c>
      <c r="D52" s="194">
        <f ca="1">IF($B52 = "", "", OFFSET(OFFSET(Tablas!$F$176, (COLUMN(D52) - 3) * 9, 0), 0, ROW(C52) - 7))</f>
        <v>4.8275862068965517E-2</v>
      </c>
      <c r="E52" s="300">
        <f ca="1">IF($B52 = "", "", OFFSET(OFFSET(Tablas!$F$176, (COLUMN(E52) - 3) * 9, 0), 0, ROW(D52) - 7))</f>
        <v>3.8461538461538464E-2</v>
      </c>
    </row>
    <row r="53" spans="1:5" x14ac:dyDescent="0.2">
      <c r="A53" s="244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99">
        <f ca="1">IF($B53 = "", "", OFFSET(OFFSET(Tablas!$F$176, (COLUMN(C53) - 3) * 9, 0), 0, ROW(B53) - 7))</f>
        <v>4.9056603773584909E-2</v>
      </c>
      <c r="D53" s="194">
        <f ca="1">IF($B53 = "", "", OFFSET(OFFSET(Tablas!$F$176, (COLUMN(D53) - 3) * 9, 0), 0, ROW(C53) - 7))</f>
        <v>1.8867924528301886E-2</v>
      </c>
      <c r="E53" s="300">
        <f ca="1">IF($B53 = "", "", OFFSET(OFFSET(Tablas!$F$176, (COLUMN(E53) - 3) * 9, 0), 0, ROW(D53) - 7))</f>
        <v>0</v>
      </c>
    </row>
    <row r="54" spans="1:5" x14ac:dyDescent="0.2">
      <c r="A54" s="244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99" t="str">
        <f ca="1">IF($B54 = "", "", OFFSET(OFFSET(Tablas!$F$176, (COLUMN(C54) - 3) * 9, 0), 0, ROW(B54) - 7))</f>
        <v/>
      </c>
      <c r="D54" s="194" t="str">
        <f ca="1">IF($B54 = "", "", OFFSET(OFFSET(Tablas!$F$176, (COLUMN(D54) - 3) * 9, 0), 0, ROW(C54) - 7))</f>
        <v/>
      </c>
      <c r="E54" s="300" t="str">
        <f ca="1">IF($B54 = "", "", OFFSET(OFFSET(Tablas!$F$176, (COLUMN(E54) - 3) * 9, 0), 0, ROW(D54) - 7))</f>
        <v/>
      </c>
    </row>
    <row r="55" spans="1:5" x14ac:dyDescent="0.2">
      <c r="A55" s="244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99" t="str">
        <f ca="1">IF($B55 = "", "", OFFSET(OFFSET(Tablas!$F$176, (COLUMN(C55) - 3) * 9, 0), 0, ROW(B55) - 7))</f>
        <v/>
      </c>
      <c r="D55" s="194" t="str">
        <f ca="1">IF($B55 = "", "", OFFSET(OFFSET(Tablas!$F$176, (COLUMN(D55) - 3) * 9, 0), 0, ROW(C55) - 7))</f>
        <v/>
      </c>
      <c r="E55" s="300" t="str">
        <f ca="1">IF($B55 = "", "", OFFSET(OFFSET(Tablas!$F$176, (COLUMN(E55) - 3) * 9, 0), 0, ROW(D55) - 7))</f>
        <v/>
      </c>
    </row>
    <row r="56" spans="1:5" x14ac:dyDescent="0.2">
      <c r="A56" s="244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99" t="str">
        <f ca="1">IF($B56 = "", "", OFFSET(OFFSET(Tablas!$F$176, (COLUMN(C56) - 3) * 9, 0), 0, ROW(B56) - 7))</f>
        <v/>
      </c>
      <c r="D56" s="194" t="str">
        <f ca="1">IF($B56 = "", "", OFFSET(OFFSET(Tablas!$F$176, (COLUMN(D56) - 3) * 9, 0), 0, ROW(C56) - 7))</f>
        <v/>
      </c>
      <c r="E56" s="300" t="str">
        <f ca="1">IF($B56 = "", "", OFFSET(OFFSET(Tablas!$F$176, (COLUMN(E56) - 3) * 9, 0), 0, ROW(D56) - 7))</f>
        <v/>
      </c>
    </row>
    <row r="57" spans="1:5" x14ac:dyDescent="0.2">
      <c r="A57" s="244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99" t="str">
        <f ca="1">IF($B57 = "", "", OFFSET(OFFSET(Tablas!$F$176, (COLUMN(C57) - 3) * 9, 0), 0, ROW(B57) - 7))</f>
        <v/>
      </c>
      <c r="D57" s="194" t="str">
        <f ca="1">IF($B57 = "", "", OFFSET(OFFSET(Tablas!$F$176, (COLUMN(D57) - 3) * 9, 0), 0, ROW(C57) - 7))</f>
        <v/>
      </c>
      <c r="E57" s="300" t="str">
        <f ca="1">IF($B57 = "", "", OFFSET(OFFSET(Tablas!$F$176, (COLUMN(E57) - 3) * 9, 0), 0, ROW(D57) - 7))</f>
        <v/>
      </c>
    </row>
    <row r="58" spans="1:5" x14ac:dyDescent="0.2">
      <c r="A58" s="244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99" t="str">
        <f ca="1">IF($B58 = "", "", OFFSET(OFFSET(Tablas!$F$176, (COLUMN(C58) - 3) * 9, 0), 0, ROW(B58) - 7))</f>
        <v/>
      </c>
      <c r="D58" s="194" t="str">
        <f ca="1">IF($B58 = "", "", OFFSET(OFFSET(Tablas!$F$176, (COLUMN(D58) - 3) * 9, 0), 0, ROW(C58) - 7))</f>
        <v/>
      </c>
      <c r="E58" s="300" t="str">
        <f ca="1">IF($B58 = "", "", OFFSET(OFFSET(Tablas!$F$176, (COLUMN(E58) - 3) * 9, 0), 0, ROW(D58) - 7))</f>
        <v/>
      </c>
    </row>
    <row r="59" spans="1:5" ht="13.5" thickBot="1" x14ac:dyDescent="0.25">
      <c r="A59" s="246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301" t="str">
        <f ca="1">IF($B59 = "", "", OFFSET(OFFSET(Tablas!$F$176, (COLUMN(C59) - 3) * 9, 0), 0, ROW(B59) - 7))</f>
        <v/>
      </c>
      <c r="D59" s="270" t="str">
        <f ca="1">IF($B59 = "", "", OFFSET(OFFSET(Tablas!$F$176, (COLUMN(D59) - 3) * 9, 0), 0, ROW(C59) - 7))</f>
        <v/>
      </c>
      <c r="E59" s="271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75" customFormat="1" ht="15" x14ac:dyDescent="0.25">
      <c r="L1" s="307"/>
    </row>
    <row r="2" spans="1:23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</row>
    <row r="3" spans="1:2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</row>
    <row r="4" spans="1:23" s="175" customFormat="1" x14ac:dyDescent="0.2"/>
    <row r="5" spans="1:23" ht="33.75" customHeight="1" thickBot="1" x14ac:dyDescent="0.25">
      <c r="A5" s="684" t="s">
        <v>124</v>
      </c>
      <c r="B5" s="684"/>
      <c r="C5" s="684"/>
      <c r="D5" s="684"/>
      <c r="E5" s="684"/>
      <c r="F5" s="684"/>
      <c r="G5" s="684"/>
      <c r="H5" s="684"/>
      <c r="I5" s="684"/>
      <c r="J5" s="684"/>
      <c r="K5" s="684"/>
      <c r="L5" s="684"/>
      <c r="M5" s="684"/>
      <c r="N5" s="684"/>
      <c r="O5" s="684"/>
      <c r="P5" s="684"/>
      <c r="Q5" s="684"/>
      <c r="R5" s="684"/>
      <c r="S5" s="684"/>
      <c r="T5" s="684"/>
    </row>
    <row r="6" spans="1:23" ht="13.5" thickBot="1" x14ac:dyDescent="0.25">
      <c r="A6" s="178"/>
      <c r="B6" s="182"/>
      <c r="C6" s="685" t="str">
        <f>Parameters!$H3</f>
        <v>Menores de 2 años</v>
      </c>
      <c r="D6" s="686"/>
      <c r="E6" s="687"/>
      <c r="F6" s="685" t="str">
        <f>Parameters!$H4</f>
        <v>2 a 4 años</v>
      </c>
      <c r="G6" s="686"/>
      <c r="H6" s="687"/>
      <c r="I6" s="685" t="str">
        <f>Parameters!$H5</f>
        <v>5 a 19 años</v>
      </c>
      <c r="J6" s="686"/>
      <c r="K6" s="687"/>
      <c r="L6" s="685" t="str">
        <f>Parameters!$H6</f>
        <v>20 a 39 años</v>
      </c>
      <c r="M6" s="686"/>
      <c r="N6" s="687"/>
      <c r="O6" s="685" t="str">
        <f>Parameters!$H7</f>
        <v>40 a 59 años</v>
      </c>
      <c r="P6" s="686"/>
      <c r="Q6" s="687"/>
      <c r="R6" s="685" t="str">
        <f>Parameters!$H8</f>
        <v>60 o más años</v>
      </c>
      <c r="S6" s="686"/>
      <c r="T6" s="687"/>
    </row>
    <row r="7" spans="1:23" ht="75" customHeight="1" thickBot="1" x14ac:dyDescent="0.25">
      <c r="A7" s="279" t="s">
        <v>84</v>
      </c>
      <c r="B7" s="280" t="s">
        <v>85</v>
      </c>
      <c r="C7" s="281" t="s">
        <v>93</v>
      </c>
      <c r="D7" s="277" t="s">
        <v>10</v>
      </c>
      <c r="E7" s="292" t="s">
        <v>94</v>
      </c>
      <c r="F7" s="289" t="s">
        <v>93</v>
      </c>
      <c r="G7" s="277" t="s">
        <v>10</v>
      </c>
      <c r="H7" s="277" t="s">
        <v>94</v>
      </c>
      <c r="I7" s="293" t="s">
        <v>93</v>
      </c>
      <c r="J7" s="277" t="s">
        <v>10</v>
      </c>
      <c r="K7" s="292" t="s">
        <v>94</v>
      </c>
      <c r="L7" s="289" t="s">
        <v>93</v>
      </c>
      <c r="M7" s="277" t="s">
        <v>10</v>
      </c>
      <c r="N7" s="277" t="s">
        <v>94</v>
      </c>
      <c r="O7" s="293" t="s">
        <v>93</v>
      </c>
      <c r="P7" s="277" t="s">
        <v>10</v>
      </c>
      <c r="Q7" s="292" t="s">
        <v>94</v>
      </c>
      <c r="R7" s="294" t="s">
        <v>93</v>
      </c>
      <c r="S7" s="278" t="s">
        <v>10</v>
      </c>
      <c r="T7" s="282" t="s">
        <v>94</v>
      </c>
    </row>
    <row r="8" spans="1:23" x14ac:dyDescent="0.2">
      <c r="A8" s="243" t="str">
        <f ca="1">IF(OFFSET(Tablas!$F$5,0,ROW(B8)-8)&gt;0,OFFSET(Tablas!$F$5,0,ROW(B8)-8),"")</f>
        <v/>
      </c>
      <c r="B8" s="239">
        <f ca="1">IF(OFFSET(Tablas!$F$6,0,ROW(B8)-8)&gt;0,OFFSET(Tablas!$F$6,0,ROW(B8)-8),"")</f>
        <v>1</v>
      </c>
      <c r="C8" s="495">
        <f ca="1">IF($B8 = "", "", OFFSET(OFFSET(Tablas!$F$14, (COLUMN(C8) - 3) * 9, 0),  0, ROW(C8) - 8))</f>
        <v>0.41666666666666669</v>
      </c>
      <c r="D8" s="496">
        <f ca="1">IF($B8 = "", "", OFFSET(OFFSET(Tablas!$F$14, (COLUMN(D8) - 3) * 9, 0),  0, ROW(D8) - 8))</f>
        <v>0.4</v>
      </c>
      <c r="E8" s="497">
        <f ca="1">IF($B8 = "", "", OFFSET(OFFSET(Tablas!$F$14, (COLUMN(E8) - 3) * 9, 0),  0, ROW(E8) - 8))</f>
        <v>0.2857142857142857</v>
      </c>
      <c r="F8" s="495">
        <f ca="1">IF($B8 = "", "", OFFSET(OFFSET(Tablas!$F$14, (COLUMN(F8) - 3) * 9, 0),  0, ROW(F8) - 8))</f>
        <v>0.5714285714285714</v>
      </c>
      <c r="G8" s="496">
        <f ca="1">IF($B8 = "", "", OFFSET(OFFSET(Tablas!$F$14, (COLUMN(G8) - 3) * 9, 0),  0, ROW(G8) - 8))</f>
        <v>0.42857142857142855</v>
      </c>
      <c r="H8" s="497">
        <f ca="1">IF($B8 = "", "", OFFSET(OFFSET(Tablas!$F$14, (COLUMN(H8) - 3) * 9, 0),  0, ROW(H8) - 8))</f>
        <v>0.8571428571428571</v>
      </c>
      <c r="I8" s="495">
        <f ca="1">IF($B8 = "", "", OFFSET(OFFSET(Tablas!$F$14, (COLUMN(I8) - 3) * 9, 0),  0, ROW(I8) - 8))</f>
        <v>9.0909090909090912E-2</v>
      </c>
      <c r="J8" s="496" t="str">
        <f ca="1">IF($B8 = "", "", OFFSET(OFFSET(Tablas!$F$14, (COLUMN(J8) - 3) * 9, 0),  0, ROW(J8) - 8))</f>
        <v/>
      </c>
      <c r="K8" s="497" t="str">
        <f ca="1">IF($B8 = "", "", OFFSET(OFFSET(Tablas!$F$14, (COLUMN(K8) - 3) * 9, 0),  0, ROW(K8) - 8))</f>
        <v/>
      </c>
      <c r="L8" s="495" t="str">
        <f ca="1">IF($B8 = "", "", OFFSET(OFFSET(Tablas!$F$14, (COLUMN(L8) - 3) * 9, 0),  0, ROW(L8) - 8))</f>
        <v/>
      </c>
      <c r="M8" s="496" t="str">
        <f ca="1">IF($B8 = "", "", OFFSET(OFFSET(Tablas!$F$14, (COLUMN(M8) - 3) * 9, 0),  0, ROW(M8) - 8))</f>
        <v/>
      </c>
      <c r="N8" s="497" t="str">
        <f ca="1">IF($B8 = "", "", OFFSET(OFFSET(Tablas!$F$14, (COLUMN(N8) - 3) * 9, 0),  0, ROW(N8) - 8))</f>
        <v/>
      </c>
      <c r="O8" s="495" t="str">
        <f ca="1">IF($B8 = "", "", OFFSET(OFFSET(Tablas!$F$14, (COLUMN(O8) - 3) * 9, 0),  0, ROW(O8) - 8))</f>
        <v/>
      </c>
      <c r="P8" s="496" t="str">
        <f ca="1">IF($B8 = "", "", OFFSET(OFFSET(Tablas!$F$14, (COLUMN(P8) - 3) * 9, 0),  0, ROW(P8) - 8))</f>
        <v/>
      </c>
      <c r="Q8" s="497" t="str">
        <f ca="1">IF($B8 = "", "", OFFSET(OFFSET(Tablas!$F$14, (COLUMN(Q8) - 3) * 9, 0),  0, ROW(Q8) - 8))</f>
        <v/>
      </c>
      <c r="R8" s="498" t="str">
        <f ca="1">IF($B8 = "", "", OFFSET(OFFSET(Tablas!$F$14, (COLUMN(R8) - 3) * 9, 0),  0, ROW(R8) - 8))</f>
        <v/>
      </c>
      <c r="S8" s="496" t="str">
        <f ca="1">IF($B8 = "", "", OFFSET(OFFSET(Tablas!$F$14, (COLUMN(S8) - 3) * 9, 0),  0, ROW(S8) - 8))</f>
        <v/>
      </c>
      <c r="T8" s="497" t="str">
        <f ca="1">IF($B8 = "", "", OFFSET(OFFSET(Tablas!$F$14, (COLUMN(T8) - 3) * 9, 0),  0, ROW(T8) - 8))</f>
        <v/>
      </c>
      <c r="W8" s="198"/>
    </row>
    <row r="9" spans="1:23" x14ac:dyDescent="0.2">
      <c r="A9" s="244" t="str">
        <f ca="1">IF(OFFSET(Tablas!$F$5,0,ROW(B9)-8)&gt;0,OFFSET(Tablas!$F$5,0,ROW(B9)-8),"")</f>
        <v/>
      </c>
      <c r="B9" s="180">
        <f ca="1">IF(OFFSET(Tablas!$F$6,0,ROW(B9)-8)&gt;0,OFFSET(Tablas!$F$6,0,ROW(B9)-8),"")</f>
        <v>2</v>
      </c>
      <c r="C9" s="284">
        <f ca="1">IF($B9 = "", "", OFFSET(OFFSET(Tablas!$F$14, (COLUMN(C9) - 3) * 9, 0),  0, ROW(C9) - 8))</f>
        <v>0.3125</v>
      </c>
      <c r="D9" s="283">
        <f ca="1">IF($B9 = "", "", OFFSET(OFFSET(Tablas!$F$14, (COLUMN(D9) - 3) * 9, 0),  0, ROW(D9) - 8))</f>
        <v>0.45</v>
      </c>
      <c r="E9" s="285">
        <f ca="1">IF($B9 = "", "", OFFSET(OFFSET(Tablas!$F$14, (COLUMN(E9) - 3) * 9, 0),  0, ROW(E9) - 8))</f>
        <v>0.41666666666666669</v>
      </c>
      <c r="F9" s="284">
        <f ca="1">IF($B9 = "", "", OFFSET(OFFSET(Tablas!$F$14, (COLUMN(F9) - 3) * 9, 0),  0, ROW(F9) - 8))</f>
        <v>0.3</v>
      </c>
      <c r="G9" s="283">
        <f ca="1">IF($B9 = "", "", OFFSET(OFFSET(Tablas!$F$14, (COLUMN(G9) - 3) * 9, 0),  0, ROW(G9) - 8))</f>
        <v>0.5625</v>
      </c>
      <c r="H9" s="285">
        <f ca="1">IF($B9 = "", "", OFFSET(OFFSET(Tablas!$F$14, (COLUMN(H9) - 3) * 9, 0),  0, ROW(H9) - 8))</f>
        <v>0.5</v>
      </c>
      <c r="I9" s="284" t="str">
        <f ca="1">IF($B9 = "", "", OFFSET(OFFSET(Tablas!$F$14, (COLUMN(I9) - 3) * 9, 0),  0, ROW(I9) - 8))</f>
        <v/>
      </c>
      <c r="J9" s="283" t="str">
        <f ca="1">IF($B9 = "", "", OFFSET(OFFSET(Tablas!$F$14, (COLUMN(J9) - 3) * 9, 0),  0, ROW(J9) - 8))</f>
        <v/>
      </c>
      <c r="K9" s="285" t="str">
        <f ca="1">IF($B9 = "", "", OFFSET(OFFSET(Tablas!$F$14, (COLUMN(K9) - 3) * 9, 0),  0, ROW(K9) - 8))</f>
        <v/>
      </c>
      <c r="L9" s="284" t="str">
        <f ca="1">IF($B9 = "", "", OFFSET(OFFSET(Tablas!$F$14, (COLUMN(L9) - 3) * 9, 0),  0, ROW(L9) - 8))</f>
        <v/>
      </c>
      <c r="M9" s="283" t="str">
        <f ca="1">IF($B9 = "", "", OFFSET(OFFSET(Tablas!$F$14, (COLUMN(M9) - 3) * 9, 0),  0, ROW(M9) - 8))</f>
        <v/>
      </c>
      <c r="N9" s="285" t="str">
        <f ca="1">IF($B9 = "", "", OFFSET(OFFSET(Tablas!$F$14, (COLUMN(N9) - 3) * 9, 0),  0, ROW(N9) - 8))</f>
        <v/>
      </c>
      <c r="O9" s="284" t="str">
        <f ca="1">IF($B9 = "", "", OFFSET(OFFSET(Tablas!$F$14, (COLUMN(O9) - 3) * 9, 0),  0, ROW(O9) - 8))</f>
        <v/>
      </c>
      <c r="P9" s="283" t="str">
        <f ca="1">IF($B9 = "", "", OFFSET(OFFSET(Tablas!$F$14, (COLUMN(P9) - 3) * 9, 0),  0, ROW(P9) - 8))</f>
        <v/>
      </c>
      <c r="Q9" s="285" t="str">
        <f ca="1">IF($B9 = "", "", OFFSET(OFFSET(Tablas!$F$14, (COLUMN(Q9) - 3) * 9, 0),  0, ROW(Q9) - 8))</f>
        <v/>
      </c>
      <c r="R9" s="290" t="str">
        <f ca="1">IF($B9 = "", "", OFFSET(OFFSET(Tablas!$F$14, (COLUMN(R9) - 3) * 9, 0),  0, ROW(R9) - 8))</f>
        <v/>
      </c>
      <c r="S9" s="283" t="str">
        <f ca="1">IF($B9 = "", "", OFFSET(OFFSET(Tablas!$F$14, (COLUMN(S9) - 3) * 9, 0),  0, ROW(S9) - 8))</f>
        <v/>
      </c>
      <c r="T9" s="285" t="str">
        <f ca="1">IF($B9 = "", "", OFFSET(OFFSET(Tablas!$F$14, (COLUMN(T9) - 3) * 9, 0),  0, ROW(T9) - 8))</f>
        <v/>
      </c>
    </row>
    <row r="10" spans="1:23" x14ac:dyDescent="0.2">
      <c r="A10" s="244" t="str">
        <f ca="1">IF(OFFSET(Tablas!$F$5,0,ROW(B10)-8)&gt;0,OFFSET(Tablas!$F$5,0,ROW(B10)-8),"")</f>
        <v/>
      </c>
      <c r="B10" s="180">
        <f ca="1">IF(OFFSET(Tablas!$F$6,0,ROW(B10)-8)&gt;0,OFFSET(Tablas!$F$6,0,ROW(B10)-8),"")</f>
        <v>3</v>
      </c>
      <c r="C10" s="284">
        <f ca="1">IF($B10 = "", "", OFFSET(OFFSET(Tablas!$F$14, (COLUMN(C10) - 3) * 9, 0),  0, ROW(C10) - 8))</f>
        <v>0.21428571428571427</v>
      </c>
      <c r="D10" s="283">
        <f ca="1">IF($B10 = "", "", OFFSET(OFFSET(Tablas!$F$14, (COLUMN(D10) - 3) * 9, 0),  0, ROW(D10) - 8))</f>
        <v>0.4</v>
      </c>
      <c r="E10" s="285">
        <f ca="1">IF($B10 = "", "", OFFSET(OFFSET(Tablas!$F$14, (COLUMN(E10) - 3) * 9, 0),  0, ROW(E10) - 8))</f>
        <v>0.3125</v>
      </c>
      <c r="F10" s="284" t="str">
        <f ca="1">IF($B10 = "", "", OFFSET(OFFSET(Tablas!$F$14, (COLUMN(F10) - 3) * 9, 0),  0, ROW(F10) - 8))</f>
        <v/>
      </c>
      <c r="G10" s="283" t="str">
        <f ca="1">IF($B10 = "", "", OFFSET(OFFSET(Tablas!$F$14, (COLUMN(G10) - 3) * 9, 0),  0, ROW(G10) - 8))</f>
        <v/>
      </c>
      <c r="H10" s="285" t="str">
        <f ca="1">IF($B10 = "", "", OFFSET(OFFSET(Tablas!$F$14, (COLUMN(H10) - 3) * 9, 0),  0, ROW(H10) - 8))</f>
        <v/>
      </c>
      <c r="I10" s="284" t="str">
        <f ca="1">IF($B10 = "", "", OFFSET(OFFSET(Tablas!$F$14, (COLUMN(I10) - 3) * 9, 0),  0, ROW(I10) - 8))</f>
        <v/>
      </c>
      <c r="J10" s="283" t="str">
        <f ca="1">IF($B10 = "", "", OFFSET(OFFSET(Tablas!$F$14, (COLUMN(J10) - 3) * 9, 0),  0, ROW(J10) - 8))</f>
        <v/>
      </c>
      <c r="K10" s="285" t="str">
        <f ca="1">IF($B10 = "", "", OFFSET(OFFSET(Tablas!$F$14, (COLUMN(K10) - 3) * 9, 0),  0, ROW(K10) - 8))</f>
        <v/>
      </c>
      <c r="L10" s="284" t="str">
        <f ca="1">IF($B10 = "", "", OFFSET(OFFSET(Tablas!$F$14, (COLUMN(L10) - 3) * 9, 0),  0, ROW(L10) - 8))</f>
        <v/>
      </c>
      <c r="M10" s="283" t="str">
        <f ca="1">IF($B10 = "", "", OFFSET(OFFSET(Tablas!$F$14, (COLUMN(M10) - 3) * 9, 0),  0, ROW(M10) - 8))</f>
        <v/>
      </c>
      <c r="N10" s="285" t="str">
        <f ca="1">IF($B10 = "", "", OFFSET(OFFSET(Tablas!$F$14, (COLUMN(N10) - 3) * 9, 0),  0, ROW(N10) - 8))</f>
        <v/>
      </c>
      <c r="O10" s="284" t="str">
        <f ca="1">IF($B10 = "", "", OFFSET(OFFSET(Tablas!$F$14, (COLUMN(O10) - 3) * 9, 0),  0, ROW(O10) - 8))</f>
        <v/>
      </c>
      <c r="P10" s="283" t="str">
        <f ca="1">IF($B10 = "", "", OFFSET(OFFSET(Tablas!$F$14, (COLUMN(P10) - 3) * 9, 0),  0, ROW(P10) - 8))</f>
        <v/>
      </c>
      <c r="Q10" s="285" t="str">
        <f ca="1">IF($B10 = "", "", OFFSET(OFFSET(Tablas!$F$14, (COLUMN(Q10) - 3) * 9, 0),  0, ROW(Q10) - 8))</f>
        <v/>
      </c>
      <c r="R10" s="290" t="str">
        <f ca="1">IF($B10 = "", "", OFFSET(OFFSET(Tablas!$F$14, (COLUMN(R10) - 3) * 9, 0),  0, ROW(R10) - 8))</f>
        <v/>
      </c>
      <c r="S10" s="283" t="str">
        <f ca="1">IF($B10 = "", "", OFFSET(OFFSET(Tablas!$F$14, (COLUMN(S10) - 3) * 9, 0),  0, ROW(S10) - 8))</f>
        <v/>
      </c>
      <c r="T10" s="285" t="str">
        <f ca="1">IF($B10 = "", "", OFFSET(OFFSET(Tablas!$F$14, (COLUMN(T10) - 3) * 9, 0),  0, ROW(T10) - 8))</f>
        <v/>
      </c>
    </row>
    <row r="11" spans="1:23" x14ac:dyDescent="0.2">
      <c r="A11" s="244" t="str">
        <f ca="1">IF(OFFSET(Tablas!$F$5,0,ROW(B11)-8)&gt;0,OFFSET(Tablas!$F$5,0,ROW(B11)-8),"")</f>
        <v/>
      </c>
      <c r="B11" s="180">
        <f ca="1">IF(OFFSET(Tablas!$F$6,0,ROW(B11)-8)&gt;0,OFFSET(Tablas!$F$6,0,ROW(B11)-8),"")</f>
        <v>4</v>
      </c>
      <c r="C11" s="284" t="str">
        <f ca="1">IF($B11 = "", "", OFFSET(OFFSET(Tablas!$F$14, (COLUMN(C11) - 3) * 9, 0),  0, ROW(C11) - 8))</f>
        <v/>
      </c>
      <c r="D11" s="283" t="str">
        <f ca="1">IF($B11 = "", "", OFFSET(OFFSET(Tablas!$F$14, (COLUMN(D11) - 3) * 9, 0),  0, ROW(D11) - 8))</f>
        <v/>
      </c>
      <c r="E11" s="285" t="str">
        <f ca="1">IF($B11 = "", "", OFFSET(OFFSET(Tablas!$F$14, (COLUMN(E11) - 3) * 9, 0),  0, ROW(E11) - 8))</f>
        <v/>
      </c>
      <c r="F11" s="284" t="str">
        <f ca="1">IF($B11 = "", "", OFFSET(OFFSET(Tablas!$F$14, (COLUMN(F11) - 3) * 9, 0),  0, ROW(F11) - 8))</f>
        <v/>
      </c>
      <c r="G11" s="283" t="str">
        <f ca="1">IF($B11 = "", "", OFFSET(OFFSET(Tablas!$F$14, (COLUMN(G11) - 3) * 9, 0),  0, ROW(G11) - 8))</f>
        <v/>
      </c>
      <c r="H11" s="285" t="str">
        <f ca="1">IF($B11 = "", "", OFFSET(OFFSET(Tablas!$F$14, (COLUMN(H11) - 3) * 9, 0),  0, ROW(H11) - 8))</f>
        <v/>
      </c>
      <c r="I11" s="284" t="str">
        <f ca="1">IF($B11 = "", "", OFFSET(OFFSET(Tablas!$F$14, (COLUMN(I11) - 3) * 9, 0),  0, ROW(I11) - 8))</f>
        <v/>
      </c>
      <c r="J11" s="283" t="str">
        <f ca="1">IF($B11 = "", "", OFFSET(OFFSET(Tablas!$F$14, (COLUMN(J11) - 3) * 9, 0),  0, ROW(J11) - 8))</f>
        <v/>
      </c>
      <c r="K11" s="285" t="str">
        <f ca="1">IF($B11 = "", "", OFFSET(OFFSET(Tablas!$F$14, (COLUMN(K11) - 3) * 9, 0),  0, ROW(K11) - 8))</f>
        <v/>
      </c>
      <c r="L11" s="284" t="str">
        <f ca="1">IF($B11 = "", "", OFFSET(OFFSET(Tablas!$F$14, (COLUMN(L11) - 3) * 9, 0),  0, ROW(L11) - 8))</f>
        <v/>
      </c>
      <c r="M11" s="283" t="str">
        <f ca="1">IF($B11 = "", "", OFFSET(OFFSET(Tablas!$F$14, (COLUMN(M11) - 3) * 9, 0),  0, ROW(M11) - 8))</f>
        <v/>
      </c>
      <c r="N11" s="285" t="str">
        <f ca="1">IF($B11 = "", "", OFFSET(OFFSET(Tablas!$F$14, (COLUMN(N11) - 3) * 9, 0),  0, ROW(N11) - 8))</f>
        <v/>
      </c>
      <c r="O11" s="284" t="str">
        <f ca="1">IF($B11 = "", "", OFFSET(OFFSET(Tablas!$F$14, (COLUMN(O11) - 3) * 9, 0),  0, ROW(O11) - 8))</f>
        <v/>
      </c>
      <c r="P11" s="283" t="str">
        <f ca="1">IF($B11 = "", "", OFFSET(OFFSET(Tablas!$F$14, (COLUMN(P11) - 3) * 9, 0),  0, ROW(P11) - 8))</f>
        <v/>
      </c>
      <c r="Q11" s="285" t="str">
        <f ca="1">IF($B11 = "", "", OFFSET(OFFSET(Tablas!$F$14, (COLUMN(Q11) - 3) * 9, 0),  0, ROW(Q11) - 8))</f>
        <v/>
      </c>
      <c r="R11" s="290" t="str">
        <f ca="1">IF($B11 = "", "", OFFSET(OFFSET(Tablas!$F$14, (COLUMN(R11) - 3) * 9, 0),  0, ROW(R11) - 8))</f>
        <v/>
      </c>
      <c r="S11" s="283" t="str">
        <f ca="1">IF($B11 = "", "", OFFSET(OFFSET(Tablas!$F$14, (COLUMN(S11) - 3) * 9, 0),  0, ROW(S11) - 8))</f>
        <v/>
      </c>
      <c r="T11" s="285" t="str">
        <f ca="1">IF($B11 = "", "", OFFSET(OFFSET(Tablas!$F$14, (COLUMN(T11) - 3) * 9, 0),  0, ROW(T11) - 8))</f>
        <v/>
      </c>
    </row>
    <row r="12" spans="1:23" x14ac:dyDescent="0.2">
      <c r="A12" s="244" t="str">
        <f ca="1">IF(OFFSET(Tablas!$F$5,0,ROW(B12)-8)&gt;0,OFFSET(Tablas!$F$5,0,ROW(B12)-8),"")</f>
        <v/>
      </c>
      <c r="B12" s="180">
        <f ca="1">IF(OFFSET(Tablas!$F$6,0,ROW(B12)-8)&gt;0,OFFSET(Tablas!$F$6,0,ROW(B12)-8),"")</f>
        <v>5</v>
      </c>
      <c r="C12" s="284" t="str">
        <f ca="1">IF($B12 = "", "", OFFSET(OFFSET(Tablas!$F$14, (COLUMN(C12) - 3) * 9, 0),  0, ROW(C12) - 8))</f>
        <v/>
      </c>
      <c r="D12" s="283" t="str">
        <f ca="1">IF($B12 = "", "", OFFSET(OFFSET(Tablas!$F$14, (COLUMN(D12) - 3) * 9, 0),  0, ROW(D12) - 8))</f>
        <v/>
      </c>
      <c r="E12" s="285" t="str">
        <f ca="1">IF($B12 = "", "", OFFSET(OFFSET(Tablas!$F$14, (COLUMN(E12) - 3) * 9, 0),  0, ROW(E12) - 8))</f>
        <v/>
      </c>
      <c r="F12" s="284" t="str">
        <f ca="1">IF($B12 = "", "", OFFSET(OFFSET(Tablas!$F$14, (COLUMN(F12) - 3) * 9, 0),  0, ROW(F12) - 8))</f>
        <v/>
      </c>
      <c r="G12" s="283" t="str">
        <f ca="1">IF($B12 = "", "", OFFSET(OFFSET(Tablas!$F$14, (COLUMN(G12) - 3) * 9, 0),  0, ROW(G12) - 8))</f>
        <v/>
      </c>
      <c r="H12" s="285" t="str">
        <f ca="1">IF($B12 = "", "", OFFSET(OFFSET(Tablas!$F$14, (COLUMN(H12) - 3) * 9, 0),  0, ROW(H12) - 8))</f>
        <v/>
      </c>
      <c r="I12" s="284" t="str">
        <f ca="1">IF($B12 = "", "", OFFSET(OFFSET(Tablas!$F$14, (COLUMN(I12) - 3) * 9, 0),  0, ROW(I12) - 8))</f>
        <v/>
      </c>
      <c r="J12" s="283" t="str">
        <f ca="1">IF($B12 = "", "", OFFSET(OFFSET(Tablas!$F$14, (COLUMN(J12) - 3) * 9, 0),  0, ROW(J12) - 8))</f>
        <v/>
      </c>
      <c r="K12" s="285" t="str">
        <f ca="1">IF($B12 = "", "", OFFSET(OFFSET(Tablas!$F$14, (COLUMN(K12) - 3) * 9, 0),  0, ROW(K12) - 8))</f>
        <v/>
      </c>
      <c r="L12" s="284" t="str">
        <f ca="1">IF($B12 = "", "", OFFSET(OFFSET(Tablas!$F$14, (COLUMN(L12) - 3) * 9, 0),  0, ROW(L12) - 8))</f>
        <v/>
      </c>
      <c r="M12" s="283" t="str">
        <f ca="1">IF($B12 = "", "", OFFSET(OFFSET(Tablas!$F$14, (COLUMN(M12) - 3) * 9, 0),  0, ROW(M12) - 8))</f>
        <v/>
      </c>
      <c r="N12" s="285" t="str">
        <f ca="1">IF($B12 = "", "", OFFSET(OFFSET(Tablas!$F$14, (COLUMN(N12) - 3) * 9, 0),  0, ROW(N12) - 8))</f>
        <v/>
      </c>
      <c r="O12" s="284" t="str">
        <f ca="1">IF($B12 = "", "", OFFSET(OFFSET(Tablas!$F$14, (COLUMN(O12) - 3) * 9, 0),  0, ROW(O12) - 8))</f>
        <v/>
      </c>
      <c r="P12" s="283" t="str">
        <f ca="1">IF($B12 = "", "", OFFSET(OFFSET(Tablas!$F$14, (COLUMN(P12) - 3) * 9, 0),  0, ROW(P12) - 8))</f>
        <v/>
      </c>
      <c r="Q12" s="285" t="str">
        <f ca="1">IF($B12 = "", "", OFFSET(OFFSET(Tablas!$F$14, (COLUMN(Q12) - 3) * 9, 0),  0, ROW(Q12) - 8))</f>
        <v/>
      </c>
      <c r="R12" s="290" t="str">
        <f ca="1">IF($B12 = "", "", OFFSET(OFFSET(Tablas!$F$14, (COLUMN(R12) - 3) * 9, 0),  0, ROW(R12) - 8))</f>
        <v/>
      </c>
      <c r="S12" s="283" t="str">
        <f ca="1">IF($B12 = "", "", OFFSET(OFFSET(Tablas!$F$14, (COLUMN(S12) - 3) * 9, 0),  0, ROW(S12) - 8))</f>
        <v/>
      </c>
      <c r="T12" s="285" t="str">
        <f ca="1">IF($B12 = "", "", OFFSET(OFFSET(Tablas!$F$14, (COLUMN(T12) - 3) * 9, 0),  0, ROW(T12) - 8))</f>
        <v/>
      </c>
    </row>
    <row r="13" spans="1:23" x14ac:dyDescent="0.2">
      <c r="A13" s="244" t="str">
        <f ca="1">IF(OFFSET(Tablas!$F$5,0,ROW(B13)-8)&gt;0,OFFSET(Tablas!$F$5,0,ROW(B13)-8),"")</f>
        <v/>
      </c>
      <c r="B13" s="180">
        <f ca="1">IF(OFFSET(Tablas!$F$6,0,ROW(B13)-8)&gt;0,OFFSET(Tablas!$F$6,0,ROW(B13)-8),"")</f>
        <v>6</v>
      </c>
      <c r="C13" s="284" t="str">
        <f ca="1">IF($B13 = "", "", OFFSET(OFFSET(Tablas!$F$14, (COLUMN(C13) - 3) * 9, 0),  0, ROW(C13) - 8))</f>
        <v/>
      </c>
      <c r="D13" s="283" t="str">
        <f ca="1">IF($B13 = "", "", OFFSET(OFFSET(Tablas!$F$14, (COLUMN(D13) - 3) * 9, 0),  0, ROW(D13) - 8))</f>
        <v/>
      </c>
      <c r="E13" s="285" t="str">
        <f ca="1">IF($B13 = "", "", OFFSET(OFFSET(Tablas!$F$14, (COLUMN(E13) - 3) * 9, 0),  0, ROW(E13) - 8))</f>
        <v/>
      </c>
      <c r="F13" s="284">
        <f ca="1">IF($B13 = "", "", OFFSET(OFFSET(Tablas!$F$14, (COLUMN(F13) - 3) * 9, 0),  0, ROW(F13) - 8))</f>
        <v>3.3898305084745763E-2</v>
      </c>
      <c r="G13" s="283">
        <f ca="1">IF($B13 = "", "", OFFSET(OFFSET(Tablas!$F$14, (COLUMN(G13) - 3) * 9, 0),  0, ROW(G13) - 8))</f>
        <v>0</v>
      </c>
      <c r="H13" s="285">
        <f ca="1">IF($B13 = "", "", OFFSET(OFFSET(Tablas!$F$14, (COLUMN(H13) - 3) * 9, 0),  0, ROW(H13) - 8))</f>
        <v>0</v>
      </c>
      <c r="I13" s="284">
        <f ca="1">IF($B13 = "", "", OFFSET(OFFSET(Tablas!$F$14, (COLUMN(I13) - 3) * 9, 0),  0, ROW(I13) - 8))</f>
        <v>2.9090909090909091E-2</v>
      </c>
      <c r="J13" s="283">
        <f ca="1">IF($B13 = "", "", OFFSET(OFFSET(Tablas!$F$14, (COLUMN(J13) - 3) * 9, 0),  0, ROW(J13) - 8))</f>
        <v>0</v>
      </c>
      <c r="K13" s="285">
        <f ca="1">IF($B13 = "", "", OFFSET(OFFSET(Tablas!$F$14, (COLUMN(K13) - 3) * 9, 0),  0, ROW(K13) - 8))</f>
        <v>0</v>
      </c>
      <c r="L13" s="284">
        <f ca="1">IF($B13 = "", "", OFFSET(OFFSET(Tablas!$F$14, (COLUMN(L13) - 3) * 9, 0),  0, ROW(L13) - 8))</f>
        <v>3.1595576619273301E-3</v>
      </c>
      <c r="M13" s="283">
        <f ca="1">IF($B13 = "", "", OFFSET(OFFSET(Tablas!$F$14, (COLUMN(M13) - 3) * 9, 0),  0, ROW(M13) - 8))</f>
        <v>6.25E-2</v>
      </c>
      <c r="N13" s="285">
        <f ca="1">IF($B13 = "", "", OFFSET(OFFSET(Tablas!$F$14, (COLUMN(N13) - 3) * 9, 0),  0, ROW(N13) - 8))</f>
        <v>0</v>
      </c>
      <c r="O13" s="284">
        <f ca="1">IF($B13 = "", "", OFFSET(OFFSET(Tablas!$F$14, (COLUMN(O13) - 3) * 9, 0),  0, ROW(O13) - 8))</f>
        <v>2.5062656641604009E-3</v>
      </c>
      <c r="P13" s="283">
        <f ca="1">IF($B13 = "", "", OFFSET(OFFSET(Tablas!$F$14, (COLUMN(P13) - 3) * 9, 0),  0, ROW(P13) - 8))</f>
        <v>0</v>
      </c>
      <c r="Q13" s="285">
        <f ca="1">IF($B13 = "", "", OFFSET(OFFSET(Tablas!$F$14, (COLUMN(Q13) - 3) * 9, 0),  0, ROW(Q13) - 8))</f>
        <v>0</v>
      </c>
      <c r="R13" s="290">
        <f ca="1">IF($B13 = "", "", OFFSET(OFFSET(Tablas!$F$14, (COLUMN(R13) - 3) * 9, 0),  0, ROW(R13) - 8))</f>
        <v>1.0447761194029851E-2</v>
      </c>
      <c r="S13" s="283">
        <f ca="1">IF($B13 = "", "", OFFSET(OFFSET(Tablas!$F$14, (COLUMN(S13) - 3) * 9, 0),  0, ROW(S13) - 8))</f>
        <v>1.098901098901099E-2</v>
      </c>
      <c r="T13" s="285">
        <f ca="1">IF($B13 = "", "", OFFSET(OFFSET(Tablas!$F$14, (COLUMN(T13) - 3) * 9, 0),  0, ROW(T13) - 8))</f>
        <v>1.6666666666666666E-2</v>
      </c>
    </row>
    <row r="14" spans="1:23" x14ac:dyDescent="0.2">
      <c r="A14" s="244" t="str">
        <f ca="1">IF(OFFSET(Tablas!$F$5,0,ROW(B14)-8)&gt;0,OFFSET(Tablas!$F$5,0,ROW(B14)-8),"")</f>
        <v/>
      </c>
      <c r="B14" s="180">
        <f ca="1">IF(OFFSET(Tablas!$F$6,0,ROW(B14)-8)&gt;0,OFFSET(Tablas!$F$6,0,ROW(B14)-8),"")</f>
        <v>7</v>
      </c>
      <c r="C14" s="284" t="str">
        <f ca="1">IF($B14 = "", "", OFFSET(OFFSET(Tablas!$F$14, (COLUMN(C14) - 3) * 9, 0),  0, ROW(C14) - 8))</f>
        <v/>
      </c>
      <c r="D14" s="283" t="str">
        <f ca="1">IF($B14 = "", "", OFFSET(OFFSET(Tablas!$F$14, (COLUMN(D14) - 3) * 9, 0),  0, ROW(D14) - 8))</f>
        <v/>
      </c>
      <c r="E14" s="285" t="str">
        <f ca="1">IF($B14 = "", "", OFFSET(OFFSET(Tablas!$F$14, (COLUMN(E14) - 3) * 9, 0),  0, ROW(E14) - 8))</f>
        <v/>
      </c>
      <c r="F14" s="284">
        <f ca="1">IF($B14 = "", "", OFFSET(OFFSET(Tablas!$F$14, (COLUMN(F14) - 3) * 9, 0),  0, ROW(F14) - 8))</f>
        <v>5.3571428571428568E-2</v>
      </c>
      <c r="G14" s="283">
        <f ca="1">IF($B14 = "", "", OFFSET(OFFSET(Tablas!$F$14, (COLUMN(G14) - 3) * 9, 0),  0, ROW(G14) - 8))</f>
        <v>0</v>
      </c>
      <c r="H14" s="285" t="str">
        <f ca="1">IF($B14 = "", "", OFFSET(OFFSET(Tablas!$F$14, (COLUMN(H14) - 3) * 9, 0),  0, ROW(H14) - 8))</f>
        <v/>
      </c>
      <c r="I14" s="284">
        <f ca="1">IF($B14 = "", "", OFFSET(OFFSET(Tablas!$F$14, (COLUMN(I14) - 3) * 9, 0),  0, ROW(I14) - 8))</f>
        <v>3.7037037037037035E-2</v>
      </c>
      <c r="J14" s="283">
        <f ca="1">IF($B14 = "", "", OFFSET(OFFSET(Tablas!$F$14, (COLUMN(J14) - 3) * 9, 0),  0, ROW(J14) - 8))</f>
        <v>5.5555555555555552E-2</v>
      </c>
      <c r="K14" s="285" t="str">
        <f ca="1">IF($B14 = "", "", OFFSET(OFFSET(Tablas!$F$14, (COLUMN(K14) - 3) * 9, 0),  0, ROW(K14) - 8))</f>
        <v/>
      </c>
      <c r="L14" s="284">
        <f ca="1">IF($B14 = "", "", OFFSET(OFFSET(Tablas!$F$14, (COLUMN(L14) - 3) * 9, 0),  0, ROW(L14) - 8))</f>
        <v>0</v>
      </c>
      <c r="M14" s="283">
        <f ca="1">IF($B14 = "", "", OFFSET(OFFSET(Tablas!$F$14, (COLUMN(M14) - 3) * 9, 0),  0, ROW(M14) - 8))</f>
        <v>0</v>
      </c>
      <c r="N14" s="285">
        <f ca="1">IF($B14 = "", "", OFFSET(OFFSET(Tablas!$F$14, (COLUMN(N14) - 3) * 9, 0),  0, ROW(N14) - 8))</f>
        <v>0</v>
      </c>
      <c r="O14" s="284">
        <f ca="1">IF($B14 = "", "", OFFSET(OFFSET(Tablas!$F$14, (COLUMN(O14) - 3) * 9, 0),  0, ROW(O14) - 8))</f>
        <v>2.3752969121140144E-3</v>
      </c>
      <c r="P14" s="283">
        <f ca="1">IF($B14 = "", "", OFFSET(OFFSET(Tablas!$F$14, (COLUMN(P14) - 3) * 9, 0),  0, ROW(P14) - 8))</f>
        <v>0.02</v>
      </c>
      <c r="Q14" s="285">
        <f ca="1">IF($B14 = "", "", OFFSET(OFFSET(Tablas!$F$14, (COLUMN(Q14) - 3) * 9, 0),  0, ROW(Q14) - 8))</f>
        <v>0</v>
      </c>
      <c r="R14" s="290">
        <f ca="1">IF($B14 = "", "", OFFSET(OFFSET(Tablas!$F$14, (COLUMN(R14) - 3) * 9, 0),  0, ROW(R14) - 8))</f>
        <v>9.943181818181818E-3</v>
      </c>
      <c r="S14" s="283">
        <f ca="1">IF($B14 = "", "", OFFSET(OFFSET(Tablas!$F$14, (COLUMN(S14) - 3) * 9, 0),  0, ROW(S14) - 8))</f>
        <v>0.02</v>
      </c>
      <c r="T14" s="285">
        <f ca="1">IF($B14 = "", "", OFFSET(OFFSET(Tablas!$F$14, (COLUMN(T14) - 3) * 9, 0),  0, ROW(T14) - 8))</f>
        <v>0</v>
      </c>
    </row>
    <row r="15" spans="1:23" x14ac:dyDescent="0.2">
      <c r="A15" s="244" t="str">
        <f ca="1">IF(OFFSET(Tablas!$F$5,0,ROW(B15)-8)&gt;0,OFFSET(Tablas!$F$5,0,ROW(B15)-8),"")</f>
        <v/>
      </c>
      <c r="B15" s="180">
        <f ca="1">IF(OFFSET(Tablas!$F$6,0,ROW(B15)-8)&gt;0,OFFSET(Tablas!$F$6,0,ROW(B15)-8),"")</f>
        <v>8</v>
      </c>
      <c r="C15" s="284" t="str">
        <f ca="1">IF($B15 = "", "", OFFSET(OFFSET(Tablas!$F$14, (COLUMN(C15) - 3) * 9, 0),  0, ROW(C15) - 8))</f>
        <v/>
      </c>
      <c r="D15" s="283" t="str">
        <f ca="1">IF($B15 = "", "", OFFSET(OFFSET(Tablas!$F$14, (COLUMN(D15) - 3) * 9, 0),  0, ROW(D15) - 8))</f>
        <v/>
      </c>
      <c r="E15" s="285" t="str">
        <f ca="1">IF($B15 = "", "", OFFSET(OFFSET(Tablas!$F$14, (COLUMN(E15) - 3) * 9, 0),  0, ROW(E15) - 8))</f>
        <v/>
      </c>
      <c r="F15" s="284">
        <f ca="1">IF($B15 = "", "", OFFSET(OFFSET(Tablas!$F$14, (COLUMN(F15) - 3) * 9, 0),  0, ROW(F15) - 8))</f>
        <v>0.16666666666666666</v>
      </c>
      <c r="G15" s="283">
        <f ca="1">IF($B15 = "", "", OFFSET(OFFSET(Tablas!$F$14, (COLUMN(G15) - 3) * 9, 0),  0, ROW(G15) - 8))</f>
        <v>0</v>
      </c>
      <c r="H15" s="285" t="str">
        <f ca="1">IF($B15 = "", "", OFFSET(OFFSET(Tablas!$F$14, (COLUMN(H15) - 3) * 9, 0),  0, ROW(H15) - 8))</f>
        <v/>
      </c>
      <c r="I15" s="284">
        <f ca="1">IF($B15 = "", "", OFFSET(OFFSET(Tablas!$F$14, (COLUMN(I15) - 3) * 9, 0),  0, ROW(I15) - 8))</f>
        <v>1.8691588785046728E-2</v>
      </c>
      <c r="J15" s="283">
        <f ca="1">IF($B15 = "", "", OFFSET(OFFSET(Tablas!$F$14, (COLUMN(J15) - 3) * 9, 0),  0, ROW(J15) - 8))</f>
        <v>0.05</v>
      </c>
      <c r="K15" s="285">
        <f ca="1">IF($B15 = "", "", OFFSET(OFFSET(Tablas!$F$14, (COLUMN(K15) - 3) * 9, 0),  0, ROW(K15) - 8))</f>
        <v>0</v>
      </c>
      <c r="L15" s="284">
        <f ca="1">IF($B15 = "", "", OFFSET(OFFSET(Tablas!$F$14, (COLUMN(L15) - 3) * 9, 0),  0, ROW(L15) - 8))</f>
        <v>0</v>
      </c>
      <c r="M15" s="283">
        <f ca="1">IF($B15 = "", "", OFFSET(OFFSET(Tablas!$F$14, (COLUMN(M15) - 3) * 9, 0),  0, ROW(M15) - 8))</f>
        <v>0</v>
      </c>
      <c r="N15" s="285">
        <f ca="1">IF($B15 = "", "", OFFSET(OFFSET(Tablas!$F$14, (COLUMN(N15) - 3) * 9, 0),  0, ROW(N15) - 8))</f>
        <v>0</v>
      </c>
      <c r="O15" s="284">
        <f ca="1">IF($B15 = "", "", OFFSET(OFFSET(Tablas!$F$14, (COLUMN(O15) - 3) * 9, 0),  0, ROW(O15) - 8))</f>
        <v>1.1049723756906077E-2</v>
      </c>
      <c r="P15" s="283">
        <f ca="1">IF($B15 = "", "", OFFSET(OFFSET(Tablas!$F$14, (COLUMN(P15) - 3) * 9, 0),  0, ROW(P15) - 8))</f>
        <v>0</v>
      </c>
      <c r="Q15" s="285">
        <f ca="1">IF($B15 = "", "", OFFSET(OFFSET(Tablas!$F$14, (COLUMN(Q15) - 3) * 9, 0),  0, ROW(Q15) - 8))</f>
        <v>0</v>
      </c>
      <c r="R15" s="290">
        <f ca="1">IF($B15 = "", "", OFFSET(OFFSET(Tablas!$F$14, (COLUMN(R15) - 3) * 9, 0),  0, ROW(R15) - 8))</f>
        <v>2.1164021164021163E-2</v>
      </c>
      <c r="S15" s="283">
        <f ca="1">IF($B15 = "", "", OFFSET(OFFSET(Tablas!$F$14, (COLUMN(S15) - 3) * 9, 0),  0, ROW(S15) - 8))</f>
        <v>0</v>
      </c>
      <c r="T15" s="285">
        <f ca="1">IF($B15 = "", "", OFFSET(OFFSET(Tablas!$F$14, (COLUMN(T15) - 3) * 9, 0),  0, ROW(T15) - 8))</f>
        <v>4.4444444444444446E-2</v>
      </c>
    </row>
    <row r="16" spans="1:23" x14ac:dyDescent="0.2">
      <c r="A16" s="244" t="str">
        <f ca="1">IF(OFFSET(Tablas!$F$5,0,ROW(B16)-8)&gt;0,OFFSET(Tablas!$F$5,0,ROW(B16)-8),"")</f>
        <v/>
      </c>
      <c r="B16" s="180">
        <f ca="1">IF(OFFSET(Tablas!$F$6,0,ROW(B16)-8)&gt;0,OFFSET(Tablas!$F$6,0,ROW(B16)-8),"")</f>
        <v>9</v>
      </c>
      <c r="C16" s="284" t="str">
        <f ca="1">IF($B16 = "", "", OFFSET(OFFSET(Tablas!$F$14, (COLUMN(C16) - 3) * 9, 0),  0, ROW(C16) - 8))</f>
        <v/>
      </c>
      <c r="D16" s="283" t="str">
        <f ca="1">IF($B16 = "", "", OFFSET(OFFSET(Tablas!$F$14, (COLUMN(D16) - 3) * 9, 0),  0, ROW(D16) - 8))</f>
        <v/>
      </c>
      <c r="E16" s="285" t="str">
        <f ca="1">IF($B16 = "", "", OFFSET(OFFSET(Tablas!$F$14, (COLUMN(E16) - 3) * 9, 0),  0, ROW(E16) - 8))</f>
        <v/>
      </c>
      <c r="F16" s="284">
        <f ca="1">IF($B16 = "", "", OFFSET(OFFSET(Tablas!$F$14, (COLUMN(F16) - 3) * 9, 0),  0, ROW(F16) - 8))</f>
        <v>4.2253521126760563E-2</v>
      </c>
      <c r="G16" s="283">
        <f ca="1">IF($B16 = "", "", OFFSET(OFFSET(Tablas!$F$14, (COLUMN(G16) - 3) * 9, 0),  0, ROW(G16) - 8))</f>
        <v>0</v>
      </c>
      <c r="H16" s="285" t="str">
        <f ca="1">IF($B16 = "", "", OFFSET(OFFSET(Tablas!$F$14, (COLUMN(H16) - 3) * 9, 0),  0, ROW(H16) - 8))</f>
        <v/>
      </c>
      <c r="I16" s="284">
        <f ca="1">IF($B16 = "", "", OFFSET(OFFSET(Tablas!$F$14, (COLUMN(I16) - 3) * 9, 0),  0, ROW(I16) - 8))</f>
        <v>7.1684587813620072E-3</v>
      </c>
      <c r="J16" s="283">
        <f ca="1">IF($B16 = "", "", OFFSET(OFFSET(Tablas!$F$14, (COLUMN(J16) - 3) * 9, 0),  0, ROW(J16) - 8))</f>
        <v>3.5714285714285712E-2</v>
      </c>
      <c r="K16" s="285">
        <f ca="1">IF($B16 = "", "", OFFSET(OFFSET(Tablas!$F$14, (COLUMN(K16) - 3) * 9, 0),  0, ROW(K16) - 8))</f>
        <v>1</v>
      </c>
      <c r="L16" s="284">
        <f ca="1">IF($B16 = "", "", OFFSET(OFFSET(Tablas!$F$14, (COLUMN(L16) - 3) * 9, 0),  0, ROW(L16) - 8))</f>
        <v>4.5454545454545452E-3</v>
      </c>
      <c r="M16" s="283">
        <f ca="1">IF($B16 = "", "", OFFSET(OFFSET(Tablas!$F$14, (COLUMN(M16) - 3) * 9, 0),  0, ROW(M16) - 8))</f>
        <v>4.3478260869565216E-2</v>
      </c>
      <c r="N16" s="285">
        <f ca="1">IF($B16 = "", "", OFFSET(OFFSET(Tablas!$F$14, (COLUMN(N16) - 3) * 9, 0),  0, ROW(N16) - 8))</f>
        <v>0</v>
      </c>
      <c r="O16" s="284">
        <f ca="1">IF($B16 = "", "", OFFSET(OFFSET(Tablas!$F$14, (COLUMN(O16) - 3) * 9, 0),  0, ROW(O16) - 8))</f>
        <v>4.048582995951417E-3</v>
      </c>
      <c r="P16" s="283">
        <f ca="1">IF($B16 = "", "", OFFSET(OFFSET(Tablas!$F$14, (COLUMN(P16) - 3) * 9, 0),  0, ROW(P16) - 8))</f>
        <v>2.0833333333333332E-2</v>
      </c>
      <c r="Q16" s="285">
        <f ca="1">IF($B16 = "", "", OFFSET(OFFSET(Tablas!$F$14, (COLUMN(Q16) - 3) * 9, 0),  0, ROW(Q16) - 8))</f>
        <v>0</v>
      </c>
      <c r="R16" s="290">
        <f ca="1">IF($B16 = "", "", OFFSET(OFFSET(Tablas!$F$14, (COLUMN(R16) - 3) * 9, 0),  0, ROW(R16) - 8))</f>
        <v>1.0139416983523447E-2</v>
      </c>
      <c r="S16" s="283">
        <f ca="1">IF($B16 = "", "", OFFSET(OFFSET(Tablas!$F$14, (COLUMN(S16) - 3) * 9, 0),  0, ROW(S16) - 8))</f>
        <v>3.2258064516129031E-2</v>
      </c>
      <c r="T16" s="285">
        <f ca="1">IF($B16 = "", "", OFFSET(OFFSET(Tablas!$F$14, (COLUMN(T16) - 3) * 9, 0),  0, ROW(T16) - 8))</f>
        <v>0</v>
      </c>
    </row>
    <row r="17" spans="1:20" x14ac:dyDescent="0.2">
      <c r="A17" s="244" t="str">
        <f ca="1">IF(OFFSET(Tablas!$F$5,0,ROW(B17)-8)&gt;0,OFFSET(Tablas!$F$5,0,ROW(B17)-8),"")</f>
        <v/>
      </c>
      <c r="B17" s="180">
        <f ca="1">IF(OFFSET(Tablas!$F$6,0,ROW(B17)-8)&gt;0,OFFSET(Tablas!$F$6,0,ROW(B17)-8),"")</f>
        <v>10</v>
      </c>
      <c r="C17" s="284" t="str">
        <f ca="1">IF($B17 = "", "", OFFSET(OFFSET(Tablas!$F$14, (COLUMN(C17) - 3) * 9, 0),  0, ROW(C17) - 8))</f>
        <v/>
      </c>
      <c r="D17" s="283" t="str">
        <f ca="1">IF($B17 = "", "", OFFSET(OFFSET(Tablas!$F$14, (COLUMN(D17) - 3) * 9, 0),  0, ROW(D17) - 8))</f>
        <v/>
      </c>
      <c r="E17" s="285" t="str">
        <f ca="1">IF($B17 = "", "", OFFSET(OFFSET(Tablas!$F$14, (COLUMN(E17) - 3) * 9, 0),  0, ROW(E17) - 8))</f>
        <v/>
      </c>
      <c r="F17" s="284">
        <f ca="1">IF($B17 = "", "", OFFSET(OFFSET(Tablas!$F$14, (COLUMN(F17) - 3) * 9, 0),  0, ROW(F17) - 8))</f>
        <v>6.7567567567567571E-2</v>
      </c>
      <c r="G17" s="283">
        <f ca="1">IF($B17 = "", "", OFFSET(OFFSET(Tablas!$F$14, (COLUMN(G17) - 3) * 9, 0),  0, ROW(G17) - 8))</f>
        <v>0.14285714285714285</v>
      </c>
      <c r="H17" s="285" t="str">
        <f ca="1">IF($B17 = "", "", OFFSET(OFFSET(Tablas!$F$14, (COLUMN(H17) - 3) * 9, 0),  0, ROW(H17) - 8))</f>
        <v/>
      </c>
      <c r="I17" s="284">
        <f ca="1">IF($B17 = "", "", OFFSET(OFFSET(Tablas!$F$14, (COLUMN(I17) - 3) * 9, 0),  0, ROW(I17) - 8))</f>
        <v>2.9850746268656716E-2</v>
      </c>
      <c r="J17" s="283">
        <f ca="1">IF($B17 = "", "", OFFSET(OFFSET(Tablas!$F$14, (COLUMN(J17) - 3) * 9, 0),  0, ROW(J17) - 8))</f>
        <v>7.1428571428571425E-2</v>
      </c>
      <c r="K17" s="285">
        <f ca="1">IF($B17 = "", "", OFFSET(OFFSET(Tablas!$F$14, (COLUMN(K17) - 3) * 9, 0),  0, ROW(K17) - 8))</f>
        <v>0</v>
      </c>
      <c r="L17" s="284">
        <f ca="1">IF($B17 = "", "", OFFSET(OFFSET(Tablas!$F$14, (COLUMN(L17) - 3) * 9, 0),  0, ROW(L17) - 8))</f>
        <v>3.1746031746031746E-3</v>
      </c>
      <c r="M17" s="283">
        <f ca="1">IF($B17 = "", "", OFFSET(OFFSET(Tablas!$F$14, (COLUMN(M17) - 3) * 9, 0),  0, ROW(M17) - 8))</f>
        <v>3.7037037037037035E-2</v>
      </c>
      <c r="N17" s="285">
        <f ca="1">IF($B17 = "", "", OFFSET(OFFSET(Tablas!$F$14, (COLUMN(N17) - 3) * 9, 0),  0, ROW(N17) - 8))</f>
        <v>0</v>
      </c>
      <c r="O17" s="284">
        <f ca="1">IF($B17 = "", "", OFFSET(OFFSET(Tablas!$F$14, (COLUMN(O17) - 3) * 9, 0),  0, ROW(O17) - 8))</f>
        <v>1.284796573875803E-2</v>
      </c>
      <c r="P17" s="283">
        <f ca="1">IF($B17 = "", "", OFFSET(OFFSET(Tablas!$F$14, (COLUMN(P17) - 3) * 9, 0),  0, ROW(P17) - 8))</f>
        <v>6.0606060606060608E-2</v>
      </c>
      <c r="Q17" s="285">
        <f ca="1">IF($B17 = "", "", OFFSET(OFFSET(Tablas!$F$14, (COLUMN(Q17) - 3) * 9, 0),  0, ROW(Q17) - 8))</f>
        <v>0</v>
      </c>
      <c r="R17" s="290">
        <f ca="1">IF($B17 = "", "", OFFSET(OFFSET(Tablas!$F$14, (COLUMN(R17) - 3) * 9, 0),  0, ROW(R17) - 8))</f>
        <v>2.165087956698241E-2</v>
      </c>
      <c r="S17" s="283">
        <f ca="1">IF($B17 = "", "", OFFSET(OFFSET(Tablas!$F$14, (COLUMN(S17) - 3) * 9, 0),  0, ROW(S17) - 8))</f>
        <v>3.4482758620689655E-2</v>
      </c>
      <c r="T17" s="285">
        <f ca="1">IF($B17 = "", "", OFFSET(OFFSET(Tablas!$F$14, (COLUMN(T17) - 3) * 9, 0),  0, ROW(T17) - 8))</f>
        <v>2.5000000000000001E-2</v>
      </c>
    </row>
    <row r="18" spans="1:20" x14ac:dyDescent="0.2">
      <c r="A18" s="244" t="str">
        <f ca="1">IF(OFFSET(Tablas!$F$5,0,ROW(B18)-8)&gt;0,OFFSET(Tablas!$F$5,0,ROW(B18)-8),"")</f>
        <v/>
      </c>
      <c r="B18" s="180">
        <f ca="1">IF(OFFSET(Tablas!$F$6,0,ROW(B18)-8)&gt;0,OFFSET(Tablas!$F$6,0,ROW(B18)-8),"")</f>
        <v>11</v>
      </c>
      <c r="C18" s="284" t="str">
        <f ca="1">IF($B18 = "", "", OFFSET(OFFSET(Tablas!$F$14, (COLUMN(C18) - 3) * 9, 0),  0, ROW(C18) - 8))</f>
        <v/>
      </c>
      <c r="D18" s="283" t="str">
        <f ca="1">IF($B18 = "", "", OFFSET(OFFSET(Tablas!$F$14, (COLUMN(D18) - 3) * 9, 0),  0, ROW(D18) - 8))</f>
        <v/>
      </c>
      <c r="E18" s="285" t="str">
        <f ca="1">IF($B18 = "", "", OFFSET(OFFSET(Tablas!$F$14, (COLUMN(E18) - 3) * 9, 0),  0, ROW(E18) - 8))</f>
        <v/>
      </c>
      <c r="F18" s="284">
        <f ca="1">IF($B18 = "", "", OFFSET(OFFSET(Tablas!$F$14, (COLUMN(F18) - 3) * 9, 0),  0, ROW(F18) - 8))</f>
        <v>0.15492957746478872</v>
      </c>
      <c r="G18" s="283">
        <f ca="1">IF($B18 = "", "", OFFSET(OFFSET(Tablas!$F$14, (COLUMN(G18) - 3) * 9, 0),  0, ROW(G18) - 8))</f>
        <v>0.16666666666666666</v>
      </c>
      <c r="H18" s="285" t="str">
        <f ca="1">IF($B18 = "", "", OFFSET(OFFSET(Tablas!$F$14, (COLUMN(H18) - 3) * 9, 0),  0, ROW(H18) - 8))</f>
        <v/>
      </c>
      <c r="I18" s="284">
        <f ca="1">IF($B18 = "", "", OFFSET(OFFSET(Tablas!$F$14, (COLUMN(I18) - 3) * 9, 0),  0, ROW(I18) - 8))</f>
        <v>5.9800664451827246E-2</v>
      </c>
      <c r="J18" s="283">
        <f ca="1">IF($B18 = "", "", OFFSET(OFFSET(Tablas!$F$14, (COLUMN(J18) - 3) * 9, 0),  0, ROW(J18) - 8))</f>
        <v>3.7037037037037035E-2</v>
      </c>
      <c r="K18" s="285">
        <f ca="1">IF($B18 = "", "", OFFSET(OFFSET(Tablas!$F$14, (COLUMN(K18) - 3) * 9, 0),  0, ROW(K18) - 8))</f>
        <v>0</v>
      </c>
      <c r="L18" s="284">
        <f ca="1">IF($B18 = "", "", OFFSET(OFFSET(Tablas!$F$14, (COLUMN(L18) - 3) * 9, 0),  0, ROW(L18) - 8))</f>
        <v>4.552352048558422E-3</v>
      </c>
      <c r="M18" s="283">
        <f ca="1">IF($B18 = "", "", OFFSET(OFFSET(Tablas!$F$14, (COLUMN(M18) - 3) * 9, 0),  0, ROW(M18) - 8))</f>
        <v>0.11764705882352941</v>
      </c>
      <c r="N18" s="285">
        <f ca="1">IF($B18 = "", "", OFFSET(OFFSET(Tablas!$F$14, (COLUMN(N18) - 3) * 9, 0),  0, ROW(N18) - 8))</f>
        <v>0</v>
      </c>
      <c r="O18" s="284">
        <f ca="1">IF($B18 = "", "", OFFSET(OFFSET(Tablas!$F$14, (COLUMN(O18) - 3) * 9, 0),  0, ROW(O18) - 8))</f>
        <v>6.2630480167014616E-3</v>
      </c>
      <c r="P18" s="283">
        <f ca="1">IF($B18 = "", "", OFFSET(OFFSET(Tablas!$F$14, (COLUMN(P18) - 3) * 9, 0),  0, ROW(P18) - 8))</f>
        <v>1.8518518518518517E-2</v>
      </c>
      <c r="Q18" s="285">
        <f ca="1">IF($B18 = "", "", OFFSET(OFFSET(Tablas!$F$14, (COLUMN(Q18) - 3) * 9, 0),  0, ROW(Q18) - 8))</f>
        <v>7.6923076923076927E-2</v>
      </c>
      <c r="R18" s="290">
        <f ca="1">IF($B18 = "", "", OFFSET(OFFSET(Tablas!$F$14, (COLUMN(R18) - 3) * 9, 0),  0, ROW(R18) - 8))</f>
        <v>2.2140221402214021E-2</v>
      </c>
      <c r="S18" s="283">
        <f ca="1">IF($B18 = "", "", OFFSET(OFFSET(Tablas!$F$14, (COLUMN(S18) - 3) * 9, 0),  0, ROW(S18) - 8))</f>
        <v>6.5934065934065936E-2</v>
      </c>
      <c r="T18" s="285">
        <f ca="1">IF($B18 = "", "", OFFSET(OFFSET(Tablas!$F$14, (COLUMN(T18) - 3) * 9, 0),  0, ROW(T18) - 8))</f>
        <v>2.0833333333333332E-2</v>
      </c>
    </row>
    <row r="19" spans="1:20" x14ac:dyDescent="0.2">
      <c r="A19" s="244" t="str">
        <f ca="1">IF(OFFSET(Tablas!$F$5,0,ROW(B19)-8)&gt;0,OFFSET(Tablas!$F$5,0,ROW(B19)-8),"")</f>
        <v/>
      </c>
      <c r="B19" s="180">
        <f ca="1">IF(OFFSET(Tablas!$F$6,0,ROW(B19)-8)&gt;0,OFFSET(Tablas!$F$6,0,ROW(B19)-8),"")</f>
        <v>12</v>
      </c>
      <c r="C19" s="284" t="str">
        <f ca="1">IF($B19 = "", "", OFFSET(OFFSET(Tablas!$F$14, (COLUMN(C19) - 3) * 9, 0),  0, ROW(C19) - 8))</f>
        <v/>
      </c>
      <c r="D19" s="283" t="str">
        <f ca="1">IF($B19 = "", "", OFFSET(OFFSET(Tablas!$F$14, (COLUMN(D19) - 3) * 9, 0),  0, ROW(D19) - 8))</f>
        <v/>
      </c>
      <c r="E19" s="285" t="str">
        <f ca="1">IF($B19 = "", "", OFFSET(OFFSET(Tablas!$F$14, (COLUMN(E19) - 3) * 9, 0),  0, ROW(E19) - 8))</f>
        <v/>
      </c>
      <c r="F19" s="284">
        <f ca="1">IF($B19 = "", "", OFFSET(OFFSET(Tablas!$F$14, (COLUMN(F19) - 3) * 9, 0),  0, ROW(F19) - 8))</f>
        <v>0.12048192771084337</v>
      </c>
      <c r="G19" s="283">
        <f ca="1">IF($B19 = "", "", OFFSET(OFFSET(Tablas!$F$14, (COLUMN(G19) - 3) * 9, 0),  0, ROW(G19) - 8))</f>
        <v>0</v>
      </c>
      <c r="H19" s="285" t="str">
        <f ca="1">IF($B19 = "", "", OFFSET(OFFSET(Tablas!$F$14, (COLUMN(H19) - 3) * 9, 0),  0, ROW(H19) - 8))</f>
        <v/>
      </c>
      <c r="I19" s="284">
        <f ca="1">IF($B19 = "", "", OFFSET(OFFSET(Tablas!$F$14, (COLUMN(I19) - 3) * 9, 0),  0, ROW(I19) - 8))</f>
        <v>4.2801556420233464E-2</v>
      </c>
      <c r="J19" s="283">
        <f ca="1">IF($B19 = "", "", OFFSET(OFFSET(Tablas!$F$14, (COLUMN(J19) - 3) * 9, 0),  0, ROW(J19) - 8))</f>
        <v>8.6956521739130432E-2</v>
      </c>
      <c r="K19" s="285">
        <f ca="1">IF($B19 = "", "", OFFSET(OFFSET(Tablas!$F$14, (COLUMN(K19) - 3) * 9, 0),  0, ROW(K19) - 8))</f>
        <v>0</v>
      </c>
      <c r="L19" s="284">
        <f ca="1">IF($B19 = "", "", OFFSET(OFFSET(Tablas!$F$14, (COLUMN(L19) - 3) * 9, 0),  0, ROW(L19) - 8))</f>
        <v>5.4945054945054949E-3</v>
      </c>
      <c r="M19" s="283">
        <f ca="1">IF($B19 = "", "", OFFSET(OFFSET(Tablas!$F$14, (COLUMN(M19) - 3) * 9, 0),  0, ROW(M19) - 8))</f>
        <v>0</v>
      </c>
      <c r="N19" s="285">
        <f ca="1">IF($B19 = "", "", OFFSET(OFFSET(Tablas!$F$14, (COLUMN(N19) - 3) * 9, 0),  0, ROW(N19) - 8))</f>
        <v>0</v>
      </c>
      <c r="O19" s="284">
        <f ca="1">IF($B19 = "", "", OFFSET(OFFSET(Tablas!$F$14, (COLUMN(O19) - 3) * 9, 0),  0, ROW(O19) - 8))</f>
        <v>4.6948356807511738E-3</v>
      </c>
      <c r="P19" s="283">
        <f ca="1">IF($B19 = "", "", OFFSET(OFFSET(Tablas!$F$14, (COLUMN(P19) - 3) * 9, 0),  0, ROW(P19) - 8))</f>
        <v>0</v>
      </c>
      <c r="Q19" s="285">
        <f ca="1">IF($B19 = "", "", OFFSET(OFFSET(Tablas!$F$14, (COLUMN(Q19) - 3) * 9, 0),  0, ROW(Q19) - 8))</f>
        <v>0.16666666666666666</v>
      </c>
      <c r="R19" s="290">
        <f ca="1">IF($B19 = "", "", OFFSET(OFFSET(Tablas!$F$14, (COLUMN(R19) - 3) * 9, 0),  0, ROW(R19) - 8))</f>
        <v>1.2987012987012988E-2</v>
      </c>
      <c r="S19" s="283">
        <f ca="1">IF($B19 = "", "", OFFSET(OFFSET(Tablas!$F$14, (COLUMN(S19) - 3) * 9, 0),  0, ROW(S19) - 8))</f>
        <v>1.098901098901099E-2</v>
      </c>
      <c r="T19" s="285">
        <f ca="1">IF($B19 = "", "", OFFSET(OFFSET(Tablas!$F$14, (COLUMN(T19) - 3) * 9, 0),  0, ROW(T19) - 8))</f>
        <v>5.8823529411764705E-2</v>
      </c>
    </row>
    <row r="20" spans="1:20" x14ac:dyDescent="0.2">
      <c r="A20" s="244" t="str">
        <f ca="1">IF(OFFSET(Tablas!$F$5,0,ROW(B20)-8)&gt;0,OFFSET(Tablas!$F$5,0,ROW(B20)-8),"")</f>
        <v/>
      </c>
      <c r="B20" s="180">
        <f ca="1">IF(OFFSET(Tablas!$F$6,0,ROW(B20)-8)&gt;0,OFFSET(Tablas!$F$6,0,ROW(B20)-8),"")</f>
        <v>13</v>
      </c>
      <c r="C20" s="284" t="str">
        <f ca="1">IF($B20 = "", "", OFFSET(OFFSET(Tablas!$F$14, (COLUMN(C20) - 3) * 9, 0),  0, ROW(C20) - 8))</f>
        <v/>
      </c>
      <c r="D20" s="283" t="str">
        <f ca="1">IF($B20 = "", "", OFFSET(OFFSET(Tablas!$F$14, (COLUMN(D20) - 3) * 9, 0),  0, ROW(D20) - 8))</f>
        <v/>
      </c>
      <c r="E20" s="285" t="str">
        <f ca="1">IF($B20 = "", "", OFFSET(OFFSET(Tablas!$F$14, (COLUMN(E20) - 3) * 9, 0),  0, ROW(E20) - 8))</f>
        <v/>
      </c>
      <c r="F20" s="284">
        <f ca="1">IF($B20 = "", "", OFFSET(OFFSET(Tablas!$F$14, (COLUMN(F20) - 3) * 9, 0),  0, ROW(F20) - 8))</f>
        <v>9.8591549295774641E-2</v>
      </c>
      <c r="G20" s="283">
        <f ca="1">IF($B20 = "", "", OFFSET(OFFSET(Tablas!$F$14, (COLUMN(G20) - 3) * 9, 0),  0, ROW(G20) - 8))</f>
        <v>0</v>
      </c>
      <c r="H20" s="285" t="str">
        <f ca="1">IF($B20 = "", "", OFFSET(OFFSET(Tablas!$F$14, (COLUMN(H20) - 3) * 9, 0),  0, ROW(H20) - 8))</f>
        <v/>
      </c>
      <c r="I20" s="284">
        <f ca="1">IF($B20 = "", "", OFFSET(OFFSET(Tablas!$F$14, (COLUMN(I20) - 3) * 9, 0),  0, ROW(I20) - 8))</f>
        <v>3.7288135593220341E-2</v>
      </c>
      <c r="J20" s="283">
        <f ca="1">IF($B20 = "", "", OFFSET(OFFSET(Tablas!$F$14, (COLUMN(J20) - 3) * 9, 0),  0, ROW(J20) - 8))</f>
        <v>4.1666666666666664E-2</v>
      </c>
      <c r="K20" s="285" t="str">
        <f ca="1">IF($B20 = "", "", OFFSET(OFFSET(Tablas!$F$14, (COLUMN(K20) - 3) * 9, 0),  0, ROW(K20) - 8))</f>
        <v/>
      </c>
      <c r="L20" s="284">
        <f ca="1">IF($B20 = "", "", OFFSET(OFFSET(Tablas!$F$14, (COLUMN(L20) - 3) * 9, 0),  0, ROW(L20) - 8))</f>
        <v>3.0864197530864196E-3</v>
      </c>
      <c r="M20" s="283">
        <f ca="1">IF($B20 = "", "", OFFSET(OFFSET(Tablas!$F$14, (COLUMN(M20) - 3) * 9, 0),  0, ROW(M20) - 8))</f>
        <v>5.5555555555555552E-2</v>
      </c>
      <c r="N20" s="285">
        <f ca="1">IF($B20 = "", "", OFFSET(OFFSET(Tablas!$F$14, (COLUMN(N20) - 3) * 9, 0),  0, ROW(N20) - 8))</f>
        <v>0</v>
      </c>
      <c r="O20" s="284">
        <f ca="1">IF($B20 = "", "", OFFSET(OFFSET(Tablas!$F$14, (COLUMN(O20) - 3) * 9, 0),  0, ROW(O20) - 8))</f>
        <v>7.9051383399209481E-3</v>
      </c>
      <c r="P20" s="283">
        <f ca="1">IF($B20 = "", "", OFFSET(OFFSET(Tablas!$F$14, (COLUMN(P20) - 3) * 9, 0),  0, ROW(P20) - 8))</f>
        <v>1.9607843137254902E-2</v>
      </c>
      <c r="Q20" s="285">
        <f ca="1">IF($B20 = "", "", OFFSET(OFFSET(Tablas!$F$14, (COLUMN(Q20) - 3) * 9, 0),  0, ROW(Q20) - 8))</f>
        <v>0.125</v>
      </c>
      <c r="R20" s="290">
        <f ca="1">IF($B20 = "", "", OFFSET(OFFSET(Tablas!$F$14, (COLUMN(R20) - 3) * 9, 0),  0, ROW(R20) - 8))</f>
        <v>2.8050490883590462E-2</v>
      </c>
      <c r="S20" s="283">
        <f ca="1">IF($B20 = "", "", OFFSET(OFFSET(Tablas!$F$14, (COLUMN(S20) - 3) * 9, 0),  0, ROW(S20) - 8))</f>
        <v>3.6363636363636362E-2</v>
      </c>
      <c r="T20" s="285">
        <f ca="1">IF($B20 = "", "", OFFSET(OFFSET(Tablas!$F$14, (COLUMN(T20) - 3) * 9, 0),  0, ROW(T20) - 8))</f>
        <v>8.3333333333333329E-2</v>
      </c>
    </row>
    <row r="21" spans="1:20" x14ac:dyDescent="0.2">
      <c r="A21" s="244" t="str">
        <f ca="1">IF(OFFSET(Tablas!$F$5,0,ROW(B21)-8)&gt;0,OFFSET(Tablas!$F$5,0,ROW(B21)-8),"")</f>
        <v/>
      </c>
      <c r="B21" s="180">
        <f ca="1">IF(OFFSET(Tablas!$F$6,0,ROW(B21)-8)&gt;0,OFFSET(Tablas!$F$6,0,ROW(B21)-8),"")</f>
        <v>14</v>
      </c>
      <c r="C21" s="284" t="str">
        <f ca="1">IF($B21 = "", "", OFFSET(OFFSET(Tablas!$F$14, (COLUMN(C21) - 3) * 9, 0),  0, ROW(C21) - 8))</f>
        <v/>
      </c>
      <c r="D21" s="283" t="str">
        <f ca="1">IF($B21 = "", "", OFFSET(OFFSET(Tablas!$F$14, (COLUMN(D21) - 3) * 9, 0),  0, ROW(D21) - 8))</f>
        <v/>
      </c>
      <c r="E21" s="285" t="str">
        <f ca="1">IF($B21 = "", "", OFFSET(OFFSET(Tablas!$F$14, (COLUMN(E21) - 3) * 9, 0),  0, ROW(E21) - 8))</f>
        <v/>
      </c>
      <c r="F21" s="284">
        <f ca="1">IF($B21 = "", "", OFFSET(OFFSET(Tablas!$F$14, (COLUMN(F21) - 3) * 9, 0),  0, ROW(F21) - 8))</f>
        <v>0.11842105263157894</v>
      </c>
      <c r="G21" s="283">
        <f ca="1">IF($B21 = "", "", OFFSET(OFFSET(Tablas!$F$14, (COLUMN(G21) - 3) * 9, 0),  0, ROW(G21) - 8))</f>
        <v>0</v>
      </c>
      <c r="H21" s="285" t="str">
        <f ca="1">IF($B21 = "", "", OFFSET(OFFSET(Tablas!$F$14, (COLUMN(H21) - 3) * 9, 0),  0, ROW(H21) - 8))</f>
        <v/>
      </c>
      <c r="I21" s="284">
        <f ca="1">IF($B21 = "", "", OFFSET(OFFSET(Tablas!$F$14, (COLUMN(I21) - 3) * 9, 0),  0, ROW(I21) - 8))</f>
        <v>3.5087719298245612E-2</v>
      </c>
      <c r="J21" s="283">
        <f ca="1">IF($B21 = "", "", OFFSET(OFFSET(Tablas!$F$14, (COLUMN(J21) - 3) * 9, 0),  0, ROW(J21) - 8))</f>
        <v>9.5238095238095233E-2</v>
      </c>
      <c r="K21" s="285" t="str">
        <f ca="1">IF($B21 = "", "", OFFSET(OFFSET(Tablas!$F$14, (COLUMN(K21) - 3) * 9, 0),  0, ROW(K21) - 8))</f>
        <v/>
      </c>
      <c r="L21" s="284">
        <f ca="1">IF($B21 = "", "", OFFSET(OFFSET(Tablas!$F$14, (COLUMN(L21) - 3) * 9, 0),  0, ROW(L21) - 8))</f>
        <v>5.272407732864675E-3</v>
      </c>
      <c r="M21" s="283">
        <f ca="1">IF($B21 = "", "", OFFSET(OFFSET(Tablas!$F$14, (COLUMN(M21) - 3) * 9, 0),  0, ROW(M21) - 8))</f>
        <v>0</v>
      </c>
      <c r="N21" s="285">
        <f ca="1">IF($B21 = "", "", OFFSET(OFFSET(Tablas!$F$14, (COLUMN(N21) - 3) * 9, 0),  0, ROW(N21) - 8))</f>
        <v>0</v>
      </c>
      <c r="O21" s="284">
        <f ca="1">IF($B21 = "", "", OFFSET(OFFSET(Tablas!$F$14, (COLUMN(O21) - 3) * 9, 0),  0, ROW(O21) - 8))</f>
        <v>1.7316017316017316E-2</v>
      </c>
      <c r="P21" s="283">
        <f ca="1">IF($B21 = "", "", OFFSET(OFFSET(Tablas!$F$14, (COLUMN(P21) - 3) * 9, 0),  0, ROW(P21) - 8))</f>
        <v>6.1224489795918366E-2</v>
      </c>
      <c r="Q21" s="285">
        <f ca="1">IF($B21 = "", "", OFFSET(OFFSET(Tablas!$F$14, (COLUMN(Q21) - 3) * 9, 0),  0, ROW(Q21) - 8))</f>
        <v>0</v>
      </c>
      <c r="R21" s="290">
        <f ca="1">IF($B21 = "", "", OFFSET(OFFSET(Tablas!$F$14, (COLUMN(R21) - 3) * 9, 0),  0, ROW(R21) - 8))</f>
        <v>2.6381909547738693E-2</v>
      </c>
      <c r="S21" s="283">
        <f ca="1">IF($B21 = "", "", OFFSET(OFFSET(Tablas!$F$14, (COLUMN(S21) - 3) * 9, 0),  0, ROW(S21) - 8))</f>
        <v>7.5949367088607597E-2</v>
      </c>
      <c r="T21" s="285">
        <f ca="1">IF($B21 = "", "", OFFSET(OFFSET(Tablas!$F$14, (COLUMN(T21) - 3) * 9, 0),  0, ROW(T21) - 8))</f>
        <v>3.8461538461538464E-2</v>
      </c>
    </row>
    <row r="22" spans="1:20" x14ac:dyDescent="0.2">
      <c r="A22" s="244" t="str">
        <f ca="1">IF(OFFSET(Tablas!$F$5,0,ROW(B22)-8)&gt;0,OFFSET(Tablas!$F$5,0,ROW(B22)-8),"")</f>
        <v/>
      </c>
      <c r="B22" s="180">
        <f ca="1">IF(OFFSET(Tablas!$F$6,0,ROW(B22)-8)&gt;0,OFFSET(Tablas!$F$6,0,ROW(B22)-8),"")</f>
        <v>15</v>
      </c>
      <c r="C22" s="284" t="str">
        <f ca="1">IF($B22 = "", "", OFFSET(OFFSET(Tablas!$F$14, (COLUMN(C22) - 3) * 9, 0),  0, ROW(C22) - 8))</f>
        <v/>
      </c>
      <c r="D22" s="283" t="str">
        <f ca="1">IF($B22 = "", "", OFFSET(OFFSET(Tablas!$F$14, (COLUMN(D22) - 3) * 9, 0),  0, ROW(D22) - 8))</f>
        <v/>
      </c>
      <c r="E22" s="285" t="str">
        <f ca="1">IF($B22 = "", "", OFFSET(OFFSET(Tablas!$F$14, (COLUMN(E22) - 3) * 9, 0),  0, ROW(E22) - 8))</f>
        <v/>
      </c>
      <c r="F22" s="284">
        <f ca="1">IF($B22 = "", "", OFFSET(OFFSET(Tablas!$F$14, (COLUMN(F22) - 3) * 9, 0),  0, ROW(F22) - 8))</f>
        <v>7.0422535211267609E-2</v>
      </c>
      <c r="G22" s="283">
        <f ca="1">IF($B22 = "", "", OFFSET(OFFSET(Tablas!$F$14, (COLUMN(G22) - 3) * 9, 0),  0, ROW(G22) - 8))</f>
        <v>0</v>
      </c>
      <c r="H22" s="285">
        <f ca="1">IF($B22 = "", "", OFFSET(OFFSET(Tablas!$F$14, (COLUMN(H22) - 3) * 9, 0),  0, ROW(H22) - 8))</f>
        <v>0</v>
      </c>
      <c r="I22" s="284">
        <f ca="1">IF($B22 = "", "", OFFSET(OFFSET(Tablas!$F$14, (COLUMN(I22) - 3) * 9, 0),  0, ROW(I22) - 8))</f>
        <v>5.2208835341365459E-2</v>
      </c>
      <c r="J22" s="283">
        <f ca="1">IF($B22 = "", "", OFFSET(OFFSET(Tablas!$F$14, (COLUMN(J22) - 3) * 9, 0),  0, ROW(J22) - 8))</f>
        <v>6.6666666666666666E-2</v>
      </c>
      <c r="K22" s="285" t="str">
        <f ca="1">IF($B22 = "", "", OFFSET(OFFSET(Tablas!$F$14, (COLUMN(K22) - 3) * 9, 0),  0, ROW(K22) - 8))</f>
        <v/>
      </c>
      <c r="L22" s="284">
        <f ca="1">IF($B22 = "", "", OFFSET(OFFSET(Tablas!$F$14, (COLUMN(L22) - 3) * 9, 0),  0, ROW(L22) - 8))</f>
        <v>1.3071895424836602E-2</v>
      </c>
      <c r="M22" s="283">
        <f ca="1">IF($B22 = "", "", OFFSET(OFFSET(Tablas!$F$14, (COLUMN(M22) - 3) * 9, 0),  0, ROW(M22) - 8))</f>
        <v>4.1666666666666664E-2</v>
      </c>
      <c r="N22" s="285">
        <f ca="1">IF($B22 = "", "", OFFSET(OFFSET(Tablas!$F$14, (COLUMN(N22) - 3) * 9, 0),  0, ROW(N22) - 8))</f>
        <v>0</v>
      </c>
      <c r="O22" s="284">
        <f ca="1">IF($B22 = "", "", OFFSET(OFFSET(Tablas!$F$14, (COLUMN(O22) - 3) * 9, 0),  0, ROW(O22) - 8))</f>
        <v>1.5779092702169626E-2</v>
      </c>
      <c r="P22" s="283">
        <f ca="1">IF($B22 = "", "", OFFSET(OFFSET(Tablas!$F$14, (COLUMN(P22) - 3) * 9, 0),  0, ROW(P22) - 8))</f>
        <v>4.0816326530612242E-2</v>
      </c>
      <c r="Q22" s="285">
        <f ca="1">IF($B22 = "", "", OFFSET(OFFSET(Tablas!$F$14, (COLUMN(Q22) - 3) * 9, 0),  0, ROW(Q22) - 8))</f>
        <v>0.14285714285714285</v>
      </c>
      <c r="R22" s="290">
        <f ca="1">IF($B22 = "", "", OFFSET(OFFSET(Tablas!$F$14, (COLUMN(R22) - 3) * 9, 0),  0, ROW(R22) - 8))</f>
        <v>2.3195876288659795E-2</v>
      </c>
      <c r="S22" s="283">
        <f ca="1">IF($B22 = "", "", OFFSET(OFFSET(Tablas!$F$14, (COLUMN(S22) - 3) * 9, 0),  0, ROW(S22) - 8))</f>
        <v>3.2258064516129031E-2</v>
      </c>
      <c r="T22" s="285">
        <f ca="1">IF($B22 = "", "", OFFSET(OFFSET(Tablas!$F$14, (COLUMN(T22) - 3) * 9, 0),  0, ROW(T22) - 8))</f>
        <v>0.125</v>
      </c>
    </row>
    <row r="23" spans="1:20" x14ac:dyDescent="0.2">
      <c r="A23" s="244" t="str">
        <f ca="1">IF(OFFSET(Tablas!$F$5,0,ROW(B23)-8)&gt;0,OFFSET(Tablas!$F$5,0,ROW(B23)-8),"")</f>
        <v/>
      </c>
      <c r="B23" s="180">
        <f ca="1">IF(OFFSET(Tablas!$F$6,0,ROW(B23)-8)&gt;0,OFFSET(Tablas!$F$6,0,ROW(B23)-8),"")</f>
        <v>16</v>
      </c>
      <c r="C23" s="284" t="str">
        <f ca="1">IF($B23 = "", "", OFFSET(OFFSET(Tablas!$F$14, (COLUMN(C23) - 3) * 9, 0),  0, ROW(C23) - 8))</f>
        <v/>
      </c>
      <c r="D23" s="283" t="str">
        <f ca="1">IF($B23 = "", "", OFFSET(OFFSET(Tablas!$F$14, (COLUMN(D23) - 3) * 9, 0),  0, ROW(D23) - 8))</f>
        <v/>
      </c>
      <c r="E23" s="285" t="str">
        <f ca="1">IF($B23 = "", "", OFFSET(OFFSET(Tablas!$F$14, (COLUMN(E23) - 3) * 9, 0),  0, ROW(E23) - 8))</f>
        <v/>
      </c>
      <c r="F23" s="284">
        <f ca="1">IF($B23 = "", "", OFFSET(OFFSET(Tablas!$F$14, (COLUMN(F23) - 3) * 9, 0),  0, ROW(F23) - 8))</f>
        <v>0.11940298507462686</v>
      </c>
      <c r="G23" s="283">
        <f ca="1">IF($B23 = "", "", OFFSET(OFFSET(Tablas!$F$14, (COLUMN(G23) - 3) * 9, 0),  0, ROW(G23) - 8))</f>
        <v>0</v>
      </c>
      <c r="H23" s="285" t="str">
        <f ca="1">IF($B23 = "", "", OFFSET(OFFSET(Tablas!$F$14, (COLUMN(H23) - 3) * 9, 0),  0, ROW(H23) - 8))</f>
        <v/>
      </c>
      <c r="I23" s="284">
        <f ca="1">IF($B23 = "", "", OFFSET(OFFSET(Tablas!$F$14, (COLUMN(I23) - 3) * 9, 0),  0, ROW(I23) - 8))</f>
        <v>4.7445255474452552E-2</v>
      </c>
      <c r="J23" s="283">
        <f ca="1">IF($B23 = "", "", OFFSET(OFFSET(Tablas!$F$14, (COLUMN(J23) - 3) * 9, 0),  0, ROW(J23) - 8))</f>
        <v>0.1111111111111111</v>
      </c>
      <c r="K23" s="285">
        <f ca="1">IF($B23 = "", "", OFFSET(OFFSET(Tablas!$F$14, (COLUMN(K23) - 3) * 9, 0),  0, ROW(K23) - 8))</f>
        <v>0</v>
      </c>
      <c r="L23" s="284">
        <f ca="1">IF($B23 = "", "", OFFSET(OFFSET(Tablas!$F$14, (COLUMN(L23) - 3) * 9, 0),  0, ROW(L23) - 8))</f>
        <v>5.0505050505050509E-3</v>
      </c>
      <c r="M23" s="283">
        <f ca="1">IF($B23 = "", "", OFFSET(OFFSET(Tablas!$F$14, (COLUMN(M23) - 3) * 9, 0),  0, ROW(M23) - 8))</f>
        <v>7.6923076923076927E-2</v>
      </c>
      <c r="N23" s="285">
        <f ca="1">IF($B23 = "", "", OFFSET(OFFSET(Tablas!$F$14, (COLUMN(N23) - 3) * 9, 0),  0, ROW(N23) - 8))</f>
        <v>0</v>
      </c>
      <c r="O23" s="284">
        <f ca="1">IF($B23 = "", "", OFFSET(OFFSET(Tablas!$F$14, (COLUMN(O23) - 3) * 9, 0),  0, ROW(O23) - 8))</f>
        <v>1.050420168067227E-2</v>
      </c>
      <c r="P23" s="283">
        <f ca="1">IF($B23 = "", "", OFFSET(OFFSET(Tablas!$F$14, (COLUMN(P23) - 3) * 9, 0),  0, ROW(P23) - 8))</f>
        <v>4.1666666666666664E-2</v>
      </c>
      <c r="Q23" s="285">
        <f ca="1">IF($B23 = "", "", OFFSET(OFFSET(Tablas!$F$14, (COLUMN(Q23) - 3) * 9, 0),  0, ROW(Q23) - 8))</f>
        <v>0</v>
      </c>
      <c r="R23" s="290">
        <f ca="1">IF($B23 = "", "", OFFSET(OFFSET(Tablas!$F$14, (COLUMN(R23) - 3) * 9, 0),  0, ROW(R23) - 8))</f>
        <v>3.4749034749034749E-2</v>
      </c>
      <c r="S23" s="283">
        <f ca="1">IF($B23 = "", "", OFFSET(OFFSET(Tablas!$F$14, (COLUMN(S23) - 3) * 9, 0),  0, ROW(S23) - 8))</f>
        <v>3.8834951456310676E-2</v>
      </c>
      <c r="T23" s="285">
        <f ca="1">IF($B23 = "", "", OFFSET(OFFSET(Tablas!$F$14, (COLUMN(T23) - 3) * 9, 0),  0, ROW(T23) - 8))</f>
        <v>5.1724137931034482E-2</v>
      </c>
    </row>
    <row r="24" spans="1:20" x14ac:dyDescent="0.2">
      <c r="A24" s="244" t="str">
        <f ca="1">IF(OFFSET(Tablas!$F$5,0,ROW(B24)-8)&gt;0,OFFSET(Tablas!$F$5,0,ROW(B24)-8),"")</f>
        <v/>
      </c>
      <c r="B24" s="180">
        <f ca="1">IF(OFFSET(Tablas!$F$6,0,ROW(B24)-8)&gt;0,OFFSET(Tablas!$F$6,0,ROW(B24)-8),"")</f>
        <v>17</v>
      </c>
      <c r="C24" s="284" t="str">
        <f ca="1">IF($B24 = "", "", OFFSET(OFFSET(Tablas!$F$14, (COLUMN(C24) - 3) * 9, 0),  0, ROW(C24) - 8))</f>
        <v/>
      </c>
      <c r="D24" s="283" t="str">
        <f ca="1">IF($B24 = "", "", OFFSET(OFFSET(Tablas!$F$14, (COLUMN(D24) - 3) * 9, 0),  0, ROW(D24) - 8))</f>
        <v/>
      </c>
      <c r="E24" s="285" t="str">
        <f ca="1">IF($B24 = "", "", OFFSET(OFFSET(Tablas!$F$14, (COLUMN(E24) - 3) * 9, 0),  0, ROW(E24) - 8))</f>
        <v/>
      </c>
      <c r="F24" s="284">
        <f ca="1">IF($B24 = "", "", OFFSET(OFFSET(Tablas!$F$14, (COLUMN(F24) - 3) * 9, 0),  0, ROW(F24) - 8))</f>
        <v>0.15068493150684931</v>
      </c>
      <c r="G24" s="283">
        <f ca="1">IF($B24 = "", "", OFFSET(OFFSET(Tablas!$F$14, (COLUMN(G24) - 3) * 9, 0),  0, ROW(G24) - 8))</f>
        <v>0</v>
      </c>
      <c r="H24" s="285" t="str">
        <f ca="1">IF($B24 = "", "", OFFSET(OFFSET(Tablas!$F$14, (COLUMN(H24) - 3) * 9, 0),  0, ROW(H24) - 8))</f>
        <v/>
      </c>
      <c r="I24" s="284">
        <f ca="1">IF($B24 = "", "", OFFSET(OFFSET(Tablas!$F$14, (COLUMN(I24) - 3) * 9, 0),  0, ROW(I24) - 8))</f>
        <v>1.858736059479554E-2</v>
      </c>
      <c r="J24" s="283">
        <f ca="1">IF($B24 = "", "", OFFSET(OFFSET(Tablas!$F$14, (COLUMN(J24) - 3) * 9, 0),  0, ROW(J24) - 8))</f>
        <v>0</v>
      </c>
      <c r="K24" s="285">
        <f ca="1">IF($B24 = "", "", OFFSET(OFFSET(Tablas!$F$14, (COLUMN(K24) - 3) * 9, 0),  0, ROW(K24) - 8))</f>
        <v>0.5</v>
      </c>
      <c r="L24" s="284">
        <f ca="1">IF($B24 = "", "", OFFSET(OFFSET(Tablas!$F$14, (COLUMN(L24) - 3) * 9, 0),  0, ROW(L24) - 8))</f>
        <v>1.652892561983471E-3</v>
      </c>
      <c r="M24" s="283">
        <f ca="1">IF($B24 = "", "", OFFSET(OFFSET(Tablas!$F$14, (COLUMN(M24) - 3) * 9, 0),  0, ROW(M24) - 8))</f>
        <v>4.7619047619047616E-2</v>
      </c>
      <c r="N24" s="285">
        <f ca="1">IF($B24 = "", "", OFFSET(OFFSET(Tablas!$F$14, (COLUMN(N24) - 3) * 9, 0),  0, ROW(N24) - 8))</f>
        <v>0</v>
      </c>
      <c r="O24" s="284">
        <f ca="1">IF($B24 = "", "", OFFSET(OFFSET(Tablas!$F$14, (COLUMN(O24) - 3) * 9, 0),  0, ROW(O24) - 8))</f>
        <v>1.2170385395537525E-2</v>
      </c>
      <c r="P24" s="283">
        <f ca="1">IF($B24 = "", "", OFFSET(OFFSET(Tablas!$F$14, (COLUMN(P24) - 3) * 9, 0),  0, ROW(P24) - 8))</f>
        <v>0</v>
      </c>
      <c r="Q24" s="285">
        <f ca="1">IF($B24 = "", "", OFFSET(OFFSET(Tablas!$F$14, (COLUMN(Q24) - 3) * 9, 0),  0, ROW(Q24) - 8))</f>
        <v>0</v>
      </c>
      <c r="R24" s="290">
        <f ca="1">IF($B24 = "", "", OFFSET(OFFSET(Tablas!$F$14, (COLUMN(R24) - 3) * 9, 0),  0, ROW(R24) - 8))</f>
        <v>3.8071065989847719E-2</v>
      </c>
      <c r="S24" s="283">
        <f ca="1">IF($B24 = "", "", OFFSET(OFFSET(Tablas!$F$14, (COLUMN(S24) - 3) * 9, 0),  0, ROW(S24) - 8))</f>
        <v>4.5454545454545456E-2</v>
      </c>
      <c r="T24" s="285">
        <f ca="1">IF($B24 = "", "", OFFSET(OFFSET(Tablas!$F$14, (COLUMN(T24) - 3) * 9, 0),  0, ROW(T24) - 8))</f>
        <v>0.02</v>
      </c>
    </row>
    <row r="25" spans="1:20" x14ac:dyDescent="0.2">
      <c r="A25" s="244" t="str">
        <f ca="1">IF(OFFSET(Tablas!$F$5,0,ROW(B25)-8)&gt;0,OFFSET(Tablas!$F$5,0,ROW(B25)-8),"")</f>
        <v/>
      </c>
      <c r="B25" s="180">
        <f ca="1">IF(OFFSET(Tablas!$F$6,0,ROW(B25)-8)&gt;0,OFFSET(Tablas!$F$6,0,ROW(B25)-8),"")</f>
        <v>18</v>
      </c>
      <c r="C25" s="284" t="str">
        <f ca="1">IF($B25 = "", "", OFFSET(OFFSET(Tablas!$F$14, (COLUMN(C25) - 3) * 9, 0),  0, ROW(C25) - 8))</f>
        <v/>
      </c>
      <c r="D25" s="283" t="str">
        <f ca="1">IF($B25 = "", "", OFFSET(OFFSET(Tablas!$F$14, (COLUMN(D25) - 3) * 9, 0),  0, ROW(D25) - 8))</f>
        <v/>
      </c>
      <c r="E25" s="285" t="str">
        <f ca="1">IF($B25 = "", "", OFFSET(OFFSET(Tablas!$F$14, (COLUMN(E25) - 3) * 9, 0),  0, ROW(E25) - 8))</f>
        <v/>
      </c>
      <c r="F25" s="284">
        <f ca="1">IF($B25 = "", "", OFFSET(OFFSET(Tablas!$F$14, (COLUMN(F25) - 3) * 9, 0),  0, ROW(F25) - 8))</f>
        <v>0.19277108433734941</v>
      </c>
      <c r="G25" s="283">
        <f ca="1">IF($B25 = "", "", OFFSET(OFFSET(Tablas!$F$14, (COLUMN(G25) - 3) * 9, 0),  0, ROW(G25) - 8))</f>
        <v>0.2857142857142857</v>
      </c>
      <c r="H25" s="285" t="str">
        <f ca="1">IF($B25 = "", "", OFFSET(OFFSET(Tablas!$F$14, (COLUMN(H25) - 3) * 9, 0),  0, ROW(H25) - 8))</f>
        <v/>
      </c>
      <c r="I25" s="284">
        <f ca="1">IF($B25 = "", "", OFFSET(OFFSET(Tablas!$F$14, (COLUMN(I25) - 3) * 9, 0),  0, ROW(I25) - 8))</f>
        <v>3.7344398340248962E-2</v>
      </c>
      <c r="J25" s="283">
        <f ca="1">IF($B25 = "", "", OFFSET(OFFSET(Tablas!$F$14, (COLUMN(J25) - 3) * 9, 0),  0, ROW(J25) - 8))</f>
        <v>0</v>
      </c>
      <c r="K25" s="285">
        <f ca="1">IF($B25 = "", "", OFFSET(OFFSET(Tablas!$F$14, (COLUMN(K25) - 3) * 9, 0),  0, ROW(K25) - 8))</f>
        <v>0</v>
      </c>
      <c r="L25" s="284">
        <f ca="1">IF($B25 = "", "", OFFSET(OFFSET(Tablas!$F$14, (COLUMN(L25) - 3) * 9, 0),  0, ROW(L25) - 8))</f>
        <v>5.244755244755245E-3</v>
      </c>
      <c r="M25" s="283">
        <f ca="1">IF($B25 = "", "", OFFSET(OFFSET(Tablas!$F$14, (COLUMN(M25) - 3) * 9, 0),  0, ROW(M25) - 8))</f>
        <v>3.7037037037037035E-2</v>
      </c>
      <c r="N25" s="285">
        <f ca="1">IF($B25 = "", "", OFFSET(OFFSET(Tablas!$F$14, (COLUMN(N25) - 3) * 9, 0),  0, ROW(N25) - 8))</f>
        <v>0.5</v>
      </c>
      <c r="O25" s="284">
        <f ca="1">IF($B25 = "", "", OFFSET(OFFSET(Tablas!$F$14, (COLUMN(O25) - 3) * 9, 0),  0, ROW(O25) - 8))</f>
        <v>1.2658227848101266E-2</v>
      </c>
      <c r="P25" s="283">
        <f ca="1">IF($B25 = "", "", OFFSET(OFFSET(Tablas!$F$14, (COLUMN(P25) - 3) * 9, 0),  0, ROW(P25) - 8))</f>
        <v>1.9607843137254902E-2</v>
      </c>
      <c r="Q25" s="285">
        <f ca="1">IF($B25 = "", "", OFFSET(OFFSET(Tablas!$F$14, (COLUMN(Q25) - 3) * 9, 0),  0, ROW(Q25) - 8))</f>
        <v>0</v>
      </c>
      <c r="R25" s="290">
        <f ca="1">IF($B25 = "", "", OFFSET(OFFSET(Tablas!$F$14, (COLUMN(R25) - 3) * 9, 0),  0, ROW(R25) - 8))</f>
        <v>2.5198938992042442E-2</v>
      </c>
      <c r="S25" s="283">
        <f ca="1">IF($B25 = "", "", OFFSET(OFFSET(Tablas!$F$14, (COLUMN(S25) - 3) * 9, 0),  0, ROW(S25) - 8))</f>
        <v>4.4444444444444446E-2</v>
      </c>
      <c r="T25" s="285">
        <f ca="1">IF($B25 = "", "", OFFSET(OFFSET(Tablas!$F$14, (COLUMN(T25) - 3) * 9, 0),  0, ROW(T25) - 8))</f>
        <v>1.9230769230769232E-2</v>
      </c>
    </row>
    <row r="26" spans="1:20" x14ac:dyDescent="0.2">
      <c r="A26" s="244" t="str">
        <f ca="1">IF(OFFSET(Tablas!$F$5,0,ROW(B26)-8)&gt;0,OFFSET(Tablas!$F$5,0,ROW(B26)-8),"")</f>
        <v/>
      </c>
      <c r="B26" s="180">
        <f ca="1">IF(OFFSET(Tablas!$F$6,0,ROW(B26)-8)&gt;0,OFFSET(Tablas!$F$6,0,ROW(B26)-8),"")</f>
        <v>19</v>
      </c>
      <c r="C26" s="284" t="str">
        <f ca="1">IF($B26 = "", "", OFFSET(OFFSET(Tablas!$F$14, (COLUMN(C26) - 3) * 9, 0),  0, ROW(C26) - 8))</f>
        <v/>
      </c>
      <c r="D26" s="283" t="str">
        <f ca="1">IF($B26 = "", "", OFFSET(OFFSET(Tablas!$F$14, (COLUMN(D26) - 3) * 9, 0),  0, ROW(D26) - 8))</f>
        <v/>
      </c>
      <c r="E26" s="285" t="str">
        <f ca="1">IF($B26 = "", "", OFFSET(OFFSET(Tablas!$F$14, (COLUMN(E26) - 3) * 9, 0),  0, ROW(E26) - 8))</f>
        <v/>
      </c>
      <c r="F26" s="284">
        <f ca="1">IF($B26 = "", "", OFFSET(OFFSET(Tablas!$F$14, (COLUMN(F26) - 3) * 9, 0),  0, ROW(F26) - 8))</f>
        <v>0.13559322033898305</v>
      </c>
      <c r="G26" s="283">
        <f ca="1">IF($B26 = "", "", OFFSET(OFFSET(Tablas!$F$14, (COLUMN(G26) - 3) * 9, 0),  0, ROW(G26) - 8))</f>
        <v>0</v>
      </c>
      <c r="H26" s="285" t="str">
        <f ca="1">IF($B26 = "", "", OFFSET(OFFSET(Tablas!$F$14, (COLUMN(H26) - 3) * 9, 0),  0, ROW(H26) - 8))</f>
        <v/>
      </c>
      <c r="I26" s="284">
        <f ca="1">IF($B26 = "", "", OFFSET(OFFSET(Tablas!$F$14, (COLUMN(I26) - 3) * 9, 0),  0, ROW(I26) - 8))</f>
        <v>5.3719008264462811E-2</v>
      </c>
      <c r="J26" s="283">
        <f ca="1">IF($B26 = "", "", OFFSET(OFFSET(Tablas!$F$14, (COLUMN(J26) - 3) * 9, 0),  0, ROW(J26) - 8))</f>
        <v>0</v>
      </c>
      <c r="K26" s="285" t="str">
        <f ca="1">IF($B26 = "", "", OFFSET(OFFSET(Tablas!$F$14, (COLUMN(K26) - 3) * 9, 0),  0, ROW(K26) - 8))</f>
        <v/>
      </c>
      <c r="L26" s="284">
        <f ca="1">IF($B26 = "", "", OFFSET(OFFSET(Tablas!$F$14, (COLUMN(L26) - 3) * 9, 0),  0, ROW(L26) - 8))</f>
        <v>1.1363636363636364E-2</v>
      </c>
      <c r="M26" s="283">
        <f ca="1">IF($B26 = "", "", OFFSET(OFFSET(Tablas!$F$14, (COLUMN(M26) - 3) * 9, 0),  0, ROW(M26) - 8))</f>
        <v>0.1</v>
      </c>
      <c r="N26" s="285">
        <f ca="1">IF($B26 = "", "", OFFSET(OFFSET(Tablas!$F$14, (COLUMN(N26) - 3) * 9, 0),  0, ROW(N26) - 8))</f>
        <v>0.25</v>
      </c>
      <c r="O26" s="284">
        <f ca="1">IF($B26 = "", "", OFFSET(OFFSET(Tablas!$F$14, (COLUMN(O26) - 3) * 9, 0),  0, ROW(O26) - 8))</f>
        <v>3.2854209445585217E-2</v>
      </c>
      <c r="P26" s="283">
        <f ca="1">IF($B26 = "", "", OFFSET(OFFSET(Tablas!$F$14, (COLUMN(P26) - 3) * 9, 0),  0, ROW(P26) - 8))</f>
        <v>8.0645161290322578E-2</v>
      </c>
      <c r="Q26" s="285">
        <f ca="1">IF($B26 = "", "", OFFSET(OFFSET(Tablas!$F$14, (COLUMN(Q26) - 3) * 9, 0),  0, ROW(Q26) - 8))</f>
        <v>0.125</v>
      </c>
      <c r="R26" s="290">
        <f ca="1">IF($B26 = "", "", OFFSET(OFFSET(Tablas!$F$14, (COLUMN(R26) - 3) * 9, 0),  0, ROW(R26) - 8))</f>
        <v>3.4400948991696323E-2</v>
      </c>
      <c r="S26" s="283">
        <f ca="1">IF($B26 = "", "", OFFSET(OFFSET(Tablas!$F$14, (COLUMN(S26) - 3) * 9, 0),  0, ROW(S26) - 8))</f>
        <v>9.6153846153846159E-3</v>
      </c>
      <c r="T26" s="285">
        <f ca="1">IF($B26 = "", "", OFFSET(OFFSET(Tablas!$F$14, (COLUMN(T26) - 3) * 9, 0),  0, ROW(T26) - 8))</f>
        <v>0</v>
      </c>
    </row>
    <row r="27" spans="1:20" x14ac:dyDescent="0.2">
      <c r="A27" s="244" t="str">
        <f ca="1">IF(OFFSET(Tablas!$F$5,0,ROW(B27)-8)&gt;0,OFFSET(Tablas!$F$5,0,ROW(B27)-8),"")</f>
        <v/>
      </c>
      <c r="B27" s="180">
        <f ca="1">IF(OFFSET(Tablas!$F$6,0,ROW(B27)-8)&gt;0,OFFSET(Tablas!$F$6,0,ROW(B27)-8),"")</f>
        <v>20</v>
      </c>
      <c r="C27" s="284" t="str">
        <f ca="1">IF($B27 = "", "", OFFSET(OFFSET(Tablas!$F$14, (COLUMN(C27) - 3) * 9, 0),  0, ROW(C27) - 8))</f>
        <v/>
      </c>
      <c r="D27" s="283" t="str">
        <f ca="1">IF($B27 = "", "", OFFSET(OFFSET(Tablas!$F$14, (COLUMN(D27) - 3) * 9, 0),  0, ROW(D27) - 8))</f>
        <v/>
      </c>
      <c r="E27" s="285" t="str">
        <f ca="1">IF($B27 = "", "", OFFSET(OFFSET(Tablas!$F$14, (COLUMN(E27) - 3) * 9, 0),  0, ROW(E27) - 8))</f>
        <v/>
      </c>
      <c r="F27" s="284">
        <f ca="1">IF($B27 = "", "", OFFSET(OFFSET(Tablas!$F$14, (COLUMN(F27) - 3) * 9, 0),  0, ROW(F27) - 8))</f>
        <v>0.12307692307692308</v>
      </c>
      <c r="G27" s="283">
        <f ca="1">IF($B27 = "", "", OFFSET(OFFSET(Tablas!$F$14, (COLUMN(G27) - 3) * 9, 0),  0, ROW(G27) - 8))</f>
        <v>0.14285714285714285</v>
      </c>
      <c r="H27" s="285" t="str">
        <f ca="1">IF($B27 = "", "", OFFSET(OFFSET(Tablas!$F$14, (COLUMN(H27) - 3) * 9, 0),  0, ROW(H27) - 8))</f>
        <v/>
      </c>
      <c r="I27" s="284">
        <f ca="1">IF($B27 = "", "", OFFSET(OFFSET(Tablas!$F$14, (COLUMN(I27) - 3) * 9, 0),  0, ROW(I27) - 8))</f>
        <v>3.4351145038167941E-2</v>
      </c>
      <c r="J27" s="283">
        <f ca="1">IF($B27 = "", "", OFFSET(OFFSET(Tablas!$F$14, (COLUMN(J27) - 3) * 9, 0),  0, ROW(J27) - 8))</f>
        <v>0.10344827586206896</v>
      </c>
      <c r="K27" s="285">
        <f ca="1">IF($B27 = "", "", OFFSET(OFFSET(Tablas!$F$14, (COLUMN(K27) - 3) * 9, 0),  0, ROW(K27) - 8))</f>
        <v>0</v>
      </c>
      <c r="L27" s="284">
        <f ca="1">IF($B27 = "", "", OFFSET(OFFSET(Tablas!$F$14, (COLUMN(L27) - 3) * 9, 0),  0, ROW(L27) - 8))</f>
        <v>9.4488188976377951E-3</v>
      </c>
      <c r="M27" s="283">
        <f ca="1">IF($B27 = "", "", OFFSET(OFFSET(Tablas!$F$14, (COLUMN(M27) - 3) * 9, 0),  0, ROW(M27) - 8))</f>
        <v>6.4516129032258063E-2</v>
      </c>
      <c r="N27" s="285">
        <f ca="1">IF($B27 = "", "", OFFSET(OFFSET(Tablas!$F$14, (COLUMN(N27) - 3) * 9, 0),  0, ROW(N27) - 8))</f>
        <v>0</v>
      </c>
      <c r="O27" s="284">
        <f ca="1">IF($B27 = "", "", OFFSET(OFFSET(Tablas!$F$14, (COLUMN(O27) - 3) * 9, 0),  0, ROW(O27) - 8))</f>
        <v>2.4096385542168676E-2</v>
      </c>
      <c r="P27" s="283">
        <f ca="1">IF($B27 = "", "", OFFSET(OFFSET(Tablas!$F$14, (COLUMN(P27) - 3) * 9, 0),  0, ROW(P27) - 8))</f>
        <v>6.5573770491803282E-2</v>
      </c>
      <c r="Q27" s="285">
        <f ca="1">IF($B27 = "", "", OFFSET(OFFSET(Tablas!$F$14, (COLUMN(Q27) - 3) * 9, 0),  0, ROW(Q27) - 8))</f>
        <v>0</v>
      </c>
      <c r="R27" s="290">
        <f ca="1">IF($B27 = "", "", OFFSET(OFFSET(Tablas!$F$14, (COLUMN(R27) - 3) * 9, 0),  0, ROW(R27) - 8))</f>
        <v>4.0251572327044023E-2</v>
      </c>
      <c r="S27" s="283">
        <f ca="1">IF($B27 = "", "", OFFSET(OFFSET(Tablas!$F$14, (COLUMN(S27) - 3) * 9, 0),  0, ROW(S27) - 8))</f>
        <v>3.1914893617021274E-2</v>
      </c>
      <c r="T27" s="285">
        <f ca="1">IF($B27 = "", "", OFFSET(OFFSET(Tablas!$F$14, (COLUMN(T27) - 3) * 9, 0),  0, ROW(T27) - 8))</f>
        <v>5.7692307692307696E-2</v>
      </c>
    </row>
    <row r="28" spans="1:20" x14ac:dyDescent="0.2">
      <c r="A28" s="244" t="str">
        <f ca="1">IF(OFFSET(Tablas!$F$5,0,ROW(B28)-8)&gt;0,OFFSET(Tablas!$F$5,0,ROW(B28)-8),"")</f>
        <v/>
      </c>
      <c r="B28" s="180">
        <f ca="1">IF(OFFSET(Tablas!$F$6,0,ROW(B28)-8)&gt;0,OFFSET(Tablas!$F$6,0,ROW(B28)-8),"")</f>
        <v>21</v>
      </c>
      <c r="C28" s="284" t="str">
        <f ca="1">IF($B28 = "", "", OFFSET(OFFSET(Tablas!$F$14, (COLUMN(C28) - 3) * 9, 0),  0, ROW(C28) - 8))</f>
        <v/>
      </c>
      <c r="D28" s="283" t="str">
        <f ca="1">IF($B28 = "", "", OFFSET(OFFSET(Tablas!$F$14, (COLUMN(D28) - 3) * 9, 0),  0, ROW(D28) - 8))</f>
        <v/>
      </c>
      <c r="E28" s="285" t="str">
        <f ca="1">IF($B28 = "", "", OFFSET(OFFSET(Tablas!$F$14, (COLUMN(E28) - 3) * 9, 0),  0, ROW(E28) - 8))</f>
        <v/>
      </c>
      <c r="F28" s="284">
        <f ca="1">IF($B28 = "", "", OFFSET(OFFSET(Tablas!$F$14, (COLUMN(F28) - 3) * 9, 0),  0, ROW(F28) - 8))</f>
        <v>0.19318181818181818</v>
      </c>
      <c r="G28" s="283">
        <f ca="1">IF($B28 = "", "", OFFSET(OFFSET(Tablas!$F$14, (COLUMN(G28) - 3) * 9, 0),  0, ROW(G28) - 8))</f>
        <v>0.2</v>
      </c>
      <c r="H28" s="285" t="str">
        <f ca="1">IF($B28 = "", "", OFFSET(OFFSET(Tablas!$F$14, (COLUMN(H28) - 3) * 9, 0),  0, ROW(H28) - 8))</f>
        <v/>
      </c>
      <c r="I28" s="284">
        <f ca="1">IF($B28 = "", "", OFFSET(OFFSET(Tablas!$F$14, (COLUMN(I28) - 3) * 9, 0),  0, ROW(I28) - 8))</f>
        <v>4.9822064056939501E-2</v>
      </c>
      <c r="J28" s="283">
        <f ca="1">IF($B28 = "", "", OFFSET(OFFSET(Tablas!$F$14, (COLUMN(J28) - 3) * 9, 0),  0, ROW(J28) - 8))</f>
        <v>0.11538461538461539</v>
      </c>
      <c r="K28" s="285">
        <f ca="1">IF($B28 = "", "", OFFSET(OFFSET(Tablas!$F$14, (COLUMN(K28) - 3) * 9, 0),  0, ROW(K28) - 8))</f>
        <v>0</v>
      </c>
      <c r="L28" s="284">
        <f ca="1">IF($B28 = "", "", OFFSET(OFFSET(Tablas!$F$14, (COLUMN(L28) - 3) * 9, 0),  0, ROW(L28) - 8))</f>
        <v>6.2794348508634227E-3</v>
      </c>
      <c r="M28" s="283">
        <f ca="1">IF($B28 = "", "", OFFSET(OFFSET(Tablas!$F$14, (COLUMN(M28) - 3) * 9, 0),  0, ROW(M28) - 8))</f>
        <v>0</v>
      </c>
      <c r="N28" s="285">
        <f ca="1">IF($B28 = "", "", OFFSET(OFFSET(Tablas!$F$14, (COLUMN(N28) - 3) * 9, 0),  0, ROW(N28) - 8))</f>
        <v>0</v>
      </c>
      <c r="O28" s="284">
        <f ca="1">IF($B28 = "", "", OFFSET(OFFSET(Tablas!$F$14, (COLUMN(O28) - 3) * 9, 0),  0, ROW(O28) - 8))</f>
        <v>1.4787430683918669E-2</v>
      </c>
      <c r="P28" s="283">
        <f ca="1">IF($B28 = "", "", OFFSET(OFFSET(Tablas!$F$14, (COLUMN(P28) - 3) * 9, 0),  0, ROW(P28) - 8))</f>
        <v>0</v>
      </c>
      <c r="Q28" s="285">
        <f ca="1">IF($B28 = "", "", OFFSET(OFFSET(Tablas!$F$14, (COLUMN(Q28) - 3) * 9, 0),  0, ROW(Q28) - 8))</f>
        <v>0</v>
      </c>
      <c r="R28" s="290">
        <f ca="1">IF($B28 = "", "", OFFSET(OFFSET(Tablas!$F$14, (COLUMN(R28) - 3) * 9, 0),  0, ROW(R28) - 8))</f>
        <v>4.7619047619047616E-2</v>
      </c>
      <c r="S28" s="283">
        <f ca="1">IF($B28 = "", "", OFFSET(OFFSET(Tablas!$F$14, (COLUMN(S28) - 3) * 9, 0),  0, ROW(S28) - 8))</f>
        <v>4.5977011494252873E-2</v>
      </c>
      <c r="T28" s="285">
        <f ca="1">IF($B28 = "", "", OFFSET(OFFSET(Tablas!$F$14, (COLUMN(T28) - 3) * 9, 0),  0, ROW(T28) - 8))</f>
        <v>4.6511627906976744E-2</v>
      </c>
    </row>
    <row r="29" spans="1:20" x14ac:dyDescent="0.2">
      <c r="A29" s="244" t="str">
        <f ca="1">IF(OFFSET(Tablas!$F$5,0,ROW(B29)-8)&gt;0,OFFSET(Tablas!$F$5,0,ROW(B29)-8),"")</f>
        <v/>
      </c>
      <c r="B29" s="180">
        <f ca="1">IF(OFFSET(Tablas!$F$6,0,ROW(B29)-8)&gt;0,OFFSET(Tablas!$F$6,0,ROW(B29)-8),"")</f>
        <v>22</v>
      </c>
      <c r="C29" s="284" t="str">
        <f ca="1">IF($B29 = "", "", OFFSET(OFFSET(Tablas!$F$14, (COLUMN(C29) - 3) * 9, 0),  0, ROW(C29) - 8))</f>
        <v/>
      </c>
      <c r="D29" s="283" t="str">
        <f ca="1">IF($B29 = "", "", OFFSET(OFFSET(Tablas!$F$14, (COLUMN(D29) - 3) * 9, 0),  0, ROW(D29) - 8))</f>
        <v/>
      </c>
      <c r="E29" s="285" t="str">
        <f ca="1">IF($B29 = "", "", OFFSET(OFFSET(Tablas!$F$14, (COLUMN(E29) - 3) * 9, 0),  0, ROW(E29) - 8))</f>
        <v/>
      </c>
      <c r="F29" s="284">
        <f ca="1">IF($B29 = "", "", OFFSET(OFFSET(Tablas!$F$14, (COLUMN(F29) - 3) * 9, 0),  0, ROW(F29) - 8))</f>
        <v>0.18446601941747573</v>
      </c>
      <c r="G29" s="283">
        <f ca="1">IF($B29 = "", "", OFFSET(OFFSET(Tablas!$F$14, (COLUMN(G29) - 3) * 9, 0),  0, ROW(G29) - 8))</f>
        <v>7.407407407407407E-2</v>
      </c>
      <c r="H29" s="285">
        <f ca="1">IF($B29 = "", "", OFFSET(OFFSET(Tablas!$F$14, (COLUMN(H29) - 3) * 9, 0),  0, ROW(H29) - 8))</f>
        <v>0</v>
      </c>
      <c r="I29" s="284">
        <f ca="1">IF($B29 = "", "", OFFSET(OFFSET(Tablas!$F$14, (COLUMN(I29) - 3) * 9, 0),  0, ROW(I29) - 8))</f>
        <v>4.9808429118773943E-2</v>
      </c>
      <c r="J29" s="283">
        <f ca="1">IF($B29 = "", "", OFFSET(OFFSET(Tablas!$F$14, (COLUMN(J29) - 3) * 9, 0),  0, ROW(J29) - 8))</f>
        <v>0.18181818181818182</v>
      </c>
      <c r="K29" s="285">
        <f ca="1">IF($B29 = "", "", OFFSET(OFFSET(Tablas!$F$14, (COLUMN(K29) - 3) * 9, 0),  0, ROW(K29) - 8))</f>
        <v>0</v>
      </c>
      <c r="L29" s="284">
        <f ca="1">IF($B29 = "", "", OFFSET(OFFSET(Tablas!$F$14, (COLUMN(L29) - 3) * 9, 0),  0, ROW(L29) - 8))</f>
        <v>1.1235955056179775E-2</v>
      </c>
      <c r="M29" s="283">
        <f ca="1">IF($B29 = "", "", OFFSET(OFFSET(Tablas!$F$14, (COLUMN(M29) - 3) * 9, 0),  0, ROW(M29) - 8))</f>
        <v>0</v>
      </c>
      <c r="N29" s="285">
        <f ca="1">IF($B29 = "", "", OFFSET(OFFSET(Tablas!$F$14, (COLUMN(N29) - 3) * 9, 0),  0, ROW(N29) - 8))</f>
        <v>0</v>
      </c>
      <c r="O29" s="284">
        <f ca="1">IF($B29 = "", "", OFFSET(OFFSET(Tablas!$F$14, (COLUMN(O29) - 3) * 9, 0),  0, ROW(O29) - 8))</f>
        <v>3.2854209445585217E-2</v>
      </c>
      <c r="P29" s="283">
        <f ca="1">IF($B29 = "", "", OFFSET(OFFSET(Tablas!$F$14, (COLUMN(P29) - 3) * 9, 0),  0, ROW(P29) - 8))</f>
        <v>4.0816326530612242E-2</v>
      </c>
      <c r="Q29" s="285">
        <f ca="1">IF($B29 = "", "", OFFSET(OFFSET(Tablas!$F$14, (COLUMN(Q29) - 3) * 9, 0),  0, ROW(Q29) - 8))</f>
        <v>0</v>
      </c>
      <c r="R29" s="290">
        <f ca="1">IF($B29 = "", "", OFFSET(OFFSET(Tablas!$F$14, (COLUMN(R29) - 3) * 9, 0),  0, ROW(R29) - 8))</f>
        <v>5.5359246171967018E-2</v>
      </c>
      <c r="S29" s="283">
        <f ca="1">IF($B29 = "", "", OFFSET(OFFSET(Tablas!$F$14, (COLUMN(S29) - 3) * 9, 0),  0, ROW(S29) - 8))</f>
        <v>4.7619047619047616E-2</v>
      </c>
      <c r="T29" s="285">
        <f ca="1">IF($B29 = "", "", OFFSET(OFFSET(Tablas!$F$14, (COLUMN(T29) - 3) * 9, 0),  0, ROW(T29) - 8))</f>
        <v>6.1224489795918366E-2</v>
      </c>
    </row>
    <row r="30" spans="1:20" x14ac:dyDescent="0.2">
      <c r="A30" s="244" t="str">
        <f ca="1">IF(OFFSET(Tablas!$F$5,0,ROW(B30)-8)&gt;0,OFFSET(Tablas!$F$5,0,ROW(B30)-8),"")</f>
        <v/>
      </c>
      <c r="B30" s="180">
        <f ca="1">IF(OFFSET(Tablas!$F$6,0,ROW(B30)-8)&gt;0,OFFSET(Tablas!$F$6,0,ROW(B30)-8),"")</f>
        <v>23</v>
      </c>
      <c r="C30" s="284" t="str">
        <f ca="1">IF($B30 = "", "", OFFSET(OFFSET(Tablas!$F$14, (COLUMN(C30) - 3) * 9, 0),  0, ROW(C30) - 8))</f>
        <v/>
      </c>
      <c r="D30" s="283" t="str">
        <f ca="1">IF($B30 = "", "", OFFSET(OFFSET(Tablas!$F$14, (COLUMN(D30) - 3) * 9, 0),  0, ROW(D30) - 8))</f>
        <v/>
      </c>
      <c r="E30" s="285" t="str">
        <f ca="1">IF($B30 = "", "", OFFSET(OFFSET(Tablas!$F$14, (COLUMN(E30) - 3) * 9, 0),  0, ROW(E30) - 8))</f>
        <v/>
      </c>
      <c r="F30" s="284">
        <f ca="1">IF($B30 = "", "", OFFSET(OFFSET(Tablas!$F$14, (COLUMN(F30) - 3) * 9, 0),  0, ROW(F30) - 8))</f>
        <v>0.21621621621621623</v>
      </c>
      <c r="G30" s="283">
        <f ca="1">IF($B30 = "", "", OFFSET(OFFSET(Tablas!$F$14, (COLUMN(G30) - 3) * 9, 0),  0, ROW(G30) - 8))</f>
        <v>0.27272727272727271</v>
      </c>
      <c r="H30" s="285">
        <f ca="1">IF($B30 = "", "", OFFSET(OFFSET(Tablas!$F$14, (COLUMN(H30) - 3) * 9, 0),  0, ROW(H30) - 8))</f>
        <v>0</v>
      </c>
      <c r="I30" s="284">
        <f ca="1">IF($B30 = "", "", OFFSET(OFFSET(Tablas!$F$14, (COLUMN(I30) - 3) * 9, 0),  0, ROW(I30) - 8))</f>
        <v>2.4E-2</v>
      </c>
      <c r="J30" s="283">
        <f ca="1">IF($B30 = "", "", OFFSET(OFFSET(Tablas!$F$14, (COLUMN(J30) - 3) * 9, 0),  0, ROW(J30) - 8))</f>
        <v>0.13333333333333333</v>
      </c>
      <c r="K30" s="285">
        <f ca="1">IF($B30 = "", "", OFFSET(OFFSET(Tablas!$F$14, (COLUMN(K30) - 3) * 9, 0),  0, ROW(K30) - 8))</f>
        <v>0</v>
      </c>
      <c r="L30" s="284">
        <f ca="1">IF($B30 = "", "", OFFSET(OFFSET(Tablas!$F$14, (COLUMN(L30) - 3) * 9, 0),  0, ROW(L30) - 8))</f>
        <v>8.2508250825082501E-3</v>
      </c>
      <c r="M30" s="283">
        <f ca="1">IF($B30 = "", "", OFFSET(OFFSET(Tablas!$F$14, (COLUMN(M30) - 3) * 9, 0),  0, ROW(M30) - 8))</f>
        <v>0</v>
      </c>
      <c r="N30" s="285">
        <f ca="1">IF($B30 = "", "", OFFSET(OFFSET(Tablas!$F$14, (COLUMN(N30) - 3) * 9, 0),  0, ROW(N30) - 8))</f>
        <v>0</v>
      </c>
      <c r="O30" s="284">
        <f ca="1">IF($B30 = "", "", OFFSET(OFFSET(Tablas!$F$14, (COLUMN(O30) - 3) * 9, 0),  0, ROW(O30) - 8))</f>
        <v>2.9545454545454545E-2</v>
      </c>
      <c r="P30" s="283">
        <f ca="1">IF($B30 = "", "", OFFSET(OFFSET(Tablas!$F$14, (COLUMN(P30) - 3) * 9, 0),  0, ROW(P30) - 8))</f>
        <v>4.878048780487805E-2</v>
      </c>
      <c r="Q30" s="285">
        <f ca="1">IF($B30 = "", "", OFFSET(OFFSET(Tablas!$F$14, (COLUMN(Q30) - 3) * 9, 0),  0, ROW(Q30) - 8))</f>
        <v>0</v>
      </c>
      <c r="R30" s="290">
        <f ca="1">IF($B30 = "", "", OFFSET(OFFSET(Tablas!$F$14, (COLUMN(R30) - 3) * 9, 0),  0, ROW(R30) - 8))</f>
        <v>8.0459770114942528E-2</v>
      </c>
      <c r="S30" s="283">
        <f ca="1">IF($B30 = "", "", OFFSET(OFFSET(Tablas!$F$14, (COLUMN(S30) - 3) * 9, 0),  0, ROW(S30) - 8))</f>
        <v>8.1081081081081086E-2</v>
      </c>
      <c r="T30" s="285">
        <f ca="1">IF($B30 = "", "", OFFSET(OFFSET(Tablas!$F$14, (COLUMN(T30) - 3) * 9, 0),  0, ROW(T30) - 8))</f>
        <v>1.8518518518518517E-2</v>
      </c>
    </row>
    <row r="31" spans="1:20" x14ac:dyDescent="0.2">
      <c r="A31" s="244" t="str">
        <f ca="1">IF(OFFSET(Tablas!$F$5,0,ROW(B31)-8)&gt;0,OFFSET(Tablas!$F$5,0,ROW(B31)-8),"")</f>
        <v/>
      </c>
      <c r="B31" s="180">
        <f ca="1">IF(OFFSET(Tablas!$F$6,0,ROW(B31)-8)&gt;0,OFFSET(Tablas!$F$6,0,ROW(B31)-8),"")</f>
        <v>24</v>
      </c>
      <c r="C31" s="284" t="str">
        <f ca="1">IF($B31 = "", "", OFFSET(OFFSET(Tablas!$F$14, (COLUMN(C31) - 3) * 9, 0),  0, ROW(C31) - 8))</f>
        <v/>
      </c>
      <c r="D31" s="283" t="str">
        <f ca="1">IF($B31 = "", "", OFFSET(OFFSET(Tablas!$F$14, (COLUMN(D31) - 3) * 9, 0),  0, ROW(D31) - 8))</f>
        <v/>
      </c>
      <c r="E31" s="285" t="str">
        <f ca="1">IF($B31 = "", "", OFFSET(OFFSET(Tablas!$F$14, (COLUMN(E31) - 3) * 9, 0),  0, ROW(E31) - 8))</f>
        <v/>
      </c>
      <c r="F31" s="284">
        <f ca="1">IF($B31 = "", "", OFFSET(OFFSET(Tablas!$F$14, (COLUMN(F31) - 3) * 9, 0),  0, ROW(F31) - 8))</f>
        <v>0.19178082191780821</v>
      </c>
      <c r="G31" s="283">
        <f ca="1">IF($B31 = "", "", OFFSET(OFFSET(Tablas!$F$14, (COLUMN(G31) - 3) * 9, 0),  0, ROW(G31) - 8))</f>
        <v>0</v>
      </c>
      <c r="H31" s="285" t="str">
        <f ca="1">IF($B31 = "", "", OFFSET(OFFSET(Tablas!$F$14, (COLUMN(H31) - 3) * 9, 0),  0, ROW(H31) - 8))</f>
        <v/>
      </c>
      <c r="I31" s="284">
        <f ca="1">IF($B31 = "", "", OFFSET(OFFSET(Tablas!$F$14, (COLUMN(I31) - 3) * 9, 0),  0, ROW(I31) - 8))</f>
        <v>3.5856573705179286E-2</v>
      </c>
      <c r="J31" s="283">
        <f ca="1">IF($B31 = "", "", OFFSET(OFFSET(Tablas!$F$14, (COLUMN(J31) - 3) * 9, 0),  0, ROW(J31) - 8))</f>
        <v>0.08</v>
      </c>
      <c r="K31" s="285" t="str">
        <f ca="1">IF($B31 = "", "", OFFSET(OFFSET(Tablas!$F$14, (COLUMN(K31) - 3) * 9, 0),  0, ROW(K31) - 8))</f>
        <v/>
      </c>
      <c r="L31" s="284">
        <f ca="1">IF($B31 = "", "", OFFSET(OFFSET(Tablas!$F$14, (COLUMN(L31) - 3) * 9, 0),  0, ROW(L31) - 8))</f>
        <v>4.7770700636942673E-3</v>
      </c>
      <c r="M31" s="283">
        <f ca="1">IF($B31 = "", "", OFFSET(OFFSET(Tablas!$F$14, (COLUMN(M31) - 3) * 9, 0),  0, ROW(M31) - 8))</f>
        <v>5.5555555555555552E-2</v>
      </c>
      <c r="N31" s="285">
        <f ca="1">IF($B31 = "", "", OFFSET(OFFSET(Tablas!$F$14, (COLUMN(N31) - 3) * 9, 0),  0, ROW(N31) - 8))</f>
        <v>0</v>
      </c>
      <c r="O31" s="284">
        <f ca="1">IF($B31 = "", "", OFFSET(OFFSET(Tablas!$F$14, (COLUMN(O31) - 3) * 9, 0),  0, ROW(O31) - 8))</f>
        <v>2.8397565922920892E-2</v>
      </c>
      <c r="P31" s="283">
        <f ca="1">IF($B31 = "", "", OFFSET(OFFSET(Tablas!$F$14, (COLUMN(P31) - 3) * 9, 0),  0, ROW(P31) - 8))</f>
        <v>4.7619047619047616E-2</v>
      </c>
      <c r="Q31" s="285">
        <f ca="1">IF($B31 = "", "", OFFSET(OFFSET(Tablas!$F$14, (COLUMN(Q31) - 3) * 9, 0),  0, ROW(Q31) - 8))</f>
        <v>0</v>
      </c>
      <c r="R31" s="290">
        <f ca="1">IF($B31 = "", "", OFFSET(OFFSET(Tablas!$F$14, (COLUMN(R31) - 3) * 9, 0),  0, ROW(R31) - 8))</f>
        <v>4.5949214026602174E-2</v>
      </c>
      <c r="S31" s="283">
        <f ca="1">IF($B31 = "", "", OFFSET(OFFSET(Tablas!$F$14, (COLUMN(S31) - 3) * 9, 0),  0, ROW(S31) - 8))</f>
        <v>6.8965517241379309E-2</v>
      </c>
      <c r="T31" s="285">
        <f ca="1">IF($B31 = "", "", OFFSET(OFFSET(Tablas!$F$14, (COLUMN(T31) - 3) * 9, 0),  0, ROW(T31) - 8))</f>
        <v>0.10714285714285714</v>
      </c>
    </row>
    <row r="32" spans="1:20" x14ac:dyDescent="0.2">
      <c r="A32" s="244" t="str">
        <f ca="1">IF(OFFSET(Tablas!$F$5,0,ROW(B32)-8)&gt;0,OFFSET(Tablas!$F$5,0,ROW(B32)-8),"")</f>
        <v/>
      </c>
      <c r="B32" s="180">
        <f ca="1">IF(OFFSET(Tablas!$F$6,0,ROW(B32)-8)&gt;0,OFFSET(Tablas!$F$6,0,ROW(B32)-8),"")</f>
        <v>25</v>
      </c>
      <c r="C32" s="284" t="str">
        <f ca="1">IF($B32 = "", "", OFFSET(OFFSET(Tablas!$F$14, (COLUMN(C32) - 3) * 9, 0),  0, ROW(C32) - 8))</f>
        <v/>
      </c>
      <c r="D32" s="283" t="str">
        <f ca="1">IF($B32 = "", "", OFFSET(OFFSET(Tablas!$F$14, (COLUMN(D32) - 3) * 9, 0),  0, ROW(D32) - 8))</f>
        <v/>
      </c>
      <c r="E32" s="285" t="str">
        <f ca="1">IF($B32 = "", "", OFFSET(OFFSET(Tablas!$F$14, (COLUMN(E32) - 3) * 9, 0),  0, ROW(E32) - 8))</f>
        <v/>
      </c>
      <c r="F32" s="284">
        <f ca="1">IF($B32 = "", "", OFFSET(OFFSET(Tablas!$F$14, (COLUMN(F32) - 3) * 9, 0),  0, ROW(F32) - 8))</f>
        <v>0.20481927710843373</v>
      </c>
      <c r="G32" s="283">
        <f ca="1">IF($B32 = "", "", OFFSET(OFFSET(Tablas!$F$14, (COLUMN(G32) - 3) * 9, 0),  0, ROW(G32) - 8))</f>
        <v>0.125</v>
      </c>
      <c r="H32" s="285" t="str">
        <f ca="1">IF($B32 = "", "", OFFSET(OFFSET(Tablas!$F$14, (COLUMN(H32) - 3) * 9, 0),  0, ROW(H32) - 8))</f>
        <v/>
      </c>
      <c r="I32" s="284">
        <f ca="1">IF($B32 = "", "", OFFSET(OFFSET(Tablas!$F$14, (COLUMN(I32) - 3) * 9, 0),  0, ROW(I32) - 8))</f>
        <v>1.9607843137254902E-2</v>
      </c>
      <c r="J32" s="283">
        <f ca="1">IF($B32 = "", "", OFFSET(OFFSET(Tablas!$F$14, (COLUMN(J32) - 3) * 9, 0),  0, ROW(J32) - 8))</f>
        <v>0</v>
      </c>
      <c r="K32" s="285">
        <f ca="1">IF($B32 = "", "", OFFSET(OFFSET(Tablas!$F$14, (COLUMN(K32) - 3) * 9, 0),  0, ROW(K32) - 8))</f>
        <v>0</v>
      </c>
      <c r="L32" s="284">
        <f ca="1">IF($B32 = "", "", OFFSET(OFFSET(Tablas!$F$14, (COLUMN(L32) - 3) * 9, 0),  0, ROW(L32) - 8))</f>
        <v>8.4602368866328256E-3</v>
      </c>
      <c r="M32" s="283">
        <f ca="1">IF($B32 = "", "", OFFSET(OFFSET(Tablas!$F$14, (COLUMN(M32) - 3) * 9, 0),  0, ROW(M32) - 8))</f>
        <v>0</v>
      </c>
      <c r="N32" s="285">
        <f ca="1">IF($B32 = "", "", OFFSET(OFFSET(Tablas!$F$14, (COLUMN(N32) - 3) * 9, 0),  0, ROW(N32) - 8))</f>
        <v>0.5</v>
      </c>
      <c r="O32" s="284">
        <f ca="1">IF($B32 = "", "", OFFSET(OFFSET(Tablas!$F$14, (COLUMN(O32) - 3) * 9, 0),  0, ROW(O32) - 8))</f>
        <v>3.4136546184738957E-2</v>
      </c>
      <c r="P32" s="283">
        <f ca="1">IF($B32 = "", "", OFFSET(OFFSET(Tablas!$F$14, (COLUMN(P32) - 3) * 9, 0),  0, ROW(P32) - 8))</f>
        <v>2.3255813953488372E-2</v>
      </c>
      <c r="Q32" s="285">
        <f ca="1">IF($B32 = "", "", OFFSET(OFFSET(Tablas!$F$14, (COLUMN(Q32) - 3) * 9, 0),  0, ROW(Q32) - 8))</f>
        <v>0</v>
      </c>
      <c r="R32" s="290">
        <f ca="1">IF($B32 = "", "", OFFSET(OFFSET(Tablas!$F$14, (COLUMN(R32) - 3) * 9, 0),  0, ROW(R32) - 8))</f>
        <v>3.9024390243902439E-2</v>
      </c>
      <c r="S32" s="283">
        <f ca="1">IF($B32 = "", "", OFFSET(OFFSET(Tablas!$F$14, (COLUMN(S32) - 3) * 9, 0),  0, ROW(S32) - 8))</f>
        <v>3.9215686274509803E-2</v>
      </c>
      <c r="T32" s="285">
        <f ca="1">IF($B32 = "", "", OFFSET(OFFSET(Tablas!$F$14, (COLUMN(T32) - 3) * 9, 0),  0, ROW(T32) - 8))</f>
        <v>8.6956521739130432E-2</v>
      </c>
    </row>
    <row r="33" spans="1:20" x14ac:dyDescent="0.2">
      <c r="A33" s="244" t="str">
        <f ca="1">IF(OFFSET(Tablas!$F$5,0,ROW(B33)-8)&gt;0,OFFSET(Tablas!$F$5,0,ROW(B33)-8),"")</f>
        <v/>
      </c>
      <c r="B33" s="180">
        <f ca="1">IF(OFFSET(Tablas!$F$6,0,ROW(B33)-8)&gt;0,OFFSET(Tablas!$F$6,0,ROW(B33)-8),"")</f>
        <v>26</v>
      </c>
      <c r="C33" s="284" t="str">
        <f ca="1">IF($B33 = "", "", OFFSET(OFFSET(Tablas!$F$14, (COLUMN(C33) - 3) * 9, 0),  0, ROW(C33) - 8))</f>
        <v/>
      </c>
      <c r="D33" s="283" t="str">
        <f ca="1">IF($B33 = "", "", OFFSET(OFFSET(Tablas!$F$14, (COLUMN(D33) - 3) * 9, 0),  0, ROW(D33) - 8))</f>
        <v/>
      </c>
      <c r="E33" s="285" t="str">
        <f ca="1">IF($B33 = "", "", OFFSET(OFFSET(Tablas!$F$14, (COLUMN(E33) - 3) * 9, 0),  0, ROW(E33) - 8))</f>
        <v/>
      </c>
      <c r="F33" s="284">
        <f ca="1">IF($B33 = "", "", OFFSET(OFFSET(Tablas!$F$14, (COLUMN(F33) - 3) * 9, 0),  0, ROW(F33) - 8))</f>
        <v>0.2</v>
      </c>
      <c r="G33" s="283">
        <f ca="1">IF($B33 = "", "", OFFSET(OFFSET(Tablas!$F$14, (COLUMN(G33) - 3) * 9, 0),  0, ROW(G33) - 8))</f>
        <v>0</v>
      </c>
      <c r="H33" s="285" t="str">
        <f ca="1">IF($B33 = "", "", OFFSET(OFFSET(Tablas!$F$14, (COLUMN(H33) - 3) * 9, 0),  0, ROW(H33) - 8))</f>
        <v/>
      </c>
      <c r="I33" s="284">
        <f ca="1">IF($B33 = "", "", OFFSET(OFFSET(Tablas!$F$14, (COLUMN(I33) - 3) * 9, 0),  0, ROW(I33) - 8))</f>
        <v>5.7034220532319393E-2</v>
      </c>
      <c r="J33" s="283">
        <f ca="1">IF($B33 = "", "", OFFSET(OFFSET(Tablas!$F$14, (COLUMN(J33) - 3) * 9, 0),  0, ROW(J33) - 8))</f>
        <v>6.25E-2</v>
      </c>
      <c r="K33" s="285">
        <f ca="1">IF($B33 = "", "", OFFSET(OFFSET(Tablas!$F$14, (COLUMN(K33) - 3) * 9, 0),  0, ROW(K33) - 8))</f>
        <v>0.5</v>
      </c>
      <c r="L33" s="284">
        <f ca="1">IF($B33 = "", "", OFFSET(OFFSET(Tablas!$F$14, (COLUMN(L33) - 3) * 9, 0),  0, ROW(L33) - 8))</f>
        <v>4.9261083743842365E-3</v>
      </c>
      <c r="M33" s="283">
        <f ca="1">IF($B33 = "", "", OFFSET(OFFSET(Tablas!$F$14, (COLUMN(M33) - 3) * 9, 0),  0, ROW(M33) - 8))</f>
        <v>0</v>
      </c>
      <c r="N33" s="285">
        <f ca="1">IF($B33 = "", "", OFFSET(OFFSET(Tablas!$F$14, (COLUMN(N33) - 3) * 9, 0),  0, ROW(N33) - 8))</f>
        <v>0</v>
      </c>
      <c r="O33" s="284">
        <f ca="1">IF($B33 = "", "", OFFSET(OFFSET(Tablas!$F$14, (COLUMN(O33) - 3) * 9, 0),  0, ROW(O33) - 8))</f>
        <v>3.9647577092511016E-2</v>
      </c>
      <c r="P33" s="283">
        <f ca="1">IF($B33 = "", "", OFFSET(OFFSET(Tablas!$F$14, (COLUMN(P33) - 3) * 9, 0),  0, ROW(P33) - 8))</f>
        <v>7.5471698113207544E-2</v>
      </c>
      <c r="Q33" s="285">
        <f ca="1">IF($B33 = "", "", OFFSET(OFFSET(Tablas!$F$14, (COLUMN(Q33) - 3) * 9, 0),  0, ROW(Q33) - 8))</f>
        <v>0</v>
      </c>
      <c r="R33" s="290">
        <f ca="1">IF($B33 = "", "", OFFSET(OFFSET(Tablas!$F$14, (COLUMN(R33) - 3) * 9, 0),  0, ROW(R33) - 8))</f>
        <v>0.08</v>
      </c>
      <c r="S33" s="283">
        <f ca="1">IF($B33 = "", "", OFFSET(OFFSET(Tablas!$F$14, (COLUMN(S33) - 3) * 9, 0),  0, ROW(S33) - 8))</f>
        <v>3.9215686274509803E-2</v>
      </c>
      <c r="T33" s="285">
        <f ca="1">IF($B33 = "", "", OFFSET(OFFSET(Tablas!$F$14, (COLUMN(T33) - 3) * 9, 0),  0, ROW(T33) - 8))</f>
        <v>0.13725490196078433</v>
      </c>
    </row>
    <row r="34" spans="1:20" x14ac:dyDescent="0.2">
      <c r="A34" s="244" t="str">
        <f ca="1">IF(OFFSET(Tablas!$F$5,0,ROW(B34)-8)&gt;0,OFFSET(Tablas!$F$5,0,ROW(B34)-8),"")</f>
        <v/>
      </c>
      <c r="B34" s="180">
        <f ca="1">IF(OFFSET(Tablas!$F$6,0,ROW(B34)-8)&gt;0,OFFSET(Tablas!$F$6,0,ROW(B34)-8),"")</f>
        <v>27</v>
      </c>
      <c r="C34" s="284" t="str">
        <f ca="1">IF($B34 = "", "", OFFSET(OFFSET(Tablas!$F$14, (COLUMN(C34) - 3) * 9, 0),  0, ROW(C34) - 8))</f>
        <v/>
      </c>
      <c r="D34" s="283" t="str">
        <f ca="1">IF($B34 = "", "", OFFSET(OFFSET(Tablas!$F$14, (COLUMN(D34) - 3) * 9, 0),  0, ROW(D34) - 8))</f>
        <v/>
      </c>
      <c r="E34" s="285" t="str">
        <f ca="1">IF($B34 = "", "", OFFSET(OFFSET(Tablas!$F$14, (COLUMN(E34) - 3) * 9, 0),  0, ROW(E34) - 8))</f>
        <v/>
      </c>
      <c r="F34" s="284">
        <f ca="1">IF($B34 = "", "", OFFSET(OFFSET(Tablas!$F$14, (COLUMN(F34) - 3) * 9, 0),  0, ROW(F34) - 8))</f>
        <v>0.27027027027027029</v>
      </c>
      <c r="G34" s="283">
        <f ca="1">IF($B34 = "", "", OFFSET(OFFSET(Tablas!$F$14, (COLUMN(G34) - 3) * 9, 0),  0, ROW(G34) - 8))</f>
        <v>0.25</v>
      </c>
      <c r="H34" s="285">
        <f ca="1">IF($B34 = "", "", OFFSET(OFFSET(Tablas!$F$14, (COLUMN(H34) - 3) * 9, 0),  0, ROW(H34) - 8))</f>
        <v>0</v>
      </c>
      <c r="I34" s="284">
        <f ca="1">IF($B34 = "", "", OFFSET(OFFSET(Tablas!$F$14, (COLUMN(I34) - 3) * 9, 0),  0, ROW(I34) - 8))</f>
        <v>3.3707865168539325E-2</v>
      </c>
      <c r="J34" s="283">
        <f ca="1">IF($B34 = "", "", OFFSET(OFFSET(Tablas!$F$14, (COLUMN(J34) - 3) * 9, 0),  0, ROW(J34) - 8))</f>
        <v>0</v>
      </c>
      <c r="K34" s="285">
        <f ca="1">IF($B34 = "", "", OFFSET(OFFSET(Tablas!$F$14, (COLUMN(K34) - 3) * 9, 0),  0, ROW(K34) - 8))</f>
        <v>0</v>
      </c>
      <c r="L34" s="284">
        <f ca="1">IF($B34 = "", "", OFFSET(OFFSET(Tablas!$F$14, (COLUMN(L34) - 3) * 9, 0),  0, ROW(L34) - 8))</f>
        <v>1.1705685618729096E-2</v>
      </c>
      <c r="M34" s="283">
        <f ca="1">IF($B34 = "", "", OFFSET(OFFSET(Tablas!$F$14, (COLUMN(M34) - 3) * 9, 0),  0, ROW(M34) - 8))</f>
        <v>0.1</v>
      </c>
      <c r="N34" s="285">
        <f ca="1">IF($B34 = "", "", OFFSET(OFFSET(Tablas!$F$14, (COLUMN(N34) - 3) * 9, 0),  0, ROW(N34) - 8))</f>
        <v>0</v>
      </c>
      <c r="O34" s="284">
        <f ca="1">IF($B34 = "", "", OFFSET(OFFSET(Tablas!$F$14, (COLUMN(O34) - 3) * 9, 0),  0, ROW(O34) - 8))</f>
        <v>4.5174537987679675E-2</v>
      </c>
      <c r="P34" s="283">
        <f ca="1">IF($B34 = "", "", OFFSET(OFFSET(Tablas!$F$14, (COLUMN(P34) - 3) * 9, 0),  0, ROW(P34) - 8))</f>
        <v>0.13793103448275862</v>
      </c>
      <c r="Q34" s="285">
        <f ca="1">IF($B34 = "", "", OFFSET(OFFSET(Tablas!$F$14, (COLUMN(Q34) - 3) * 9, 0),  0, ROW(Q34) - 8))</f>
        <v>0.125</v>
      </c>
      <c r="R34" s="290">
        <f ca="1">IF($B34 = "", "", OFFSET(OFFSET(Tablas!$F$14, (COLUMN(R34) - 3) * 9, 0),  0, ROW(R34) - 8))</f>
        <v>7.3856975381008202E-2</v>
      </c>
      <c r="S34" s="283">
        <f ca="1">IF($B34 = "", "", OFFSET(OFFSET(Tablas!$F$14, (COLUMN(S34) - 3) * 9, 0),  0, ROW(S34) - 8))</f>
        <v>5.9405940594059403E-2</v>
      </c>
      <c r="T34" s="285">
        <f ca="1">IF($B34 = "", "", OFFSET(OFFSET(Tablas!$F$14, (COLUMN(T34) - 3) * 9, 0),  0, ROW(T34) - 8))</f>
        <v>0.125</v>
      </c>
    </row>
    <row r="35" spans="1:20" x14ac:dyDescent="0.2">
      <c r="A35" s="244" t="str">
        <f ca="1">IF(OFFSET(Tablas!$F$5,0,ROW(B35)-8)&gt;0,OFFSET(Tablas!$F$5,0,ROW(B35)-8),"")</f>
        <v/>
      </c>
      <c r="B35" s="180">
        <f ca="1">IF(OFFSET(Tablas!$F$6,0,ROW(B35)-8)&gt;0,OFFSET(Tablas!$F$6,0,ROW(B35)-8),"")</f>
        <v>28</v>
      </c>
      <c r="C35" s="284" t="str">
        <f ca="1">IF($B35 = "", "", OFFSET(OFFSET(Tablas!$F$14, (COLUMN(C35) - 3) * 9, 0),  0, ROW(C35) - 8))</f>
        <v/>
      </c>
      <c r="D35" s="283" t="str">
        <f ca="1">IF($B35 = "", "", OFFSET(OFFSET(Tablas!$F$14, (COLUMN(D35) - 3) * 9, 0),  0, ROW(D35) - 8))</f>
        <v/>
      </c>
      <c r="E35" s="285" t="str">
        <f ca="1">IF($B35 = "", "", OFFSET(OFFSET(Tablas!$F$14, (COLUMN(E35) - 3) * 9, 0),  0, ROW(E35) - 8))</f>
        <v/>
      </c>
      <c r="F35" s="284">
        <f ca="1">IF($B35 = "", "", OFFSET(OFFSET(Tablas!$F$14, (COLUMN(F35) - 3) * 9, 0),  0, ROW(F35) - 8))</f>
        <v>0.28169014084507044</v>
      </c>
      <c r="G35" s="283">
        <f ca="1">IF($B35 = "", "", OFFSET(OFFSET(Tablas!$F$14, (COLUMN(G35) - 3) * 9, 0),  0, ROW(G35) - 8))</f>
        <v>0.18181818181818182</v>
      </c>
      <c r="H35" s="285" t="str">
        <f ca="1">IF($B35 = "", "", OFFSET(OFFSET(Tablas!$F$14, (COLUMN(H35) - 3) * 9, 0),  0, ROW(H35) - 8))</f>
        <v/>
      </c>
      <c r="I35" s="284">
        <f ca="1">IF($B35 = "", "", OFFSET(OFFSET(Tablas!$F$14, (COLUMN(I35) - 3) * 9, 0),  0, ROW(I35) - 8))</f>
        <v>5.6680161943319839E-2</v>
      </c>
      <c r="J35" s="283">
        <f ca="1">IF($B35 = "", "", OFFSET(OFFSET(Tablas!$F$14, (COLUMN(J35) - 3) * 9, 0),  0, ROW(J35) - 8))</f>
        <v>6.6666666666666666E-2</v>
      </c>
      <c r="K35" s="285">
        <f ca="1">IF($B35 = "", "", OFFSET(OFFSET(Tablas!$F$14, (COLUMN(K35) - 3) * 9, 0),  0, ROW(K35) - 8))</f>
        <v>0</v>
      </c>
      <c r="L35" s="284">
        <f ca="1">IF($B35 = "", "", OFFSET(OFFSET(Tablas!$F$14, (COLUMN(L35) - 3) * 9, 0),  0, ROW(L35) - 8))</f>
        <v>2.3489932885906041E-2</v>
      </c>
      <c r="M35" s="283">
        <f ca="1">IF($B35 = "", "", OFFSET(OFFSET(Tablas!$F$14, (COLUMN(M35) - 3) * 9, 0),  0, ROW(M35) - 8))</f>
        <v>6.25E-2</v>
      </c>
      <c r="N35" s="285">
        <f ca="1">IF($B35 = "", "", OFFSET(OFFSET(Tablas!$F$14, (COLUMN(N35) - 3) * 9, 0),  0, ROW(N35) - 8))</f>
        <v>0</v>
      </c>
      <c r="O35" s="284">
        <f ca="1">IF($B35 = "", "", OFFSET(OFFSET(Tablas!$F$14, (COLUMN(O35) - 3) * 9, 0),  0, ROW(O35) - 8))</f>
        <v>4.3103448275862072E-2</v>
      </c>
      <c r="P35" s="283">
        <f ca="1">IF($B35 = "", "", OFFSET(OFFSET(Tablas!$F$14, (COLUMN(P35) - 3) * 9, 0),  0, ROW(P35) - 8))</f>
        <v>4.9180327868852458E-2</v>
      </c>
      <c r="Q35" s="285">
        <f ca="1">IF($B35 = "", "", OFFSET(OFFSET(Tablas!$F$14, (COLUMN(Q35) - 3) * 9, 0),  0, ROW(Q35) - 8))</f>
        <v>9.0909090909090912E-2</v>
      </c>
      <c r="R35" s="290">
        <f ca="1">IF($B35 = "", "", OFFSET(OFFSET(Tablas!$F$14, (COLUMN(R35) - 3) * 9, 0),  0, ROW(R35) - 8))</f>
        <v>8.45771144278607E-2</v>
      </c>
      <c r="S35" s="283">
        <f ca="1">IF($B35 = "", "", OFFSET(OFFSET(Tablas!$F$14, (COLUMN(S35) - 3) * 9, 0),  0, ROW(S35) - 8))</f>
        <v>9.2783505154639179E-2</v>
      </c>
      <c r="T35" s="285">
        <f ca="1">IF($B35 = "", "", OFFSET(OFFSET(Tablas!$F$14, (COLUMN(T35) - 3) * 9, 0),  0, ROW(T35) - 8))</f>
        <v>7.0175438596491224E-2</v>
      </c>
    </row>
    <row r="36" spans="1:20" x14ac:dyDescent="0.2">
      <c r="A36" s="244" t="str">
        <f ca="1">IF(OFFSET(Tablas!$F$5,0,ROW(B36)-8)&gt;0,OFFSET(Tablas!$F$5,0,ROW(B36)-8),"")</f>
        <v/>
      </c>
      <c r="B36" s="180">
        <f ca="1">IF(OFFSET(Tablas!$F$6,0,ROW(B36)-8)&gt;0,OFFSET(Tablas!$F$6,0,ROW(B36)-8),"")</f>
        <v>29</v>
      </c>
      <c r="C36" s="284" t="str">
        <f ca="1">IF($B36 = "", "", OFFSET(OFFSET(Tablas!$F$14, (COLUMN(C36) - 3) * 9, 0),  0, ROW(C36) - 8))</f>
        <v/>
      </c>
      <c r="D36" s="283" t="str">
        <f ca="1">IF($B36 = "", "", OFFSET(OFFSET(Tablas!$F$14, (COLUMN(D36) - 3) * 9, 0),  0, ROW(D36) - 8))</f>
        <v/>
      </c>
      <c r="E36" s="285" t="str">
        <f ca="1">IF($B36 = "", "", OFFSET(OFFSET(Tablas!$F$14, (COLUMN(E36) - 3) * 9, 0),  0, ROW(E36) - 8))</f>
        <v/>
      </c>
      <c r="F36" s="284">
        <f ca="1">IF($B36 = "", "", OFFSET(OFFSET(Tablas!$F$14, (COLUMN(F36) - 3) * 9, 0),  0, ROW(F36) - 8))</f>
        <v>0.3125</v>
      </c>
      <c r="G36" s="283">
        <f ca="1">IF($B36 = "", "", OFFSET(OFFSET(Tablas!$F$14, (COLUMN(G36) - 3) * 9, 0),  0, ROW(G36) - 8))</f>
        <v>0.1</v>
      </c>
      <c r="H36" s="285" t="str">
        <f ca="1">IF($B36 = "", "", OFFSET(OFFSET(Tablas!$F$14, (COLUMN(H36) - 3) * 9, 0),  0, ROW(H36) - 8))</f>
        <v/>
      </c>
      <c r="I36" s="284">
        <f ca="1">IF($B36 = "", "", OFFSET(OFFSET(Tablas!$F$14, (COLUMN(I36) - 3) * 9, 0),  0, ROW(I36) - 8))</f>
        <v>6.2200956937799042E-2</v>
      </c>
      <c r="J36" s="283">
        <f ca="1">IF($B36 = "", "", OFFSET(OFFSET(Tablas!$F$14, (COLUMN(J36) - 3) * 9, 0),  0, ROW(J36) - 8))</f>
        <v>0.13333333333333333</v>
      </c>
      <c r="K36" s="285">
        <f ca="1">IF($B36 = "", "", OFFSET(OFFSET(Tablas!$F$14, (COLUMN(K36) - 3) * 9, 0),  0, ROW(K36) - 8))</f>
        <v>0</v>
      </c>
      <c r="L36" s="284">
        <f ca="1">IF($B36 = "", "", OFFSET(OFFSET(Tablas!$F$14, (COLUMN(L36) - 3) * 9, 0),  0, ROW(L36) - 8))</f>
        <v>2.1413276231263382E-2</v>
      </c>
      <c r="M36" s="283">
        <f ca="1">IF($B36 = "", "", OFFSET(OFFSET(Tablas!$F$14, (COLUMN(M36) - 3) * 9, 0),  0, ROW(M36) - 8))</f>
        <v>0.23809523809523808</v>
      </c>
      <c r="N36" s="285">
        <f ca="1">IF($B36 = "", "", OFFSET(OFFSET(Tablas!$F$14, (COLUMN(N36) - 3) * 9, 0),  0, ROW(N36) - 8))</f>
        <v>0</v>
      </c>
      <c r="O36" s="284">
        <f ca="1">IF($B36 = "", "", OFFSET(OFFSET(Tablas!$F$14, (COLUMN(O36) - 3) * 9, 0),  0, ROW(O36) - 8))</f>
        <v>5.5155875299760189E-2</v>
      </c>
      <c r="P36" s="283">
        <f ca="1">IF($B36 = "", "", OFFSET(OFFSET(Tablas!$F$14, (COLUMN(P36) - 3) * 9, 0),  0, ROW(P36) - 8))</f>
        <v>8.6206896551724144E-2</v>
      </c>
      <c r="Q36" s="285">
        <f ca="1">IF($B36 = "", "", OFFSET(OFFSET(Tablas!$F$14, (COLUMN(Q36) - 3) * 9, 0),  0, ROW(Q36) - 8))</f>
        <v>6.6666666666666666E-2</v>
      </c>
      <c r="R36" s="290">
        <f ca="1">IF($B36 = "", "", OFFSET(OFFSET(Tablas!$F$14, (COLUMN(R36) - 3) * 9, 0),  0, ROW(R36) - 8))</f>
        <v>7.8518518518518515E-2</v>
      </c>
      <c r="S36" s="283">
        <f ca="1">IF($B36 = "", "", OFFSET(OFFSET(Tablas!$F$14, (COLUMN(S36) - 3) * 9, 0),  0, ROW(S36) - 8))</f>
        <v>6.1855670103092786E-2</v>
      </c>
      <c r="T36" s="285">
        <f ca="1">IF($B36 = "", "", OFFSET(OFFSET(Tablas!$F$14, (COLUMN(T36) - 3) * 9, 0),  0, ROW(T36) - 8))</f>
        <v>4.4117647058823532E-2</v>
      </c>
    </row>
    <row r="37" spans="1:20" x14ac:dyDescent="0.2">
      <c r="A37" s="244" t="str">
        <f ca="1">IF(OFFSET(Tablas!$F$5,0,ROW(B37)-8)&gt;0,OFFSET(Tablas!$F$5,0,ROW(B37)-8),"")</f>
        <v/>
      </c>
      <c r="B37" s="180">
        <f ca="1">IF(OFFSET(Tablas!$F$6,0,ROW(B37)-8)&gt;0,OFFSET(Tablas!$F$6,0,ROW(B37)-8),"")</f>
        <v>30</v>
      </c>
      <c r="C37" s="284" t="str">
        <f ca="1">IF($B37 = "", "", OFFSET(OFFSET(Tablas!$F$14, (COLUMN(C37) - 3) * 9, 0),  0, ROW(C37) - 8))</f>
        <v/>
      </c>
      <c r="D37" s="283" t="str">
        <f ca="1">IF($B37 = "", "", OFFSET(OFFSET(Tablas!$F$14, (COLUMN(D37) - 3) * 9, 0),  0, ROW(D37) - 8))</f>
        <v/>
      </c>
      <c r="E37" s="285" t="str">
        <f ca="1">IF($B37 = "", "", OFFSET(OFFSET(Tablas!$F$14, (COLUMN(E37) - 3) * 9, 0),  0, ROW(E37) - 8))</f>
        <v/>
      </c>
      <c r="F37" s="284">
        <f ca="1">IF($B37 = "", "", OFFSET(OFFSET(Tablas!$F$14, (COLUMN(F37) - 3) * 9, 0),  0, ROW(F37) - 8))</f>
        <v>0.12987012987012986</v>
      </c>
      <c r="G37" s="283">
        <f ca="1">IF($B37 = "", "", OFFSET(OFFSET(Tablas!$F$14, (COLUMN(G37) - 3) * 9, 0),  0, ROW(G37) - 8))</f>
        <v>7.6923076923076927E-2</v>
      </c>
      <c r="H37" s="285" t="str">
        <f ca="1">IF($B37 = "", "", OFFSET(OFFSET(Tablas!$F$14, (COLUMN(H37) - 3) * 9, 0),  0, ROW(H37) - 8))</f>
        <v/>
      </c>
      <c r="I37" s="284">
        <f ca="1">IF($B37 = "", "", OFFSET(OFFSET(Tablas!$F$14, (COLUMN(I37) - 3) * 9, 0),  0, ROW(I37) - 8))</f>
        <v>2.7888446215139442E-2</v>
      </c>
      <c r="J37" s="283">
        <f ca="1">IF($B37 = "", "", OFFSET(OFFSET(Tablas!$F$14, (COLUMN(J37) - 3) * 9, 0),  0, ROW(J37) - 8))</f>
        <v>0.1</v>
      </c>
      <c r="K37" s="285" t="str">
        <f ca="1">IF($B37 = "", "", OFFSET(OFFSET(Tablas!$F$14, (COLUMN(K37) - 3) * 9, 0),  0, ROW(K37) - 8))</f>
        <v/>
      </c>
      <c r="L37" s="284">
        <f ca="1">IF($B37 = "", "", OFFSET(OFFSET(Tablas!$F$14, (COLUMN(L37) - 3) * 9, 0),  0, ROW(L37) - 8))</f>
        <v>1.8032786885245903E-2</v>
      </c>
      <c r="M37" s="283">
        <f ca="1">IF($B37 = "", "", OFFSET(OFFSET(Tablas!$F$14, (COLUMN(M37) - 3) * 9, 0),  0, ROW(M37) - 8))</f>
        <v>8.3333333333333329E-2</v>
      </c>
      <c r="N37" s="285">
        <f ca="1">IF($B37 = "", "", OFFSET(OFFSET(Tablas!$F$14, (COLUMN(N37) - 3) * 9, 0),  0, ROW(N37) - 8))</f>
        <v>0.25</v>
      </c>
      <c r="O37" s="284">
        <f ca="1">IF($B37 = "", "", OFFSET(OFFSET(Tablas!$F$14, (COLUMN(O37) - 3) * 9, 0),  0, ROW(O37) - 8))</f>
        <v>4.7528517110266157E-2</v>
      </c>
      <c r="P37" s="283">
        <f ca="1">IF($B37 = "", "", OFFSET(OFFSET(Tablas!$F$14, (COLUMN(P37) - 3) * 9, 0),  0, ROW(P37) - 8))</f>
        <v>8.771929824561403E-2</v>
      </c>
      <c r="Q37" s="285">
        <f ca="1">IF($B37 = "", "", OFFSET(OFFSET(Tablas!$F$14, (COLUMN(Q37) - 3) * 9, 0),  0, ROW(Q37) - 8))</f>
        <v>0.10526315789473684</v>
      </c>
      <c r="R37" s="290">
        <f ca="1">IF($B37 = "", "", OFFSET(OFFSET(Tablas!$F$14, (COLUMN(R37) - 3) * 9, 0),  0, ROW(R37) - 8))</f>
        <v>8.9460784313725492E-2</v>
      </c>
      <c r="S37" s="283">
        <f ca="1">IF($B37 = "", "", OFFSET(OFFSET(Tablas!$F$14, (COLUMN(S37) - 3) * 9, 0),  0, ROW(S37) - 8))</f>
        <v>6.8965517241379309E-2</v>
      </c>
      <c r="T37" s="285">
        <f ca="1">IF($B37 = "", "", OFFSET(OFFSET(Tablas!$F$14, (COLUMN(T37) - 3) * 9, 0),  0, ROW(T37) - 8))</f>
        <v>0.171875</v>
      </c>
    </row>
    <row r="38" spans="1:20" x14ac:dyDescent="0.2">
      <c r="A38" s="244" t="str">
        <f ca="1">IF(OFFSET(Tablas!$F$5,0,ROW(B38)-8)&gt;0,OFFSET(Tablas!$F$5,0,ROW(B38)-8),"")</f>
        <v/>
      </c>
      <c r="B38" s="180">
        <f ca="1">IF(OFFSET(Tablas!$F$6,0,ROW(B38)-8)&gt;0,OFFSET(Tablas!$F$6,0,ROW(B38)-8),"")</f>
        <v>31</v>
      </c>
      <c r="C38" s="284" t="str">
        <f ca="1">IF($B38 = "", "", OFFSET(OFFSET(Tablas!$F$14, (COLUMN(C38) - 3) * 9, 0),  0, ROW(C38) - 8))</f>
        <v/>
      </c>
      <c r="D38" s="283" t="str">
        <f ca="1">IF($B38 = "", "", OFFSET(OFFSET(Tablas!$F$14, (COLUMN(D38) - 3) * 9, 0),  0, ROW(D38) - 8))</f>
        <v/>
      </c>
      <c r="E38" s="285" t="str">
        <f ca="1">IF($B38 = "", "", OFFSET(OFFSET(Tablas!$F$14, (COLUMN(E38) - 3) * 9, 0),  0, ROW(E38) - 8))</f>
        <v/>
      </c>
      <c r="F38" s="284">
        <f ca="1">IF($B38 = "", "", OFFSET(OFFSET(Tablas!$F$14, (COLUMN(F38) - 3) * 9, 0),  0, ROW(F38) - 8))</f>
        <v>0.14285714285714285</v>
      </c>
      <c r="G38" s="283">
        <f ca="1">IF($B38 = "", "", OFFSET(OFFSET(Tablas!$F$14, (COLUMN(G38) - 3) * 9, 0),  0, ROW(G38) - 8))</f>
        <v>0.14285714285714285</v>
      </c>
      <c r="H38" s="285">
        <f ca="1">IF($B38 = "", "", OFFSET(OFFSET(Tablas!$F$14, (COLUMN(H38) - 3) * 9, 0),  0, ROW(H38) - 8))</f>
        <v>0</v>
      </c>
      <c r="I38" s="284">
        <f ca="1">IF($B38 = "", "", OFFSET(OFFSET(Tablas!$F$14, (COLUMN(I38) - 3) * 9, 0),  0, ROW(I38) - 8))</f>
        <v>2.6923076923076925E-2</v>
      </c>
      <c r="J38" s="283">
        <f ca="1">IF($B38 = "", "", OFFSET(OFFSET(Tablas!$F$14, (COLUMN(J38) - 3) * 9, 0),  0, ROW(J38) - 8))</f>
        <v>0</v>
      </c>
      <c r="K38" s="285">
        <f ca="1">IF($B38 = "", "", OFFSET(OFFSET(Tablas!$F$14, (COLUMN(K38) - 3) * 9, 0),  0, ROW(K38) - 8))</f>
        <v>0</v>
      </c>
      <c r="L38" s="284">
        <f ca="1">IF($B38 = "", "", OFFSET(OFFSET(Tablas!$F$14, (COLUMN(L38) - 3) * 9, 0),  0, ROW(L38) - 8))</f>
        <v>9.202453987730062E-3</v>
      </c>
      <c r="M38" s="283">
        <f ca="1">IF($B38 = "", "", OFFSET(OFFSET(Tablas!$F$14, (COLUMN(M38) - 3) * 9, 0),  0, ROW(M38) - 8))</f>
        <v>4.1666666666666664E-2</v>
      </c>
      <c r="N38" s="285">
        <f ca="1">IF($B38 = "", "", OFFSET(OFFSET(Tablas!$F$14, (COLUMN(N38) - 3) * 9, 0),  0, ROW(N38) - 8))</f>
        <v>0</v>
      </c>
      <c r="O38" s="284">
        <f ca="1">IF($B38 = "", "", OFFSET(OFFSET(Tablas!$F$14, (COLUMN(O38) - 3) * 9, 0),  0, ROW(O38) - 8))</f>
        <v>4.8387096774193547E-2</v>
      </c>
      <c r="P38" s="283">
        <f ca="1">IF($B38 = "", "", OFFSET(OFFSET(Tablas!$F$14, (COLUMN(P38) - 3) * 9, 0),  0, ROW(P38) - 8))</f>
        <v>0.1038961038961039</v>
      </c>
      <c r="Q38" s="285">
        <f ca="1">IF($B38 = "", "", OFFSET(OFFSET(Tablas!$F$14, (COLUMN(Q38) - 3) * 9, 0),  0, ROW(Q38) - 8))</f>
        <v>0.25</v>
      </c>
      <c r="R38" s="290">
        <f ca="1">IF($B38 = "", "", OFFSET(OFFSET(Tablas!$F$14, (COLUMN(R38) - 3) * 9, 0),  0, ROW(R38) - 8))</f>
        <v>7.515151515151515E-2</v>
      </c>
      <c r="S38" s="283">
        <f ca="1">IF($B38 = "", "", OFFSET(OFFSET(Tablas!$F$14, (COLUMN(S38) - 3) * 9, 0),  0, ROW(S38) - 8))</f>
        <v>8.6021505376344093E-2</v>
      </c>
      <c r="T38" s="285">
        <f ca="1">IF($B38 = "", "", OFFSET(OFFSET(Tablas!$F$14, (COLUMN(T38) - 3) * 9, 0),  0, ROW(T38) - 8))</f>
        <v>0.12987012987012986</v>
      </c>
    </row>
    <row r="39" spans="1:20" x14ac:dyDescent="0.2">
      <c r="A39" s="244" t="str">
        <f ca="1">IF(OFFSET(Tablas!$F$5,0,ROW(B39)-8)&gt;0,OFFSET(Tablas!$F$5,0,ROW(B39)-8),"")</f>
        <v/>
      </c>
      <c r="B39" s="180">
        <f ca="1">IF(OFFSET(Tablas!$F$6,0,ROW(B39)-8)&gt;0,OFFSET(Tablas!$F$6,0,ROW(B39)-8),"")</f>
        <v>32</v>
      </c>
      <c r="C39" s="284" t="str">
        <f ca="1">IF($B39 = "", "", OFFSET(OFFSET(Tablas!$F$14, (COLUMN(C39) - 3) * 9, 0),  0, ROW(C39) - 8))</f>
        <v/>
      </c>
      <c r="D39" s="283" t="str">
        <f ca="1">IF($B39 = "", "", OFFSET(OFFSET(Tablas!$F$14, (COLUMN(D39) - 3) * 9, 0),  0, ROW(D39) - 8))</f>
        <v/>
      </c>
      <c r="E39" s="285" t="str">
        <f ca="1">IF($B39 = "", "", OFFSET(OFFSET(Tablas!$F$14, (COLUMN(E39) - 3) * 9, 0),  0, ROW(E39) - 8))</f>
        <v/>
      </c>
      <c r="F39" s="284">
        <f ca="1">IF($B39 = "", "", OFFSET(OFFSET(Tablas!$F$14, (COLUMN(F39) - 3) * 9, 0),  0, ROW(F39) - 8))</f>
        <v>0.18181818181818182</v>
      </c>
      <c r="G39" s="283">
        <f ca="1">IF($B39 = "", "", OFFSET(OFFSET(Tablas!$F$14, (COLUMN(G39) - 3) * 9, 0),  0, ROW(G39) - 8))</f>
        <v>7.1428571428571425E-2</v>
      </c>
      <c r="H39" s="285" t="str">
        <f ca="1">IF($B39 = "", "", OFFSET(OFFSET(Tablas!$F$14, (COLUMN(H39) - 3) * 9, 0),  0, ROW(H39) - 8))</f>
        <v/>
      </c>
      <c r="I39" s="284">
        <f ca="1">IF($B39 = "", "", OFFSET(OFFSET(Tablas!$F$14, (COLUMN(I39) - 3) * 9, 0),  0, ROW(I39) - 8))</f>
        <v>6.0483870967741937E-2</v>
      </c>
      <c r="J39" s="283">
        <f ca="1">IF($B39 = "", "", OFFSET(OFFSET(Tablas!$F$14, (COLUMN(J39) - 3) * 9, 0),  0, ROW(J39) - 8))</f>
        <v>0.14285714285714285</v>
      </c>
      <c r="K39" s="285">
        <f ca="1">IF($B39 = "", "", OFFSET(OFFSET(Tablas!$F$14, (COLUMN(K39) - 3) * 9, 0),  0, ROW(K39) - 8))</f>
        <v>0</v>
      </c>
      <c r="L39" s="284">
        <f ca="1">IF($B39 = "", "", OFFSET(OFFSET(Tablas!$F$14, (COLUMN(L39) - 3) * 9, 0),  0, ROW(L39) - 8))</f>
        <v>1.4851485148514851E-2</v>
      </c>
      <c r="M39" s="283">
        <f ca="1">IF($B39 = "", "", OFFSET(OFFSET(Tablas!$F$14, (COLUMN(M39) - 3) * 9, 0),  0, ROW(M39) - 8))</f>
        <v>6.25E-2</v>
      </c>
      <c r="N39" s="285">
        <f ca="1">IF($B39 = "", "", OFFSET(OFFSET(Tablas!$F$14, (COLUMN(N39) - 3) * 9, 0),  0, ROW(N39) - 8))</f>
        <v>0.2</v>
      </c>
      <c r="O39" s="284">
        <f ca="1">IF($B39 = "", "", OFFSET(OFFSET(Tablas!$F$14, (COLUMN(O39) - 3) * 9, 0),  0, ROW(O39) - 8))</f>
        <v>4.1841004184100417E-2</v>
      </c>
      <c r="P39" s="283">
        <f ca="1">IF($B39 = "", "", OFFSET(OFFSET(Tablas!$F$14, (COLUMN(P39) - 3) * 9, 0),  0, ROW(P39) - 8))</f>
        <v>0.11267605633802817</v>
      </c>
      <c r="Q39" s="285">
        <f ca="1">IF($B39 = "", "", OFFSET(OFFSET(Tablas!$F$14, (COLUMN(Q39) - 3) * 9, 0),  0, ROW(Q39) - 8))</f>
        <v>0.15384615384615385</v>
      </c>
      <c r="R39" s="290">
        <f ca="1">IF($B39 = "", "", OFFSET(OFFSET(Tablas!$F$14, (COLUMN(R39) - 3) * 9, 0),  0, ROW(R39) - 8))</f>
        <v>8.3333333333333329E-2</v>
      </c>
      <c r="S39" s="283">
        <f ca="1">IF($B39 = "", "", OFFSET(OFFSET(Tablas!$F$14, (COLUMN(S39) - 3) * 9, 0),  0, ROW(S39) - 8))</f>
        <v>0.1</v>
      </c>
      <c r="T39" s="285">
        <f ca="1">IF($B39 = "", "", OFFSET(OFFSET(Tablas!$F$14, (COLUMN(T39) - 3) * 9, 0),  0, ROW(T39) - 8))</f>
        <v>0.11538461538461539</v>
      </c>
    </row>
    <row r="40" spans="1:20" x14ac:dyDescent="0.2">
      <c r="A40" s="244" t="str">
        <f ca="1">IF(OFFSET(Tablas!$F$5,0,ROW(B40)-8)&gt;0,OFFSET(Tablas!$F$5,0,ROW(B40)-8),"")</f>
        <v/>
      </c>
      <c r="B40" s="180">
        <f ca="1">IF(OFFSET(Tablas!$F$6,0,ROW(B40)-8)&gt;0,OFFSET(Tablas!$F$6,0,ROW(B40)-8),"")</f>
        <v>33</v>
      </c>
      <c r="C40" s="284" t="str">
        <f ca="1">IF($B40 = "", "", OFFSET(OFFSET(Tablas!$F$14, (COLUMN(C40) - 3) * 9, 0),  0, ROW(C40) - 8))</f>
        <v/>
      </c>
      <c r="D40" s="283" t="str">
        <f ca="1">IF($B40 = "", "", OFFSET(OFFSET(Tablas!$F$14, (COLUMN(D40) - 3) * 9, 0),  0, ROW(D40) - 8))</f>
        <v/>
      </c>
      <c r="E40" s="285" t="str">
        <f ca="1">IF($B40 = "", "", OFFSET(OFFSET(Tablas!$F$14, (COLUMN(E40) - 3) * 9, 0),  0, ROW(E40) - 8))</f>
        <v/>
      </c>
      <c r="F40" s="284">
        <f ca="1">IF($B40 = "", "", OFFSET(OFFSET(Tablas!$F$14, (COLUMN(F40) - 3) * 9, 0),  0, ROW(F40) - 8))</f>
        <v>0.25396825396825395</v>
      </c>
      <c r="G40" s="283">
        <f ca="1">IF($B40 = "", "", OFFSET(OFFSET(Tablas!$F$14, (COLUMN(G40) - 3) * 9, 0),  0, ROW(G40) - 8))</f>
        <v>0.25</v>
      </c>
      <c r="H40" s="285" t="str">
        <f ca="1">IF($B40 = "", "", OFFSET(OFFSET(Tablas!$F$14, (COLUMN(H40) - 3) * 9, 0),  0, ROW(H40) - 8))</f>
        <v/>
      </c>
      <c r="I40" s="284">
        <f ca="1">IF($B40 = "", "", OFFSET(OFFSET(Tablas!$F$14, (COLUMN(I40) - 3) * 9, 0),  0, ROW(I40) - 8))</f>
        <v>5.8823529411764705E-2</v>
      </c>
      <c r="J40" s="283">
        <f ca="1">IF($B40 = "", "", OFFSET(OFFSET(Tablas!$F$14, (COLUMN(J40) - 3) * 9, 0),  0, ROW(J40) - 8))</f>
        <v>8.6956521739130432E-2</v>
      </c>
      <c r="K40" s="285">
        <f ca="1">IF($B40 = "", "", OFFSET(OFFSET(Tablas!$F$14, (COLUMN(K40) - 3) * 9, 0),  0, ROW(K40) - 8))</f>
        <v>0</v>
      </c>
      <c r="L40" s="284">
        <f ca="1">IF($B40 = "", "", OFFSET(OFFSET(Tablas!$F$14, (COLUMN(L40) - 3) * 9, 0),  0, ROW(L40) - 8))</f>
        <v>1.5985790408525755E-2</v>
      </c>
      <c r="M40" s="283">
        <f ca="1">IF($B40 = "", "", OFFSET(OFFSET(Tablas!$F$14, (COLUMN(M40) - 3) * 9, 0),  0, ROW(M40) - 8))</f>
        <v>9.5238095238095233E-2</v>
      </c>
      <c r="N40" s="285">
        <f ca="1">IF($B40 = "", "", OFFSET(OFFSET(Tablas!$F$14, (COLUMN(N40) - 3) * 9, 0),  0, ROW(N40) - 8))</f>
        <v>0</v>
      </c>
      <c r="O40" s="284">
        <f ca="1">IF($B40 = "", "", OFFSET(OFFSET(Tablas!$F$14, (COLUMN(O40) - 3) * 9, 0),  0, ROW(O40) - 8))</f>
        <v>4.3083900226757371E-2</v>
      </c>
      <c r="P40" s="283">
        <f ca="1">IF($B40 = "", "", OFFSET(OFFSET(Tablas!$F$14, (COLUMN(P40) - 3) * 9, 0),  0, ROW(P40) - 8))</f>
        <v>6.4516129032258063E-2</v>
      </c>
      <c r="Q40" s="285">
        <f ca="1">IF($B40 = "", "", OFFSET(OFFSET(Tablas!$F$14, (COLUMN(Q40) - 3) * 9, 0),  0, ROW(Q40) - 8))</f>
        <v>0.25</v>
      </c>
      <c r="R40" s="290">
        <f ca="1">IF($B40 = "", "", OFFSET(OFFSET(Tablas!$F$14, (COLUMN(R40) - 3) * 9, 0),  0, ROW(R40) - 8))</f>
        <v>6.607369758576874E-2</v>
      </c>
      <c r="S40" s="283">
        <f ca="1">IF($B40 = "", "", OFFSET(OFFSET(Tablas!$F$14, (COLUMN(S40) - 3) * 9, 0),  0, ROW(S40) - 8))</f>
        <v>5.2631578947368418E-2</v>
      </c>
      <c r="T40" s="285">
        <f ca="1">IF($B40 = "", "", OFFSET(OFFSET(Tablas!$F$14, (COLUMN(T40) - 3) * 9, 0),  0, ROW(T40) - 8))</f>
        <v>3.0303030303030304E-2</v>
      </c>
    </row>
    <row r="41" spans="1:20" x14ac:dyDescent="0.2">
      <c r="A41" s="244" t="str">
        <f ca="1">IF(OFFSET(Tablas!$F$5,0,ROW(B41)-8)&gt;0,OFFSET(Tablas!$F$5,0,ROW(B41)-8),"")</f>
        <v/>
      </c>
      <c r="B41" s="180">
        <f ca="1">IF(OFFSET(Tablas!$F$6,0,ROW(B41)-8)&gt;0,OFFSET(Tablas!$F$6,0,ROW(B41)-8),"")</f>
        <v>34</v>
      </c>
      <c r="C41" s="284" t="str">
        <f ca="1">IF($B41 = "", "", OFFSET(OFFSET(Tablas!$F$14, (COLUMN(C41) - 3) * 9, 0),  0, ROW(C41) - 8))</f>
        <v/>
      </c>
      <c r="D41" s="283" t="str">
        <f ca="1">IF($B41 = "", "", OFFSET(OFFSET(Tablas!$F$14, (COLUMN(D41) - 3) * 9, 0),  0, ROW(D41) - 8))</f>
        <v/>
      </c>
      <c r="E41" s="285" t="str">
        <f ca="1">IF($B41 = "", "", OFFSET(OFFSET(Tablas!$F$14, (COLUMN(E41) - 3) * 9, 0),  0, ROW(E41) - 8))</f>
        <v/>
      </c>
      <c r="F41" s="284">
        <f ca="1">IF($B41 = "", "", OFFSET(OFFSET(Tablas!$F$14, (COLUMN(F41) - 3) * 9, 0),  0, ROW(F41) - 8))</f>
        <v>0.12857142857142856</v>
      </c>
      <c r="G41" s="283">
        <f ca="1">IF($B41 = "", "", OFFSET(OFFSET(Tablas!$F$14, (COLUMN(G41) - 3) * 9, 0),  0, ROW(G41) - 8))</f>
        <v>0</v>
      </c>
      <c r="H41" s="285" t="str">
        <f ca="1">IF($B41 = "", "", OFFSET(OFFSET(Tablas!$F$14, (COLUMN(H41) - 3) * 9, 0),  0, ROW(H41) - 8))</f>
        <v/>
      </c>
      <c r="I41" s="284">
        <f ca="1">IF($B41 = "", "", OFFSET(OFFSET(Tablas!$F$14, (COLUMN(I41) - 3) * 9, 0),  0, ROW(I41) - 8))</f>
        <v>3.6734693877551024E-2</v>
      </c>
      <c r="J41" s="283">
        <f ca="1">IF($B41 = "", "", OFFSET(OFFSET(Tablas!$F$14, (COLUMN(J41) - 3) * 9, 0),  0, ROW(J41) - 8))</f>
        <v>0</v>
      </c>
      <c r="K41" s="285" t="str">
        <f ca="1">IF($B41 = "", "", OFFSET(OFFSET(Tablas!$F$14, (COLUMN(K41) - 3) * 9, 0),  0, ROW(K41) - 8))</f>
        <v/>
      </c>
      <c r="L41" s="284">
        <f ca="1">IF($B41 = "", "", OFFSET(OFFSET(Tablas!$F$14, (COLUMN(L41) - 3) * 9, 0),  0, ROW(L41) - 8))</f>
        <v>1.0118043844856661E-2</v>
      </c>
      <c r="M41" s="283">
        <f ca="1">IF($B41 = "", "", OFFSET(OFFSET(Tablas!$F$14, (COLUMN(M41) - 3) * 9, 0),  0, ROW(M41) - 8))</f>
        <v>3.7037037037037035E-2</v>
      </c>
      <c r="N41" s="285">
        <f ca="1">IF($B41 = "", "", OFFSET(OFFSET(Tablas!$F$14, (COLUMN(N41) - 3) * 9, 0),  0, ROW(N41) - 8))</f>
        <v>0.25</v>
      </c>
      <c r="O41" s="284">
        <f ca="1">IF($B41 = "", "", OFFSET(OFFSET(Tablas!$F$14, (COLUMN(O41) - 3) * 9, 0),  0, ROW(O41) - 8))</f>
        <v>4.1584158415841586E-2</v>
      </c>
      <c r="P41" s="283">
        <f ca="1">IF($B41 = "", "", OFFSET(OFFSET(Tablas!$F$14, (COLUMN(P41) - 3) * 9, 0),  0, ROW(P41) - 8))</f>
        <v>8.5106382978723402E-2</v>
      </c>
      <c r="Q41" s="285">
        <f ca="1">IF($B41 = "", "", OFFSET(OFFSET(Tablas!$F$14, (COLUMN(Q41) - 3) * 9, 0),  0, ROW(Q41) - 8))</f>
        <v>7.6923076923076927E-2</v>
      </c>
      <c r="R41" s="290">
        <f ca="1">IF($B41 = "", "", OFFSET(OFFSET(Tablas!$F$14, (COLUMN(R41) - 3) * 9, 0),  0, ROW(R41) - 8))</f>
        <v>6.2423500611995107E-2</v>
      </c>
      <c r="S41" s="283">
        <f ca="1">IF($B41 = "", "", OFFSET(OFFSET(Tablas!$F$14, (COLUMN(S41) - 3) * 9, 0),  0, ROW(S41) - 8))</f>
        <v>5.5555555555555552E-2</v>
      </c>
      <c r="T41" s="285">
        <f ca="1">IF($B41 = "", "", OFFSET(OFFSET(Tablas!$F$14, (COLUMN(T41) - 3) * 9, 0),  0, ROW(T41) - 8))</f>
        <v>0.1076923076923077</v>
      </c>
    </row>
    <row r="42" spans="1:20" x14ac:dyDescent="0.2">
      <c r="A42" s="244" t="str">
        <f ca="1">IF(OFFSET(Tablas!$F$5,0,ROW(B42)-8)&gt;0,OFFSET(Tablas!$F$5,0,ROW(B42)-8),"")</f>
        <v/>
      </c>
      <c r="B42" s="180">
        <f ca="1">IF(OFFSET(Tablas!$F$6,0,ROW(B42)-8)&gt;0,OFFSET(Tablas!$F$6,0,ROW(B42)-8),"")</f>
        <v>35</v>
      </c>
      <c r="C42" s="284" t="str">
        <f ca="1">IF($B42 = "", "", OFFSET(OFFSET(Tablas!$F$14, (COLUMN(C42) - 3) * 9, 0),  0, ROW(C42) - 8))</f>
        <v/>
      </c>
      <c r="D42" s="283" t="str">
        <f ca="1">IF($B42 = "", "", OFFSET(OFFSET(Tablas!$F$14, (COLUMN(D42) - 3) * 9, 0),  0, ROW(D42) - 8))</f>
        <v/>
      </c>
      <c r="E42" s="285" t="str">
        <f ca="1">IF($B42 = "", "", OFFSET(OFFSET(Tablas!$F$14, (COLUMN(E42) - 3) * 9, 0),  0, ROW(E42) - 8))</f>
        <v/>
      </c>
      <c r="F42" s="284">
        <f ca="1">IF($B42 = "", "", OFFSET(OFFSET(Tablas!$F$14, (COLUMN(F42) - 3) * 9, 0),  0, ROW(F42) - 8))</f>
        <v>0.18461538461538463</v>
      </c>
      <c r="G42" s="283">
        <f ca="1">IF($B42 = "", "", OFFSET(OFFSET(Tablas!$F$14, (COLUMN(G42) - 3) * 9, 0),  0, ROW(G42) - 8))</f>
        <v>0.22222222222222221</v>
      </c>
      <c r="H42" s="285" t="str">
        <f ca="1">IF($B42 = "", "", OFFSET(OFFSET(Tablas!$F$14, (COLUMN(H42) - 3) * 9, 0),  0, ROW(H42) - 8))</f>
        <v/>
      </c>
      <c r="I42" s="284">
        <f ca="1">IF($B42 = "", "", OFFSET(OFFSET(Tablas!$F$14, (COLUMN(I42) - 3) * 9, 0),  0, ROW(I42) - 8))</f>
        <v>5.5118110236220472E-2</v>
      </c>
      <c r="J42" s="283">
        <f ca="1">IF($B42 = "", "", OFFSET(OFFSET(Tablas!$F$14, (COLUMN(J42) - 3) * 9, 0),  0, ROW(J42) - 8))</f>
        <v>3.7037037037037035E-2</v>
      </c>
      <c r="K42" s="285" t="str">
        <f ca="1">IF($B42 = "", "", OFFSET(OFFSET(Tablas!$F$14, (COLUMN(K42) - 3) * 9, 0),  0, ROW(K42) - 8))</f>
        <v/>
      </c>
      <c r="L42" s="284">
        <f ca="1">IF($B42 = "", "", OFFSET(OFFSET(Tablas!$F$14, (COLUMN(L42) - 3) * 9, 0),  0, ROW(L42) - 8))</f>
        <v>1.6871165644171779E-2</v>
      </c>
      <c r="M42" s="283">
        <f ca="1">IF($B42 = "", "", OFFSET(OFFSET(Tablas!$F$14, (COLUMN(M42) - 3) * 9, 0),  0, ROW(M42) - 8))</f>
        <v>0.04</v>
      </c>
      <c r="N42" s="285">
        <f ca="1">IF($B42 = "", "", OFFSET(OFFSET(Tablas!$F$14, (COLUMN(N42) - 3) * 9, 0),  0, ROW(N42) - 8))</f>
        <v>0</v>
      </c>
      <c r="O42" s="284">
        <f ca="1">IF($B42 = "", "", OFFSET(OFFSET(Tablas!$F$14, (COLUMN(O42) - 3) * 9, 0),  0, ROW(O42) - 8))</f>
        <v>4.1666666666666664E-2</v>
      </c>
      <c r="P42" s="283">
        <f ca="1">IF($B42 = "", "", OFFSET(OFFSET(Tablas!$F$14, (COLUMN(P42) - 3) * 9, 0),  0, ROW(P42) - 8))</f>
        <v>8.1632653061224483E-2</v>
      </c>
      <c r="Q42" s="285">
        <f ca="1">IF($B42 = "", "", OFFSET(OFFSET(Tablas!$F$14, (COLUMN(Q42) - 3) * 9, 0),  0, ROW(Q42) - 8))</f>
        <v>0.3</v>
      </c>
      <c r="R42" s="290">
        <f ca="1">IF($B42 = "", "", OFFSET(OFFSET(Tablas!$F$14, (COLUMN(R42) - 3) * 9, 0),  0, ROW(R42) - 8))</f>
        <v>5.6164383561643834E-2</v>
      </c>
      <c r="S42" s="283">
        <f ca="1">IF($B42 = "", "", OFFSET(OFFSET(Tablas!$F$14, (COLUMN(S42) - 3) * 9, 0),  0, ROW(S42) - 8))</f>
        <v>6.8627450980392163E-2</v>
      </c>
      <c r="T42" s="285">
        <f ca="1">IF($B42 = "", "", OFFSET(OFFSET(Tablas!$F$14, (COLUMN(T42) - 3) * 9, 0),  0, ROW(T42) - 8))</f>
        <v>0.10714285714285714</v>
      </c>
    </row>
    <row r="43" spans="1:20" x14ac:dyDescent="0.2">
      <c r="A43" s="244" t="str">
        <f ca="1">IF(OFFSET(Tablas!$F$5,0,ROW(B43)-8)&gt;0,OFFSET(Tablas!$F$5,0,ROW(B43)-8),"")</f>
        <v/>
      </c>
      <c r="B43" s="180">
        <f ca="1">IF(OFFSET(Tablas!$F$6,0,ROW(B43)-8)&gt;0,OFFSET(Tablas!$F$6,0,ROW(B43)-8),"")</f>
        <v>36</v>
      </c>
      <c r="C43" s="284" t="str">
        <f ca="1">IF($B43 = "", "", OFFSET(OFFSET(Tablas!$F$14, (COLUMN(C43) - 3) * 9, 0),  0, ROW(C43) - 8))</f>
        <v/>
      </c>
      <c r="D43" s="283" t="str">
        <f ca="1">IF($B43 = "", "", OFFSET(OFFSET(Tablas!$F$14, (COLUMN(D43) - 3) * 9, 0),  0, ROW(D43) - 8))</f>
        <v/>
      </c>
      <c r="E43" s="285" t="str">
        <f ca="1">IF($B43 = "", "", OFFSET(OFFSET(Tablas!$F$14, (COLUMN(E43) - 3) * 9, 0),  0, ROW(E43) - 8))</f>
        <v/>
      </c>
      <c r="F43" s="284">
        <f ca="1">IF($B43 = "", "", OFFSET(OFFSET(Tablas!$F$14, (COLUMN(F43) - 3) * 9, 0),  0, ROW(F43) - 8))</f>
        <v>5.128205128205128E-2</v>
      </c>
      <c r="G43" s="283">
        <f ca="1">IF($B43 = "", "", OFFSET(OFFSET(Tablas!$F$14, (COLUMN(G43) - 3) * 9, 0),  0, ROW(G43) - 8))</f>
        <v>0</v>
      </c>
      <c r="H43" s="285" t="str">
        <f ca="1">IF($B43 = "", "", OFFSET(OFFSET(Tablas!$F$14, (COLUMN(H43) - 3) * 9, 0),  0, ROW(H43) - 8))</f>
        <v/>
      </c>
      <c r="I43" s="284">
        <f ca="1">IF($B43 = "", "", OFFSET(OFFSET(Tablas!$F$14, (COLUMN(I43) - 3) * 9, 0),  0, ROW(I43) - 8))</f>
        <v>3.8167938931297711E-2</v>
      </c>
      <c r="J43" s="283">
        <f ca="1">IF($B43 = "", "", OFFSET(OFFSET(Tablas!$F$14, (COLUMN(J43) - 3) * 9, 0),  0, ROW(J43) - 8))</f>
        <v>3.8461538461538464E-2</v>
      </c>
      <c r="K43" s="285" t="str">
        <f ca="1">IF($B43 = "", "", OFFSET(OFFSET(Tablas!$F$14, (COLUMN(K43) - 3) * 9, 0),  0, ROW(K43) - 8))</f>
        <v/>
      </c>
      <c r="L43" s="284">
        <f ca="1">IF($B43 = "", "", OFFSET(OFFSET(Tablas!$F$14, (COLUMN(L43) - 3) * 9, 0),  0, ROW(L43) - 8))</f>
        <v>1.0434782608695653E-2</v>
      </c>
      <c r="M43" s="283">
        <f ca="1">IF($B43 = "", "", OFFSET(OFFSET(Tablas!$F$14, (COLUMN(M43) - 3) * 9, 0),  0, ROW(M43) - 8))</f>
        <v>4.1666666666666664E-2</v>
      </c>
      <c r="N43" s="285">
        <f ca="1">IF($B43 = "", "", OFFSET(OFFSET(Tablas!$F$14, (COLUMN(N43) - 3) * 9, 0),  0, ROW(N43) - 8))</f>
        <v>0.25</v>
      </c>
      <c r="O43" s="284">
        <f ca="1">IF($B43 = "", "", OFFSET(OFFSET(Tablas!$F$14, (COLUMN(O43) - 3) * 9, 0),  0, ROW(O43) - 8))</f>
        <v>3.9094650205761319E-2</v>
      </c>
      <c r="P43" s="283">
        <f ca="1">IF($B43 = "", "", OFFSET(OFFSET(Tablas!$F$14, (COLUMN(P43) - 3) * 9, 0),  0, ROW(P43) - 8))</f>
        <v>7.5471698113207544E-2</v>
      </c>
      <c r="Q43" s="285">
        <f ca="1">IF($B43 = "", "", OFFSET(OFFSET(Tablas!$F$14, (COLUMN(Q43) - 3) * 9, 0),  0, ROW(Q43) - 8))</f>
        <v>0</v>
      </c>
      <c r="R43" s="290">
        <f ca="1">IF($B43 = "", "", OFFSET(OFFSET(Tablas!$F$14, (COLUMN(R43) - 3) * 9, 0),  0, ROW(R43) - 8))</f>
        <v>6.3001145475372278E-2</v>
      </c>
      <c r="S43" s="283">
        <f ca="1">IF($B43 = "", "", OFFSET(OFFSET(Tablas!$F$14, (COLUMN(S43) - 3) * 9, 0),  0, ROW(S43) - 8))</f>
        <v>2.7522935779816515E-2</v>
      </c>
      <c r="T43" s="285">
        <f ca="1">IF($B43 = "", "", OFFSET(OFFSET(Tablas!$F$14, (COLUMN(T43) - 3) * 9, 0),  0, ROW(T43) - 8))</f>
        <v>8.9743589743589744E-2</v>
      </c>
    </row>
    <row r="44" spans="1:20" x14ac:dyDescent="0.2">
      <c r="A44" s="244" t="str">
        <f ca="1">IF(OFFSET(Tablas!$F$5,0,ROW(B44)-8)&gt;0,OFFSET(Tablas!$F$5,0,ROW(B44)-8),"")</f>
        <v/>
      </c>
      <c r="B44" s="180">
        <f ca="1">IF(OFFSET(Tablas!$F$6,0,ROW(B44)-8)&gt;0,OFFSET(Tablas!$F$6,0,ROW(B44)-8),"")</f>
        <v>37</v>
      </c>
      <c r="C44" s="284" t="str">
        <f ca="1">IF($B44 = "", "", OFFSET(OFFSET(Tablas!$F$14, (COLUMN(C44) - 3) * 9, 0),  0, ROW(C44) - 8))</f>
        <v/>
      </c>
      <c r="D44" s="283" t="str">
        <f ca="1">IF($B44 = "", "", OFFSET(OFFSET(Tablas!$F$14, (COLUMN(D44) - 3) * 9, 0),  0, ROW(D44) - 8))</f>
        <v/>
      </c>
      <c r="E44" s="285" t="str">
        <f ca="1">IF($B44 = "", "", OFFSET(OFFSET(Tablas!$F$14, (COLUMN(E44) - 3) * 9, 0),  0, ROW(E44) - 8))</f>
        <v/>
      </c>
      <c r="F44" s="284">
        <f ca="1">IF($B44 = "", "", OFFSET(OFFSET(Tablas!$F$14, (COLUMN(F44) - 3) * 9, 0),  0, ROW(F44) - 8))</f>
        <v>0.12328767123287671</v>
      </c>
      <c r="G44" s="283">
        <f ca="1">IF($B44 = "", "", OFFSET(OFFSET(Tablas!$F$14, (COLUMN(G44) - 3) * 9, 0),  0, ROW(G44) - 8))</f>
        <v>0</v>
      </c>
      <c r="H44" s="285" t="str">
        <f ca="1">IF($B44 = "", "", OFFSET(OFFSET(Tablas!$F$14, (COLUMN(H44) - 3) * 9, 0),  0, ROW(H44) - 8))</f>
        <v/>
      </c>
      <c r="I44" s="284">
        <f ca="1">IF($B44 = "", "", OFFSET(OFFSET(Tablas!$F$14, (COLUMN(I44) - 3) * 9, 0),  0, ROW(I44) - 8))</f>
        <v>2.6315789473684209E-2</v>
      </c>
      <c r="J44" s="283">
        <f ca="1">IF($B44 = "", "", OFFSET(OFFSET(Tablas!$F$14, (COLUMN(J44) - 3) * 9, 0),  0, ROW(J44) - 8))</f>
        <v>6.25E-2</v>
      </c>
      <c r="K44" s="285">
        <f ca="1">IF($B44 = "", "", OFFSET(OFFSET(Tablas!$F$14, (COLUMN(K44) - 3) * 9, 0),  0, ROW(K44) - 8))</f>
        <v>0</v>
      </c>
      <c r="L44" s="284">
        <f ca="1">IF($B44 = "", "", OFFSET(OFFSET(Tablas!$F$14, (COLUMN(L44) - 3) * 9, 0),  0, ROW(L44) - 8))</f>
        <v>9.8199672667757774E-3</v>
      </c>
      <c r="M44" s="283">
        <f ca="1">IF($B44 = "", "", OFFSET(OFFSET(Tablas!$F$14, (COLUMN(M44) - 3) * 9, 0),  0, ROW(M44) - 8))</f>
        <v>0.1111111111111111</v>
      </c>
      <c r="N44" s="285">
        <f ca="1">IF($B44 = "", "", OFFSET(OFFSET(Tablas!$F$14, (COLUMN(N44) - 3) * 9, 0),  0, ROW(N44) - 8))</f>
        <v>0</v>
      </c>
      <c r="O44" s="284">
        <f ca="1">IF($B44 = "", "", OFFSET(OFFSET(Tablas!$F$14, (COLUMN(O44) - 3) * 9, 0),  0, ROW(O44) - 8))</f>
        <v>2.6252983293556086E-2</v>
      </c>
      <c r="P44" s="283">
        <f ca="1">IF($B44 = "", "", OFFSET(OFFSET(Tablas!$F$14, (COLUMN(P44) - 3) * 9, 0),  0, ROW(P44) - 8))</f>
        <v>3.0303030303030304E-2</v>
      </c>
      <c r="Q44" s="285">
        <f ca="1">IF($B44 = "", "", OFFSET(OFFSET(Tablas!$F$14, (COLUMN(Q44) - 3) * 9, 0),  0, ROW(Q44) - 8))</f>
        <v>0.1111111111111111</v>
      </c>
      <c r="R44" s="290">
        <f ca="1">IF($B44 = "", "", OFFSET(OFFSET(Tablas!$F$14, (COLUMN(R44) - 3) * 9, 0),  0, ROW(R44) - 8))</f>
        <v>7.0588235294117646E-2</v>
      </c>
      <c r="S44" s="283">
        <f ca="1">IF($B44 = "", "", OFFSET(OFFSET(Tablas!$F$14, (COLUMN(S44) - 3) * 9, 0),  0, ROW(S44) - 8))</f>
        <v>0.10619469026548672</v>
      </c>
      <c r="T44" s="285">
        <f ca="1">IF($B44 = "", "", OFFSET(OFFSET(Tablas!$F$14, (COLUMN(T44) - 3) * 9, 0),  0, ROW(T44) - 8))</f>
        <v>0.17241379310344829</v>
      </c>
    </row>
    <row r="45" spans="1:20" x14ac:dyDescent="0.2">
      <c r="A45" s="244" t="str">
        <f ca="1">IF(OFFSET(Tablas!$F$5,0,ROW(B45)-8)&gt;0,OFFSET(Tablas!$F$5,0,ROW(B45)-8),"")</f>
        <v/>
      </c>
      <c r="B45" s="180">
        <f ca="1">IF(OFFSET(Tablas!$F$6,0,ROW(B45)-8)&gt;0,OFFSET(Tablas!$F$6,0,ROW(B45)-8),"")</f>
        <v>38</v>
      </c>
      <c r="C45" s="284" t="str">
        <f ca="1">IF($B45 = "", "", OFFSET(OFFSET(Tablas!$F$14, (COLUMN(C45) - 3) * 9, 0),  0, ROW(C45) - 8))</f>
        <v/>
      </c>
      <c r="D45" s="283" t="str">
        <f ca="1">IF($B45 = "", "", OFFSET(OFFSET(Tablas!$F$14, (COLUMN(D45) - 3) * 9, 0),  0, ROW(D45) - 8))</f>
        <v/>
      </c>
      <c r="E45" s="285" t="str">
        <f ca="1">IF($B45 = "", "", OFFSET(OFFSET(Tablas!$F$14, (COLUMN(E45) - 3) * 9, 0),  0, ROW(E45) - 8))</f>
        <v/>
      </c>
      <c r="F45" s="284">
        <f ca="1">IF($B45 = "", "", OFFSET(OFFSET(Tablas!$F$14, (COLUMN(F45) - 3) * 9, 0),  0, ROW(F45) - 8))</f>
        <v>9.0909090909090912E-2</v>
      </c>
      <c r="G45" s="283">
        <f ca="1">IF($B45 = "", "", OFFSET(OFFSET(Tablas!$F$14, (COLUMN(G45) - 3) * 9, 0),  0, ROW(G45) - 8))</f>
        <v>0.1</v>
      </c>
      <c r="H45" s="285" t="str">
        <f ca="1">IF($B45 = "", "", OFFSET(OFFSET(Tablas!$F$14, (COLUMN(H45) - 3) * 9, 0),  0, ROW(H45) - 8))</f>
        <v/>
      </c>
      <c r="I45" s="284">
        <f ca="1">IF($B45 = "", "", OFFSET(OFFSET(Tablas!$F$14, (COLUMN(I45) - 3) * 9, 0),  0, ROW(I45) - 8))</f>
        <v>3.6363636363636362E-2</v>
      </c>
      <c r="J45" s="283">
        <f ca="1">IF($B45 = "", "", OFFSET(OFFSET(Tablas!$F$14, (COLUMN(J45) - 3) * 9, 0),  0, ROW(J45) - 8))</f>
        <v>0</v>
      </c>
      <c r="K45" s="285">
        <f ca="1">IF($B45 = "", "", OFFSET(OFFSET(Tablas!$F$14, (COLUMN(K45) - 3) * 9, 0),  0, ROW(K45) - 8))</f>
        <v>0</v>
      </c>
      <c r="L45" s="284">
        <f ca="1">IF($B45 = "", "", OFFSET(OFFSET(Tablas!$F$14, (COLUMN(L45) - 3) * 9, 0),  0, ROW(L45) - 8))</f>
        <v>1.2903225806451613E-2</v>
      </c>
      <c r="M45" s="283">
        <f ca="1">IF($B45 = "", "", OFFSET(OFFSET(Tablas!$F$14, (COLUMN(M45) - 3) * 9, 0),  0, ROW(M45) - 8))</f>
        <v>6.6666666666666666E-2</v>
      </c>
      <c r="N45" s="285">
        <f ca="1">IF($B45 = "", "", OFFSET(OFFSET(Tablas!$F$14, (COLUMN(N45) - 3) * 9, 0),  0, ROW(N45) - 8))</f>
        <v>0.33333333333333331</v>
      </c>
      <c r="O45" s="284">
        <f ca="1">IF($B45 = "", "", OFFSET(OFFSET(Tablas!$F$14, (COLUMN(O45) - 3) * 9, 0),  0, ROW(O45) - 8))</f>
        <v>3.7199124726477024E-2</v>
      </c>
      <c r="P45" s="283">
        <f ca="1">IF($B45 = "", "", OFFSET(OFFSET(Tablas!$F$14, (COLUMN(P45) - 3) * 9, 0),  0, ROW(P45) - 8))</f>
        <v>6.3829787234042548E-2</v>
      </c>
      <c r="Q45" s="285">
        <f ca="1">IF($B45 = "", "", OFFSET(OFFSET(Tablas!$F$14, (COLUMN(Q45) - 3) * 9, 0),  0, ROW(Q45) - 8))</f>
        <v>7.1428571428571425E-2</v>
      </c>
      <c r="R45" s="290">
        <f ca="1">IF($B45 = "", "", OFFSET(OFFSET(Tablas!$F$14, (COLUMN(R45) - 3) * 9, 0),  0, ROW(R45) - 8))</f>
        <v>7.8527607361963195E-2</v>
      </c>
      <c r="S45" s="283">
        <f ca="1">IF($B45 = "", "", OFFSET(OFFSET(Tablas!$F$14, (COLUMN(S45) - 3) * 9, 0),  0, ROW(S45) - 8))</f>
        <v>0.10989010989010989</v>
      </c>
      <c r="T45" s="285">
        <f ca="1">IF($B45 = "", "", OFFSET(OFFSET(Tablas!$F$14, (COLUMN(T45) - 3) * 9, 0),  0, ROW(T45) - 8))</f>
        <v>7.8431372549019607E-2</v>
      </c>
    </row>
    <row r="46" spans="1:20" x14ac:dyDescent="0.2">
      <c r="A46" s="244" t="str">
        <f ca="1">IF(OFFSET(Tablas!$F$5,0,ROW(B46)-8)&gt;0,OFFSET(Tablas!$F$5,0,ROW(B46)-8),"")</f>
        <v/>
      </c>
      <c r="B46" s="180">
        <f ca="1">IF(OFFSET(Tablas!$F$6,0,ROW(B46)-8)&gt;0,OFFSET(Tablas!$F$6,0,ROW(B46)-8),"")</f>
        <v>39</v>
      </c>
      <c r="C46" s="284" t="str">
        <f ca="1">IF($B46 = "", "", OFFSET(OFFSET(Tablas!$F$14, (COLUMN(C46) - 3) * 9, 0),  0, ROW(C46) - 8))</f>
        <v/>
      </c>
      <c r="D46" s="283" t="str">
        <f ca="1">IF($B46 = "", "", OFFSET(OFFSET(Tablas!$F$14, (COLUMN(D46) - 3) * 9, 0),  0, ROW(D46) - 8))</f>
        <v/>
      </c>
      <c r="E46" s="285" t="str">
        <f ca="1">IF($B46 = "", "", OFFSET(OFFSET(Tablas!$F$14, (COLUMN(E46) - 3) * 9, 0),  0, ROW(E46) - 8))</f>
        <v/>
      </c>
      <c r="F46" s="284">
        <f ca="1">IF($B46 = "", "", OFFSET(OFFSET(Tablas!$F$14, (COLUMN(F46) - 3) * 9, 0),  0, ROW(F46) - 8))</f>
        <v>0.10144927536231885</v>
      </c>
      <c r="G46" s="283">
        <f ca="1">IF($B46 = "", "", OFFSET(OFFSET(Tablas!$F$14, (COLUMN(G46) - 3) * 9, 0),  0, ROW(G46) - 8))</f>
        <v>0</v>
      </c>
      <c r="H46" s="285" t="str">
        <f ca="1">IF($B46 = "", "", OFFSET(OFFSET(Tablas!$F$14, (COLUMN(H46) - 3) * 9, 0),  0, ROW(H46) - 8))</f>
        <v/>
      </c>
      <c r="I46" s="284">
        <f ca="1">IF($B46 = "", "", OFFSET(OFFSET(Tablas!$F$14, (COLUMN(I46) - 3) * 9, 0),  0, ROW(I46) - 8))</f>
        <v>1.8450184501845018E-2</v>
      </c>
      <c r="J46" s="283">
        <f ca="1">IF($B46 = "", "", OFFSET(OFFSET(Tablas!$F$14, (COLUMN(J46) - 3) * 9, 0),  0, ROW(J46) - 8))</f>
        <v>0</v>
      </c>
      <c r="K46" s="285">
        <f ca="1">IF($B46 = "", "", OFFSET(OFFSET(Tablas!$F$14, (COLUMN(K46) - 3) * 9, 0),  0, ROW(K46) - 8))</f>
        <v>0</v>
      </c>
      <c r="L46" s="284">
        <f ca="1">IF($B46 = "", "", OFFSET(OFFSET(Tablas!$F$14, (COLUMN(L46) - 3) * 9, 0),  0, ROW(L46) - 8))</f>
        <v>1.0769230769230769E-2</v>
      </c>
      <c r="M46" s="283">
        <f ca="1">IF($B46 = "", "", OFFSET(OFFSET(Tablas!$F$14, (COLUMN(M46) - 3) * 9, 0),  0, ROW(M46) - 8))</f>
        <v>5.2631578947368418E-2</v>
      </c>
      <c r="N46" s="285">
        <f ca="1">IF($B46 = "", "", OFFSET(OFFSET(Tablas!$F$14, (COLUMN(N46) - 3) * 9, 0),  0, ROW(N46) - 8))</f>
        <v>0</v>
      </c>
      <c r="O46" s="284">
        <f ca="1">IF($B46 = "", "", OFFSET(OFFSET(Tablas!$F$14, (COLUMN(O46) - 3) * 9, 0),  0, ROW(O46) - 8))</f>
        <v>2.3679417122040074E-2</v>
      </c>
      <c r="P46" s="283">
        <f ca="1">IF($B46 = "", "", OFFSET(OFFSET(Tablas!$F$14, (COLUMN(P46) - 3) * 9, 0),  0, ROW(P46) - 8))</f>
        <v>1.9607843137254902E-2</v>
      </c>
      <c r="Q46" s="285">
        <f ca="1">IF($B46 = "", "", OFFSET(OFFSET(Tablas!$F$14, (COLUMN(Q46) - 3) * 9, 0),  0, ROW(Q46) - 8))</f>
        <v>7.1428571428571425E-2</v>
      </c>
      <c r="R46" s="290">
        <f ca="1">IF($B46 = "", "", OFFSET(OFFSET(Tablas!$F$14, (COLUMN(R46) - 3) * 9, 0),  0, ROW(R46) - 8))</f>
        <v>6.9464544138929094E-2</v>
      </c>
      <c r="S46" s="283">
        <f ca="1">IF($B46 = "", "", OFFSET(OFFSET(Tablas!$F$14, (COLUMN(S46) - 3) * 9, 0),  0, ROW(S46) - 8))</f>
        <v>0.1111111111111111</v>
      </c>
      <c r="T46" s="285">
        <f ca="1">IF($B46 = "", "", OFFSET(OFFSET(Tablas!$F$14, (COLUMN(T46) - 3) * 9, 0),  0, ROW(T46) - 8))</f>
        <v>0.16666666666666666</v>
      </c>
    </row>
    <row r="47" spans="1:20" x14ac:dyDescent="0.2">
      <c r="A47" s="244" t="str">
        <f ca="1">IF(OFFSET(Tablas!$F$5,0,ROW(B47)-8)&gt;0,OFFSET(Tablas!$F$5,0,ROW(B47)-8),"")</f>
        <v/>
      </c>
      <c r="B47" s="180">
        <f ca="1">IF(OFFSET(Tablas!$F$6,0,ROW(B47)-8)&gt;0,OFFSET(Tablas!$F$6,0,ROW(B47)-8),"")</f>
        <v>40</v>
      </c>
      <c r="C47" s="284" t="str">
        <f ca="1">IF($B47 = "", "", OFFSET(OFFSET(Tablas!$F$14, (COLUMN(C47) - 3) * 9, 0),  0, ROW(C47) - 8))</f>
        <v/>
      </c>
      <c r="D47" s="283" t="str">
        <f ca="1">IF($B47 = "", "", OFFSET(OFFSET(Tablas!$F$14, (COLUMN(D47) - 3) * 9, 0),  0, ROW(D47) - 8))</f>
        <v/>
      </c>
      <c r="E47" s="285" t="str">
        <f ca="1">IF($B47 = "", "", OFFSET(OFFSET(Tablas!$F$14, (COLUMN(E47) - 3) * 9, 0),  0, ROW(E47) - 8))</f>
        <v/>
      </c>
      <c r="F47" s="284">
        <f ca="1">IF($B47 = "", "", OFFSET(OFFSET(Tablas!$F$14, (COLUMN(F47) - 3) * 9, 0),  0, ROW(F47) - 8))</f>
        <v>4.6875E-2</v>
      </c>
      <c r="G47" s="283">
        <f ca="1">IF($B47 = "", "", OFFSET(OFFSET(Tablas!$F$14, (COLUMN(G47) - 3) * 9, 0),  0, ROW(G47) - 8))</f>
        <v>0</v>
      </c>
      <c r="H47" s="285" t="str">
        <f ca="1">IF($B47 = "", "", OFFSET(OFFSET(Tablas!$F$14, (COLUMN(H47) - 3) * 9, 0),  0, ROW(H47) - 8))</f>
        <v/>
      </c>
      <c r="I47" s="284">
        <f ca="1">IF($B47 = "", "", OFFSET(OFFSET(Tablas!$F$14, (COLUMN(I47) - 3) * 9, 0),  0, ROW(I47) - 8))</f>
        <v>2.8225806451612902E-2</v>
      </c>
      <c r="J47" s="283">
        <f ca="1">IF($B47 = "", "", OFFSET(OFFSET(Tablas!$F$14, (COLUMN(J47) - 3) * 9, 0),  0, ROW(J47) - 8))</f>
        <v>0</v>
      </c>
      <c r="K47" s="285" t="str">
        <f ca="1">IF($B47 = "", "", OFFSET(OFFSET(Tablas!$F$14, (COLUMN(K47) - 3) * 9, 0),  0, ROW(K47) - 8))</f>
        <v/>
      </c>
      <c r="L47" s="284">
        <f ca="1">IF($B47 = "", "", OFFSET(OFFSET(Tablas!$F$14, (COLUMN(L47) - 3) * 9, 0),  0, ROW(L47) - 8))</f>
        <v>1.6638935108153079E-3</v>
      </c>
      <c r="M47" s="283">
        <f ca="1">IF($B47 = "", "", OFFSET(OFFSET(Tablas!$F$14, (COLUMN(M47) - 3) * 9, 0),  0, ROW(M47) - 8))</f>
        <v>0</v>
      </c>
      <c r="N47" s="285">
        <f ca="1">IF($B47 = "", "", OFFSET(OFFSET(Tablas!$F$14, (COLUMN(N47) - 3) * 9, 0),  0, ROW(N47) - 8))</f>
        <v>0</v>
      </c>
      <c r="O47" s="284">
        <f ca="1">IF($B47 = "", "", OFFSET(OFFSET(Tablas!$F$14, (COLUMN(O47) - 3) * 9, 0),  0, ROW(O47) - 8))</f>
        <v>2.6490066225165563E-2</v>
      </c>
      <c r="P47" s="283">
        <f ca="1">IF($B47 = "", "", OFFSET(OFFSET(Tablas!$F$14, (COLUMN(P47) - 3) * 9, 0),  0, ROW(P47) - 8))</f>
        <v>3.7735849056603772E-2</v>
      </c>
      <c r="Q47" s="285">
        <f ca="1">IF($B47 = "", "", OFFSET(OFFSET(Tablas!$F$14, (COLUMN(Q47) - 3) * 9, 0),  0, ROW(Q47) - 8))</f>
        <v>6.25E-2</v>
      </c>
      <c r="R47" s="290">
        <f ca="1">IF($B47 = "", "", OFFSET(OFFSET(Tablas!$F$14, (COLUMN(R47) - 3) * 9, 0),  0, ROW(R47) - 8))</f>
        <v>4.7387606318347507E-2</v>
      </c>
      <c r="S47" s="283">
        <f ca="1">IF($B47 = "", "", OFFSET(OFFSET(Tablas!$F$14, (COLUMN(S47) - 3) * 9, 0),  0, ROW(S47) - 8))</f>
        <v>0.10204081632653061</v>
      </c>
      <c r="T47" s="285">
        <f ca="1">IF($B47 = "", "", OFFSET(OFFSET(Tablas!$F$14, (COLUMN(T47) - 3) * 9, 0),  0, ROW(T47) - 8))</f>
        <v>8.771929824561403E-2</v>
      </c>
    </row>
    <row r="48" spans="1:20" x14ac:dyDescent="0.2">
      <c r="A48" s="244" t="str">
        <f ca="1">IF(OFFSET(Tablas!$F$5,0,ROW(B48)-8)&gt;0,OFFSET(Tablas!$F$5,0,ROW(B48)-8),"")</f>
        <v/>
      </c>
      <c r="B48" s="180">
        <f ca="1">IF(OFFSET(Tablas!$F$6,0,ROW(B48)-8)&gt;0,OFFSET(Tablas!$F$6,0,ROW(B48)-8),"")</f>
        <v>41</v>
      </c>
      <c r="C48" s="284" t="str">
        <f ca="1">IF($B48 = "", "", OFFSET(OFFSET(Tablas!$F$14, (COLUMN(C48) - 3) * 9, 0),  0, ROW(C48) - 8))</f>
        <v/>
      </c>
      <c r="D48" s="283" t="str">
        <f ca="1">IF($B48 = "", "", OFFSET(OFFSET(Tablas!$F$14, (COLUMN(D48) - 3) * 9, 0),  0, ROW(D48) - 8))</f>
        <v/>
      </c>
      <c r="E48" s="285" t="str">
        <f ca="1">IF($B48 = "", "", OFFSET(OFFSET(Tablas!$F$14, (COLUMN(E48) - 3) * 9, 0),  0, ROW(E48) - 8))</f>
        <v/>
      </c>
      <c r="F48" s="284">
        <f ca="1">IF($B48 = "", "", OFFSET(OFFSET(Tablas!$F$14, (COLUMN(F48) - 3) * 9, 0),  0, ROW(F48) - 8))</f>
        <v>0.10294117647058823</v>
      </c>
      <c r="G48" s="283">
        <f ca="1">IF($B48 = "", "", OFFSET(OFFSET(Tablas!$F$14, (COLUMN(G48) - 3) * 9, 0),  0, ROW(G48) - 8))</f>
        <v>0</v>
      </c>
      <c r="H48" s="285" t="str">
        <f ca="1">IF($B48 = "", "", OFFSET(OFFSET(Tablas!$F$14, (COLUMN(H48) - 3) * 9, 0),  0, ROW(H48) - 8))</f>
        <v/>
      </c>
      <c r="I48" s="284">
        <f ca="1">IF($B48 = "", "", OFFSET(OFFSET(Tablas!$F$14, (COLUMN(I48) - 3) * 9, 0),  0, ROW(I48) - 8))</f>
        <v>2.3166023166023165E-2</v>
      </c>
      <c r="J48" s="283">
        <f ca="1">IF($B48 = "", "", OFFSET(OFFSET(Tablas!$F$14, (COLUMN(J48) - 3) * 9, 0),  0, ROW(J48) - 8))</f>
        <v>3.8461538461538464E-2</v>
      </c>
      <c r="K48" s="285" t="str">
        <f ca="1">IF($B48 = "", "", OFFSET(OFFSET(Tablas!$F$14, (COLUMN(K48) - 3) * 9, 0),  0, ROW(K48) - 8))</f>
        <v/>
      </c>
      <c r="L48" s="284">
        <f ca="1">IF($B48 = "", "", OFFSET(OFFSET(Tablas!$F$14, (COLUMN(L48) - 3) * 9, 0),  0, ROW(L48) - 8))</f>
        <v>3.4305317324185248E-3</v>
      </c>
      <c r="M48" s="283">
        <f ca="1">IF($B48 = "", "", OFFSET(OFFSET(Tablas!$F$14, (COLUMN(M48) - 3) * 9, 0),  0, ROW(M48) - 8))</f>
        <v>0</v>
      </c>
      <c r="N48" s="285">
        <f ca="1">IF($B48 = "", "", OFFSET(OFFSET(Tablas!$F$14, (COLUMN(N48) - 3) * 9, 0),  0, ROW(N48) - 8))</f>
        <v>0</v>
      </c>
      <c r="O48" s="284">
        <f ca="1">IF($B48 = "", "", OFFSET(OFFSET(Tablas!$F$14, (COLUMN(O48) - 3) * 9, 0),  0, ROW(O48) - 8))</f>
        <v>2.2075055187637971E-2</v>
      </c>
      <c r="P48" s="283">
        <f ca="1">IF($B48 = "", "", OFFSET(OFFSET(Tablas!$F$14, (COLUMN(P48) - 3) * 9, 0),  0, ROW(P48) - 8))</f>
        <v>5.5555555555555552E-2</v>
      </c>
      <c r="Q48" s="285">
        <f ca="1">IF($B48 = "", "", OFFSET(OFFSET(Tablas!$F$14, (COLUMN(Q48) - 3) * 9, 0),  0, ROW(Q48) - 8))</f>
        <v>7.6923076923076927E-2</v>
      </c>
      <c r="R48" s="290">
        <f ca="1">IF($B48 = "", "", OFFSET(OFFSET(Tablas!$F$14, (COLUMN(R48) - 3) * 9, 0),  0, ROW(R48) - 8))</f>
        <v>3.4567901234567898E-2</v>
      </c>
      <c r="S48" s="283">
        <f ca="1">IF($B48 = "", "", OFFSET(OFFSET(Tablas!$F$14, (COLUMN(S48) - 3) * 9, 0),  0, ROW(S48) - 8))</f>
        <v>2.0833333333333332E-2</v>
      </c>
      <c r="T48" s="285">
        <f ca="1">IF($B48 = "", "", OFFSET(OFFSET(Tablas!$F$14, (COLUMN(T48) - 3) * 9, 0),  0, ROW(T48) - 8))</f>
        <v>3.4482758620689655E-2</v>
      </c>
    </row>
    <row r="49" spans="1:20" x14ac:dyDescent="0.2">
      <c r="A49" s="244" t="str">
        <f ca="1">IF(OFFSET(Tablas!$F$5,0,ROW(B49)-8)&gt;0,OFFSET(Tablas!$F$5,0,ROW(B49)-8),"")</f>
        <v/>
      </c>
      <c r="B49" s="180">
        <f ca="1">IF(OFFSET(Tablas!$F$6,0,ROW(B49)-8)&gt;0,OFFSET(Tablas!$F$6,0,ROW(B49)-8),"")</f>
        <v>42</v>
      </c>
      <c r="C49" s="284" t="str">
        <f ca="1">IF($B49 = "", "", OFFSET(OFFSET(Tablas!$F$14, (COLUMN(C49) - 3) * 9, 0),  0, ROW(C49) - 8))</f>
        <v/>
      </c>
      <c r="D49" s="283" t="str">
        <f ca="1">IF($B49 = "", "", OFFSET(OFFSET(Tablas!$F$14, (COLUMN(D49) - 3) * 9, 0),  0, ROW(D49) - 8))</f>
        <v/>
      </c>
      <c r="E49" s="285" t="str">
        <f ca="1">IF($B49 = "", "", OFFSET(OFFSET(Tablas!$F$14, (COLUMN(E49) - 3) * 9, 0),  0, ROW(E49) - 8))</f>
        <v/>
      </c>
      <c r="F49" s="284">
        <f ca="1">IF($B49 = "", "", OFFSET(OFFSET(Tablas!$F$14, (COLUMN(F49) - 3) * 9, 0),  0, ROW(F49) - 8))</f>
        <v>3.0769230769230771E-2</v>
      </c>
      <c r="G49" s="283">
        <f ca="1">IF($B49 = "", "", OFFSET(OFFSET(Tablas!$F$14, (COLUMN(G49) - 3) * 9, 0),  0, ROW(G49) - 8))</f>
        <v>0</v>
      </c>
      <c r="H49" s="285" t="str">
        <f ca="1">IF($B49 = "", "", OFFSET(OFFSET(Tablas!$F$14, (COLUMN(H49) - 3) * 9, 0),  0, ROW(H49) - 8))</f>
        <v/>
      </c>
      <c r="I49" s="284">
        <f ca="1">IF($B49 = "", "", OFFSET(OFFSET(Tablas!$F$14, (COLUMN(I49) - 3) * 9, 0),  0, ROW(I49) - 8))</f>
        <v>3.3898305084745763E-2</v>
      </c>
      <c r="J49" s="283">
        <f ca="1">IF($B49 = "", "", OFFSET(OFFSET(Tablas!$F$14, (COLUMN(J49) - 3) * 9, 0),  0, ROW(J49) - 8))</f>
        <v>3.5714285714285712E-2</v>
      </c>
      <c r="K49" s="285">
        <f ca="1">IF($B49 = "", "", OFFSET(OFFSET(Tablas!$F$14, (COLUMN(K49) - 3) * 9, 0),  0, ROW(K49) - 8))</f>
        <v>0</v>
      </c>
      <c r="L49" s="284">
        <f ca="1">IF($B49 = "", "", OFFSET(OFFSET(Tablas!$F$14, (COLUMN(L49) - 3) * 9, 0),  0, ROW(L49) - 8))</f>
        <v>0</v>
      </c>
      <c r="M49" s="283">
        <f ca="1">IF($B49 = "", "", OFFSET(OFFSET(Tablas!$F$14, (COLUMN(M49) - 3) * 9, 0),  0, ROW(M49) - 8))</f>
        <v>0</v>
      </c>
      <c r="N49" s="285">
        <f ca="1">IF($B49 = "", "", OFFSET(OFFSET(Tablas!$F$14, (COLUMN(N49) - 3) * 9, 0),  0, ROW(N49) - 8))</f>
        <v>0</v>
      </c>
      <c r="O49" s="284">
        <f ca="1">IF($B49 = "", "", OFFSET(OFFSET(Tablas!$F$14, (COLUMN(O49) - 3) * 9, 0),  0, ROW(O49) - 8))</f>
        <v>1.9067796610169493E-2</v>
      </c>
      <c r="P49" s="283">
        <f ca="1">IF($B49 = "", "", OFFSET(OFFSET(Tablas!$F$14, (COLUMN(P49) - 3) * 9, 0),  0, ROW(P49) - 8))</f>
        <v>2.9411764705882353E-2</v>
      </c>
      <c r="Q49" s="285">
        <f ca="1">IF($B49 = "", "", OFFSET(OFFSET(Tablas!$F$14, (COLUMN(Q49) - 3) * 9, 0),  0, ROW(Q49) - 8))</f>
        <v>0.1</v>
      </c>
      <c r="R49" s="290">
        <f ca="1">IF($B49 = "", "", OFFSET(OFFSET(Tablas!$F$14, (COLUMN(R49) - 3) * 9, 0),  0, ROW(R49) - 8))</f>
        <v>3.2967032967032968E-2</v>
      </c>
      <c r="S49" s="283">
        <f ca="1">IF($B49 = "", "", OFFSET(OFFSET(Tablas!$F$14, (COLUMN(S49) - 3) * 9, 0),  0, ROW(S49) - 8))</f>
        <v>3.4090909090909088E-2</v>
      </c>
      <c r="T49" s="285">
        <f ca="1">IF($B49 = "", "", OFFSET(OFFSET(Tablas!$F$14, (COLUMN(T49) - 3) * 9, 0),  0, ROW(T49) - 8))</f>
        <v>0.04</v>
      </c>
    </row>
    <row r="50" spans="1:20" x14ac:dyDescent="0.2">
      <c r="A50" s="244" t="str">
        <f ca="1">IF(OFFSET(Tablas!$F$5,0,ROW(B50)-8)&gt;0,OFFSET(Tablas!$F$5,0,ROW(B50)-8),"")</f>
        <v/>
      </c>
      <c r="B50" s="180">
        <f ca="1">IF(OFFSET(Tablas!$F$6,0,ROW(B50)-8)&gt;0,OFFSET(Tablas!$F$6,0,ROW(B50)-8),"")</f>
        <v>43</v>
      </c>
      <c r="C50" s="284" t="str">
        <f ca="1">IF($B50 = "", "", OFFSET(OFFSET(Tablas!$F$14, (COLUMN(C50) - 3) * 9, 0),  0, ROW(C50) - 8))</f>
        <v/>
      </c>
      <c r="D50" s="283" t="str">
        <f ca="1">IF($B50 = "", "", OFFSET(OFFSET(Tablas!$F$14, (COLUMN(D50) - 3) * 9, 0),  0, ROW(D50) - 8))</f>
        <v/>
      </c>
      <c r="E50" s="285" t="str">
        <f ca="1">IF($B50 = "", "", OFFSET(OFFSET(Tablas!$F$14, (COLUMN(E50) - 3) * 9, 0),  0, ROW(E50) - 8))</f>
        <v/>
      </c>
      <c r="F50" s="284">
        <f ca="1">IF($B50 = "", "", OFFSET(OFFSET(Tablas!$F$14, (COLUMN(F50) - 3) * 9, 0),  0, ROW(F50) - 8))</f>
        <v>0.11290322580645161</v>
      </c>
      <c r="G50" s="283">
        <f ca="1">IF($B50 = "", "", OFFSET(OFFSET(Tablas!$F$14, (COLUMN(G50) - 3) * 9, 0),  0, ROW(G50) - 8))</f>
        <v>0.16666666666666666</v>
      </c>
      <c r="H50" s="285">
        <f ca="1">IF($B50 = "", "", OFFSET(OFFSET(Tablas!$F$14, (COLUMN(H50) - 3) * 9, 0),  0, ROW(H50) - 8))</f>
        <v>0</v>
      </c>
      <c r="I50" s="284">
        <f ca="1">IF($B50 = "", "", OFFSET(OFFSET(Tablas!$F$14, (COLUMN(I50) - 3) * 9, 0),  0, ROW(I50) - 8))</f>
        <v>3.4090909090909088E-2</v>
      </c>
      <c r="J50" s="283">
        <f ca="1">IF($B50 = "", "", OFFSET(OFFSET(Tablas!$F$14, (COLUMN(J50) - 3) * 9, 0),  0, ROW(J50) - 8))</f>
        <v>6.6666666666666666E-2</v>
      </c>
      <c r="K50" s="285" t="str">
        <f ca="1">IF($B50 = "", "", OFFSET(OFFSET(Tablas!$F$14, (COLUMN(K50) - 3) * 9, 0),  0, ROW(K50) - 8))</f>
        <v/>
      </c>
      <c r="L50" s="284">
        <f ca="1">IF($B50 = "", "", OFFSET(OFFSET(Tablas!$F$14, (COLUMN(L50) - 3) * 9, 0),  0, ROW(L50) - 8))</f>
        <v>3.4542314335060447E-3</v>
      </c>
      <c r="M50" s="283">
        <f ca="1">IF($B50 = "", "", OFFSET(OFFSET(Tablas!$F$14, (COLUMN(M50) - 3) * 9, 0),  0, ROW(M50) - 8))</f>
        <v>3.3333333333333333E-2</v>
      </c>
      <c r="N50" s="285">
        <f ca="1">IF($B50 = "", "", OFFSET(OFFSET(Tablas!$F$14, (COLUMN(N50) - 3) * 9, 0),  0, ROW(N50) - 8))</f>
        <v>0.2</v>
      </c>
      <c r="O50" s="284">
        <f ca="1">IF($B50 = "", "", OFFSET(OFFSET(Tablas!$F$14, (COLUMN(O50) - 3) * 9, 0),  0, ROW(O50) - 8))</f>
        <v>1.9955654101995565E-2</v>
      </c>
      <c r="P50" s="283">
        <f ca="1">IF($B50 = "", "", OFFSET(OFFSET(Tablas!$F$14, (COLUMN(P50) - 3) * 9, 0),  0, ROW(P50) - 8))</f>
        <v>3.0769230769230771E-2</v>
      </c>
      <c r="Q50" s="285">
        <f ca="1">IF($B50 = "", "", OFFSET(OFFSET(Tablas!$F$14, (COLUMN(Q50) - 3) * 9, 0),  0, ROW(Q50) - 8))</f>
        <v>7.6923076923076927E-2</v>
      </c>
      <c r="R50" s="290">
        <f ca="1">IF($B50 = "", "", OFFSET(OFFSET(Tablas!$F$14, (COLUMN(R50) - 3) * 9, 0),  0, ROW(R50) - 8))</f>
        <v>2.9177718832891247E-2</v>
      </c>
      <c r="S50" s="283">
        <f ca="1">IF($B50 = "", "", OFFSET(OFFSET(Tablas!$F$14, (COLUMN(S50) - 3) * 9, 0),  0, ROW(S50) - 8))</f>
        <v>4.1237113402061855E-2</v>
      </c>
      <c r="T50" s="285">
        <f ca="1">IF($B50 = "", "", OFFSET(OFFSET(Tablas!$F$14, (COLUMN(T50) - 3) * 9, 0),  0, ROW(T50) - 8))</f>
        <v>4.1666666666666664E-2</v>
      </c>
    </row>
    <row r="51" spans="1:20" x14ac:dyDescent="0.2">
      <c r="A51" s="244" t="str">
        <f ca="1">IF(OFFSET(Tablas!$F$5,0,ROW(B51)-8)&gt;0,OFFSET(Tablas!$F$5,0,ROW(B51)-8),"")</f>
        <v/>
      </c>
      <c r="B51" s="180">
        <f ca="1">IF(OFFSET(Tablas!$F$6,0,ROW(B51)-8)&gt;0,OFFSET(Tablas!$F$6,0,ROW(B51)-8),"")</f>
        <v>44</v>
      </c>
      <c r="C51" s="284" t="str">
        <f ca="1">IF($B51 = "", "", OFFSET(OFFSET(Tablas!$F$14, (COLUMN(C51) - 3) * 9, 0),  0, ROW(C51) - 8))</f>
        <v/>
      </c>
      <c r="D51" s="283" t="str">
        <f ca="1">IF($B51 = "", "", OFFSET(OFFSET(Tablas!$F$14, (COLUMN(D51) - 3) * 9, 0),  0, ROW(D51) - 8))</f>
        <v/>
      </c>
      <c r="E51" s="285" t="str">
        <f ca="1">IF($B51 = "", "", OFFSET(OFFSET(Tablas!$F$14, (COLUMN(E51) - 3) * 9, 0),  0, ROW(E51) - 8))</f>
        <v/>
      </c>
      <c r="F51" s="284">
        <f ca="1">IF($B51 = "", "", OFFSET(OFFSET(Tablas!$F$14, (COLUMN(F51) - 3) * 9, 0),  0, ROW(F51) - 8))</f>
        <v>7.6923076923076927E-2</v>
      </c>
      <c r="G51" s="283">
        <f ca="1">IF($B51 = "", "", OFFSET(OFFSET(Tablas!$F$14, (COLUMN(G51) - 3) * 9, 0),  0, ROW(G51) - 8))</f>
        <v>0</v>
      </c>
      <c r="H51" s="285" t="str">
        <f ca="1">IF($B51 = "", "", OFFSET(OFFSET(Tablas!$F$14, (COLUMN(H51) - 3) * 9, 0),  0, ROW(H51) - 8))</f>
        <v/>
      </c>
      <c r="I51" s="284">
        <f ca="1">IF($B51 = "", "", OFFSET(OFFSET(Tablas!$F$14, (COLUMN(I51) - 3) * 9, 0),  0, ROW(I51) - 8))</f>
        <v>2.0942408376963352E-2</v>
      </c>
      <c r="J51" s="283">
        <f ca="1">IF($B51 = "", "", OFFSET(OFFSET(Tablas!$F$14, (COLUMN(J51) - 3) * 9, 0),  0, ROW(J51) - 8))</f>
        <v>0</v>
      </c>
      <c r="K51" s="285" t="str">
        <f ca="1">IF($B51 = "", "", OFFSET(OFFSET(Tablas!$F$14, (COLUMN(K51) - 3) * 9, 0),  0, ROW(K51) - 8))</f>
        <v/>
      </c>
      <c r="L51" s="284">
        <f ca="1">IF($B51 = "", "", OFFSET(OFFSET(Tablas!$F$14, (COLUMN(L51) - 3) * 9, 0),  0, ROW(L51) - 8))</f>
        <v>7.2332730560578659E-3</v>
      </c>
      <c r="M51" s="283">
        <f ca="1">IF($B51 = "", "", OFFSET(OFFSET(Tablas!$F$14, (COLUMN(M51) - 3) * 9, 0),  0, ROW(M51) - 8))</f>
        <v>0</v>
      </c>
      <c r="N51" s="285">
        <f ca="1">IF($B51 = "", "", OFFSET(OFFSET(Tablas!$F$14, (COLUMN(N51) - 3) * 9, 0),  0, ROW(N51) - 8))</f>
        <v>0</v>
      </c>
      <c r="O51" s="284">
        <f ca="1">IF($B51 = "", "", OFFSET(OFFSET(Tablas!$F$14, (COLUMN(O51) - 3) * 9, 0),  0, ROW(O51) - 8))</f>
        <v>1.4044943820224719E-2</v>
      </c>
      <c r="P51" s="283">
        <f ca="1">IF($B51 = "", "", OFFSET(OFFSET(Tablas!$F$14, (COLUMN(P51) - 3) * 9, 0),  0, ROW(P51) - 8))</f>
        <v>4.878048780487805E-2</v>
      </c>
      <c r="Q51" s="285">
        <f ca="1">IF($B51 = "", "", OFFSET(OFFSET(Tablas!$F$14, (COLUMN(Q51) - 3) * 9, 0),  0, ROW(Q51) - 8))</f>
        <v>0.13333333333333333</v>
      </c>
      <c r="R51" s="290">
        <f ca="1">IF($B51 = "", "", OFFSET(OFFSET(Tablas!$F$14, (COLUMN(R51) - 3) * 9, 0),  0, ROW(R51) - 8))</f>
        <v>4.7619047619047616E-2</v>
      </c>
      <c r="S51" s="283">
        <f ca="1">IF($B51 = "", "", OFFSET(OFFSET(Tablas!$F$14, (COLUMN(S51) - 3) * 9, 0),  0, ROW(S51) - 8))</f>
        <v>5.128205128205128E-2</v>
      </c>
      <c r="T51" s="285">
        <f ca="1">IF($B51 = "", "", OFFSET(OFFSET(Tablas!$F$14, (COLUMN(T51) - 3) * 9, 0),  0, ROW(T51) - 8))</f>
        <v>4.0816326530612242E-2</v>
      </c>
    </row>
    <row r="52" spans="1:20" x14ac:dyDescent="0.2">
      <c r="A52" s="244" t="str">
        <f ca="1">IF(OFFSET(Tablas!$F$5,0,ROW(B52)-8)&gt;0,OFFSET(Tablas!$F$5,0,ROW(B52)-8),"")</f>
        <v/>
      </c>
      <c r="B52" s="180">
        <f ca="1">IF(OFFSET(Tablas!$F$6,0,ROW(B52)-8)&gt;0,OFFSET(Tablas!$F$6,0,ROW(B52)-8),"")</f>
        <v>45</v>
      </c>
      <c r="C52" s="284" t="str">
        <f ca="1">IF($B52 = "", "", OFFSET(OFFSET(Tablas!$F$14, (COLUMN(C52) - 3) * 9, 0),  0, ROW(C52) - 8))</f>
        <v/>
      </c>
      <c r="D52" s="283" t="str">
        <f ca="1">IF($B52 = "", "", OFFSET(OFFSET(Tablas!$F$14, (COLUMN(D52) - 3) * 9, 0),  0, ROW(D52) - 8))</f>
        <v/>
      </c>
      <c r="E52" s="285" t="str">
        <f ca="1">IF($B52 = "", "", OFFSET(OFFSET(Tablas!$F$14, (COLUMN(E52) - 3) * 9, 0),  0, ROW(E52) - 8))</f>
        <v/>
      </c>
      <c r="F52" s="284">
        <f ca="1">IF($B52 = "", "", OFFSET(OFFSET(Tablas!$F$14, (COLUMN(F52) - 3) * 9, 0),  0, ROW(F52) - 8))</f>
        <v>0.11666666666666667</v>
      </c>
      <c r="G52" s="283">
        <f ca="1">IF($B52 = "", "", OFFSET(OFFSET(Tablas!$F$14, (COLUMN(G52) - 3) * 9, 0),  0, ROW(G52) - 8))</f>
        <v>0</v>
      </c>
      <c r="H52" s="285">
        <f ca="1">IF($B52 = "", "", OFFSET(OFFSET(Tablas!$F$14, (COLUMN(H52) - 3) * 9, 0),  0, ROW(H52) - 8))</f>
        <v>1</v>
      </c>
      <c r="I52" s="284">
        <f ca="1">IF($B52 = "", "", OFFSET(OFFSET(Tablas!$F$14, (COLUMN(I52) - 3) * 9, 0),  0, ROW(I52) - 8))</f>
        <v>1.7467248908296942E-2</v>
      </c>
      <c r="J52" s="283">
        <f ca="1">IF($B52 = "", "", OFFSET(OFFSET(Tablas!$F$14, (COLUMN(J52) - 3) * 9, 0),  0, ROW(J52) - 8))</f>
        <v>0</v>
      </c>
      <c r="K52" s="285">
        <f ca="1">IF($B52 = "", "", OFFSET(OFFSET(Tablas!$F$14, (COLUMN(K52) - 3) * 9, 0),  0, ROW(K52) - 8))</f>
        <v>0</v>
      </c>
      <c r="L52" s="284">
        <f ca="1">IF($B52 = "", "", OFFSET(OFFSET(Tablas!$F$14, (COLUMN(L52) - 3) * 9, 0),  0, ROW(L52) - 8))</f>
        <v>3.4071550255536627E-3</v>
      </c>
      <c r="M52" s="283">
        <f ca="1">IF($B52 = "", "", OFFSET(OFFSET(Tablas!$F$14, (COLUMN(M52) - 3) * 9, 0),  0, ROW(M52) - 8))</f>
        <v>3.4482758620689655E-2</v>
      </c>
      <c r="N52" s="285">
        <f ca="1">IF($B52 = "", "", OFFSET(OFFSET(Tablas!$F$14, (COLUMN(N52) - 3) * 9, 0),  0, ROW(N52) - 8))</f>
        <v>0</v>
      </c>
      <c r="O52" s="284">
        <f ca="1">IF($B52 = "", "", OFFSET(OFFSET(Tablas!$F$14, (COLUMN(O52) - 3) * 9, 0),  0, ROW(O52) - 8))</f>
        <v>7.1942446043165471E-3</v>
      </c>
      <c r="P52" s="283">
        <f ca="1">IF($B52 = "", "", OFFSET(OFFSET(Tablas!$F$14, (COLUMN(P52) - 3) * 9, 0),  0, ROW(P52) - 8))</f>
        <v>1.7543859649122806E-2</v>
      </c>
      <c r="Q52" s="285">
        <f ca="1">IF($B52 = "", "", OFFSET(OFFSET(Tablas!$F$14, (COLUMN(Q52) - 3) * 9, 0),  0, ROW(Q52) - 8))</f>
        <v>0</v>
      </c>
      <c r="R52" s="290">
        <f ca="1">IF($B52 = "", "", OFFSET(OFFSET(Tablas!$F$14, (COLUMN(R52) - 3) * 9, 0),  0, ROW(R52) - 8))</f>
        <v>2.1024967148488831E-2</v>
      </c>
      <c r="S52" s="283">
        <f ca="1">IF($B52 = "", "", OFFSET(OFFSET(Tablas!$F$14, (COLUMN(S52) - 3) * 9, 0),  0, ROW(S52) - 8))</f>
        <v>1.2345679012345678E-2</v>
      </c>
      <c r="T52" s="285">
        <f ca="1">IF($B52 = "", "", OFFSET(OFFSET(Tablas!$F$14, (COLUMN(T52) - 3) * 9, 0),  0, ROW(T52) - 8))</f>
        <v>3.8461538461538464E-2</v>
      </c>
    </row>
    <row r="53" spans="1:20" x14ac:dyDescent="0.2">
      <c r="A53" s="244" t="str">
        <f ca="1">IF(OFFSET(Tablas!$F$5,0,ROW(B53)-8)&gt;0,OFFSET(Tablas!$F$5,0,ROW(B53)-8),"")</f>
        <v/>
      </c>
      <c r="B53" s="180">
        <f ca="1">IF(OFFSET(Tablas!$F$6,0,ROW(B53)-8)&gt;0,OFFSET(Tablas!$F$6,0,ROW(B53)-8),"")</f>
        <v>46</v>
      </c>
      <c r="C53" s="284" t="str">
        <f ca="1">IF($B53 = "", "", OFFSET(OFFSET(Tablas!$F$14, (COLUMN(C53) - 3) * 9, 0),  0, ROW(C53) - 8))</f>
        <v/>
      </c>
      <c r="D53" s="283" t="str">
        <f ca="1">IF($B53 = "", "", OFFSET(OFFSET(Tablas!$F$14, (COLUMN(D53) - 3) * 9, 0),  0, ROW(D53) - 8))</f>
        <v/>
      </c>
      <c r="E53" s="285" t="str">
        <f ca="1">IF($B53 = "", "", OFFSET(OFFSET(Tablas!$F$14, (COLUMN(E53) - 3) * 9, 0),  0, ROW(E53) - 8))</f>
        <v/>
      </c>
      <c r="F53" s="284">
        <f ca="1">IF($B53 = "", "", OFFSET(OFFSET(Tablas!$F$14, (COLUMN(F53) - 3) * 9, 0),  0, ROW(F53) - 8))</f>
        <v>0.14545454545454545</v>
      </c>
      <c r="G53" s="283">
        <f ca="1">IF($B53 = "", "", OFFSET(OFFSET(Tablas!$F$14, (COLUMN(G53) - 3) * 9, 0),  0, ROW(G53) - 8))</f>
        <v>9.0909090909090912E-2</v>
      </c>
      <c r="H53" s="285" t="str">
        <f ca="1">IF($B53 = "", "", OFFSET(OFFSET(Tablas!$F$14, (COLUMN(H53) - 3) * 9, 0),  0, ROW(H53) - 8))</f>
        <v/>
      </c>
      <c r="I53" s="284">
        <f ca="1">IF($B53 = "", "", OFFSET(OFFSET(Tablas!$F$14, (COLUMN(I53) - 3) * 9, 0),  0, ROW(I53) - 8))</f>
        <v>3.1578947368421054E-2</v>
      </c>
      <c r="J53" s="283">
        <f ca="1">IF($B53 = "", "", OFFSET(OFFSET(Tablas!$F$14, (COLUMN(J53) - 3) * 9, 0),  0, ROW(J53) - 8))</f>
        <v>0.2</v>
      </c>
      <c r="K53" s="285">
        <f ca="1">IF($B53 = "", "", OFFSET(OFFSET(Tablas!$F$14, (COLUMN(K53) - 3) * 9, 0),  0, ROW(K53) - 8))</f>
        <v>0</v>
      </c>
      <c r="L53" s="284">
        <f ca="1">IF($B53 = "", "", OFFSET(OFFSET(Tablas!$F$14, (COLUMN(L53) - 3) * 9, 0),  0, ROW(L53) - 8))</f>
        <v>2.2675736961451248E-3</v>
      </c>
      <c r="M53" s="283">
        <f ca="1">IF($B53 = "", "", OFFSET(OFFSET(Tablas!$F$14, (COLUMN(M53) - 3) * 9, 0),  0, ROW(M53) - 8))</f>
        <v>5.5555555555555552E-2</v>
      </c>
      <c r="N53" s="285">
        <f ca="1">IF($B53 = "", "", OFFSET(OFFSET(Tablas!$F$14, (COLUMN(N53) - 3) * 9, 0),  0, ROW(N53) - 8))</f>
        <v>0</v>
      </c>
      <c r="O53" s="284">
        <f ca="1">IF($B53 = "", "", OFFSET(OFFSET(Tablas!$F$14, (COLUMN(O53) - 3) * 9, 0),  0, ROW(O53) - 8))</f>
        <v>1.488095238095238E-2</v>
      </c>
      <c r="P53" s="283">
        <f ca="1">IF($B53 = "", "", OFFSET(OFFSET(Tablas!$F$14, (COLUMN(P53) - 3) * 9, 0),  0, ROW(P53) - 8))</f>
        <v>0</v>
      </c>
      <c r="Q53" s="285">
        <f ca="1">IF($B53 = "", "", OFFSET(OFFSET(Tablas!$F$14, (COLUMN(Q53) - 3) * 9, 0),  0, ROW(Q53) - 8))</f>
        <v>7.6923076923076927E-2</v>
      </c>
      <c r="R53" s="290">
        <f ca="1">IF($B53 = "", "", OFFSET(OFFSET(Tablas!$F$14, (COLUMN(R53) - 3) * 9, 0),  0, ROW(R53) - 8))</f>
        <v>3.2432432432432434E-2</v>
      </c>
      <c r="S53" s="283">
        <f ca="1">IF($B53 = "", "", OFFSET(OFFSET(Tablas!$F$14, (COLUMN(S53) - 3) * 9, 0),  0, ROW(S53) - 8))</f>
        <v>4.2857142857142858E-2</v>
      </c>
      <c r="T53" s="285">
        <f ca="1">IF($B53 = "", "", OFFSET(OFFSET(Tablas!$F$14, (COLUMN(T53) - 3) * 9, 0),  0, ROW(T53) - 8))</f>
        <v>2.7777777777777776E-2</v>
      </c>
    </row>
    <row r="54" spans="1:20" x14ac:dyDescent="0.2">
      <c r="A54" s="244" t="str">
        <f ca="1">IF(OFFSET(Tablas!$F$5,0,ROW(B54)-8)&gt;0,OFFSET(Tablas!$F$5,0,ROW(B54)-8),"")</f>
        <v/>
      </c>
      <c r="B54" s="180">
        <f ca="1">IF(OFFSET(Tablas!$F$6,0,ROW(B54)-8)&gt;0,OFFSET(Tablas!$F$6,0,ROW(B54)-8),"")</f>
        <v>47</v>
      </c>
      <c r="C54" s="284" t="str">
        <f ca="1">IF($B54 = "", "", OFFSET(OFFSET(Tablas!$F$14, (COLUMN(C54) - 3) * 9, 0),  0, ROW(C54) - 8))</f>
        <v/>
      </c>
      <c r="D54" s="283" t="str">
        <f ca="1">IF($B54 = "", "", OFFSET(OFFSET(Tablas!$F$14, (COLUMN(D54) - 3) * 9, 0),  0, ROW(D54) - 8))</f>
        <v/>
      </c>
      <c r="E54" s="285" t="str">
        <f ca="1">IF($B54 = "", "", OFFSET(OFFSET(Tablas!$F$14, (COLUMN(E54) - 3) * 9, 0),  0, ROW(E54) - 8))</f>
        <v/>
      </c>
      <c r="F54" s="284">
        <f ca="1">IF($B54 = "", "", OFFSET(OFFSET(Tablas!$F$14, (COLUMN(F54) - 3) * 9, 0),  0, ROW(F54) - 8))</f>
        <v>0.33333333333333331</v>
      </c>
      <c r="G54" s="283">
        <f ca="1">IF($B54 = "", "", OFFSET(OFFSET(Tablas!$F$14, (COLUMN(G54) - 3) * 9, 0),  0, ROW(G54) - 8))</f>
        <v>0</v>
      </c>
      <c r="H54" s="285" t="str">
        <f ca="1">IF($B54 = "", "", OFFSET(OFFSET(Tablas!$F$14, (COLUMN(H54) - 3) * 9, 0),  0, ROW(H54) - 8))</f>
        <v/>
      </c>
      <c r="I54" s="284">
        <f ca="1">IF($B54 = "", "", OFFSET(OFFSET(Tablas!$F$14, (COLUMN(I54) - 3) * 9, 0),  0, ROW(I54) - 8))</f>
        <v>4.5454545454545456E-2</v>
      </c>
      <c r="J54" s="283" t="str">
        <f ca="1">IF($B54 = "", "", OFFSET(OFFSET(Tablas!$F$14, (COLUMN(J54) - 3) * 9, 0),  0, ROW(J54) - 8))</f>
        <v/>
      </c>
      <c r="K54" s="285" t="str">
        <f ca="1">IF($B54 = "", "", OFFSET(OFFSET(Tablas!$F$14, (COLUMN(K54) - 3) * 9, 0),  0, ROW(K54) - 8))</f>
        <v/>
      </c>
      <c r="L54" s="284">
        <f ca="1">IF($B54 = "", "", OFFSET(OFFSET(Tablas!$F$14, (COLUMN(L54) - 3) * 9, 0),  0, ROW(L54) - 8))</f>
        <v>6.369426751592357E-3</v>
      </c>
      <c r="M54" s="283">
        <f ca="1">IF($B54 = "", "", OFFSET(OFFSET(Tablas!$F$14, (COLUMN(M54) - 3) * 9, 0),  0, ROW(M54) - 8))</f>
        <v>0</v>
      </c>
      <c r="N54" s="285" t="str">
        <f ca="1">IF($B54 = "", "", OFFSET(OFFSET(Tablas!$F$14, (COLUMN(N54) - 3) * 9, 0),  0, ROW(N54) - 8))</f>
        <v/>
      </c>
      <c r="O54" s="284">
        <f ca="1">IF($B54 = "", "", OFFSET(OFFSET(Tablas!$F$14, (COLUMN(O54) - 3) * 9, 0),  0, ROW(O54) - 8))</f>
        <v>0</v>
      </c>
      <c r="P54" s="283">
        <f ca="1">IF($B54 = "", "", OFFSET(OFFSET(Tablas!$F$14, (COLUMN(P54) - 3) * 9, 0),  0, ROW(P54) - 8))</f>
        <v>0</v>
      </c>
      <c r="Q54" s="285" t="str">
        <f ca="1">IF($B54 = "", "", OFFSET(OFFSET(Tablas!$F$14, (COLUMN(Q54) - 3) * 9, 0),  0, ROW(Q54) - 8))</f>
        <v/>
      </c>
      <c r="R54" s="290">
        <f ca="1">IF($B54 = "", "", OFFSET(OFFSET(Tablas!$F$14, (COLUMN(R54) - 3) * 9, 0),  0, ROW(R54) - 8))</f>
        <v>0.10471204188481675</v>
      </c>
      <c r="S54" s="283">
        <f ca="1">IF($B54 = "", "", OFFSET(OFFSET(Tablas!$F$14, (COLUMN(S54) - 3) * 9, 0),  0, ROW(S54) - 8))</f>
        <v>2.7777777777777776E-2</v>
      </c>
      <c r="T54" s="285">
        <f ca="1">IF($B54 = "", "", OFFSET(OFFSET(Tablas!$F$14, (COLUMN(T54) - 3) * 9, 0),  0, ROW(T54) - 8))</f>
        <v>0</v>
      </c>
    </row>
    <row r="55" spans="1:20" x14ac:dyDescent="0.2">
      <c r="A55" s="244" t="str">
        <f ca="1">IF(OFFSET(Tablas!$F$5,0,ROW(B55)-8)&gt;0,OFFSET(Tablas!$F$5,0,ROW(B55)-8),"")</f>
        <v/>
      </c>
      <c r="B55" s="180">
        <f ca="1">IF(OFFSET(Tablas!$F$6,0,ROW(B55)-8)&gt;0,OFFSET(Tablas!$F$6,0,ROW(B55)-8),"")</f>
        <v>48</v>
      </c>
      <c r="C55" s="284" t="str">
        <f ca="1">IF($B55 = "", "", OFFSET(OFFSET(Tablas!$F$14, (COLUMN(C55) - 3) * 9, 0),  0, ROW(C55) - 8))</f>
        <v/>
      </c>
      <c r="D55" s="283" t="str">
        <f ca="1">IF($B55 = "", "", OFFSET(OFFSET(Tablas!$F$14, (COLUMN(D55) - 3) * 9, 0),  0, ROW(D55) - 8))</f>
        <v/>
      </c>
      <c r="E55" s="285" t="str">
        <f ca="1">IF($B55 = "", "", OFFSET(OFFSET(Tablas!$F$14, (COLUMN(E55) - 3) * 9, 0),  0, ROW(E55) - 8))</f>
        <v/>
      </c>
      <c r="F55" s="284" t="str">
        <f ca="1">IF($B55 = "", "", OFFSET(OFFSET(Tablas!$F$14, (COLUMN(F55) - 3) * 9, 0),  0, ROW(F55) - 8))</f>
        <v/>
      </c>
      <c r="G55" s="283" t="str">
        <f ca="1">IF($B55 = "", "", OFFSET(OFFSET(Tablas!$F$14, (COLUMN(G55) - 3) * 9, 0),  0, ROW(G55) - 8))</f>
        <v/>
      </c>
      <c r="H55" s="285" t="str">
        <f ca="1">IF($B55 = "", "", OFFSET(OFFSET(Tablas!$F$14, (COLUMN(H55) - 3) * 9, 0),  0, ROW(H55) - 8))</f>
        <v/>
      </c>
      <c r="I55" s="284" t="str">
        <f ca="1">IF($B55 = "", "", OFFSET(OFFSET(Tablas!$F$14, (COLUMN(I55) - 3) * 9, 0),  0, ROW(I55) - 8))</f>
        <v/>
      </c>
      <c r="J55" s="283" t="str">
        <f ca="1">IF($B55 = "", "", OFFSET(OFFSET(Tablas!$F$14, (COLUMN(J55) - 3) * 9, 0),  0, ROW(J55) - 8))</f>
        <v/>
      </c>
      <c r="K55" s="285" t="str">
        <f ca="1">IF($B55 = "", "", OFFSET(OFFSET(Tablas!$F$14, (COLUMN(K55) - 3) * 9, 0),  0, ROW(K55) - 8))</f>
        <v/>
      </c>
      <c r="L55" s="284" t="str">
        <f ca="1">IF($B55 = "", "", OFFSET(OFFSET(Tablas!$F$14, (COLUMN(L55) - 3) * 9, 0),  0, ROW(L55) - 8))</f>
        <v/>
      </c>
      <c r="M55" s="283" t="str">
        <f ca="1">IF($B55 = "", "", OFFSET(OFFSET(Tablas!$F$14, (COLUMN(M55) - 3) * 9, 0),  0, ROW(M55) - 8))</f>
        <v/>
      </c>
      <c r="N55" s="285" t="str">
        <f ca="1">IF($B55 = "", "", OFFSET(OFFSET(Tablas!$F$14, (COLUMN(N55) - 3) * 9, 0),  0, ROW(N55) - 8))</f>
        <v/>
      </c>
      <c r="O55" s="284" t="str">
        <f ca="1">IF($B55 = "", "", OFFSET(OFFSET(Tablas!$F$14, (COLUMN(O55) - 3) * 9, 0),  0, ROW(O55) - 8))</f>
        <v/>
      </c>
      <c r="P55" s="283" t="str">
        <f ca="1">IF($B55 = "", "", OFFSET(OFFSET(Tablas!$F$14, (COLUMN(P55) - 3) * 9, 0),  0, ROW(P55) - 8))</f>
        <v/>
      </c>
      <c r="Q55" s="285" t="str">
        <f ca="1">IF($B55 = "", "", OFFSET(OFFSET(Tablas!$F$14, (COLUMN(Q55) - 3) * 9, 0),  0, ROW(Q55) - 8))</f>
        <v/>
      </c>
      <c r="R55" s="290" t="str">
        <f ca="1">IF($B55 = "", "", OFFSET(OFFSET(Tablas!$F$14, (COLUMN(R55) - 3) * 9, 0),  0, ROW(R55) - 8))</f>
        <v/>
      </c>
      <c r="S55" s="283" t="str">
        <f ca="1">IF($B55 = "", "", OFFSET(OFFSET(Tablas!$F$14, (COLUMN(S55) - 3) * 9, 0),  0, ROW(S55) - 8))</f>
        <v/>
      </c>
      <c r="T55" s="285" t="str">
        <f ca="1">IF($B55 = "", "", OFFSET(OFFSET(Tablas!$F$14, (COLUMN(T55) - 3) * 9, 0),  0, ROW(T55) - 8))</f>
        <v/>
      </c>
    </row>
    <row r="56" spans="1:20" x14ac:dyDescent="0.2">
      <c r="A56" s="244" t="str">
        <f ca="1">IF(OFFSET(Tablas!$F$5,0,ROW(B56)-8)&gt;0,OFFSET(Tablas!$F$5,0,ROW(B56)-8),"")</f>
        <v/>
      </c>
      <c r="B56" s="180">
        <f ca="1">IF(OFFSET(Tablas!$F$6,0,ROW(B56)-8)&gt;0,OFFSET(Tablas!$F$6,0,ROW(B56)-8),"")</f>
        <v>49</v>
      </c>
      <c r="C56" s="284" t="str">
        <f ca="1">IF($B56 = "", "", OFFSET(OFFSET(Tablas!$F$14, (COLUMN(C56) - 3) * 9, 0),  0, ROW(C56) - 8))</f>
        <v/>
      </c>
      <c r="D56" s="283" t="str">
        <f ca="1">IF($B56 = "", "", OFFSET(OFFSET(Tablas!$F$14, (COLUMN(D56) - 3) * 9, 0),  0, ROW(D56) - 8))</f>
        <v/>
      </c>
      <c r="E56" s="285" t="str">
        <f ca="1">IF($B56 = "", "", OFFSET(OFFSET(Tablas!$F$14, (COLUMN(E56) - 3) * 9, 0),  0, ROW(E56) - 8))</f>
        <v/>
      </c>
      <c r="F56" s="284" t="str">
        <f ca="1">IF($B56 = "", "", OFFSET(OFFSET(Tablas!$F$14, (COLUMN(F56) - 3) * 9, 0),  0, ROW(F56) - 8))</f>
        <v/>
      </c>
      <c r="G56" s="283" t="str">
        <f ca="1">IF($B56 = "", "", OFFSET(OFFSET(Tablas!$F$14, (COLUMN(G56) - 3) * 9, 0),  0, ROW(G56) - 8))</f>
        <v/>
      </c>
      <c r="H56" s="285" t="str">
        <f ca="1">IF($B56 = "", "", OFFSET(OFFSET(Tablas!$F$14, (COLUMN(H56) - 3) * 9, 0),  0, ROW(H56) - 8))</f>
        <v/>
      </c>
      <c r="I56" s="284" t="str">
        <f ca="1">IF($B56 = "", "", OFFSET(OFFSET(Tablas!$F$14, (COLUMN(I56) - 3) * 9, 0),  0, ROW(I56) - 8))</f>
        <v/>
      </c>
      <c r="J56" s="283" t="str">
        <f ca="1">IF($B56 = "", "", OFFSET(OFFSET(Tablas!$F$14, (COLUMN(J56) - 3) * 9, 0),  0, ROW(J56) - 8))</f>
        <v/>
      </c>
      <c r="K56" s="285" t="str">
        <f ca="1">IF($B56 = "", "", OFFSET(OFFSET(Tablas!$F$14, (COLUMN(K56) - 3) * 9, 0),  0, ROW(K56) - 8))</f>
        <v/>
      </c>
      <c r="L56" s="284" t="str">
        <f ca="1">IF($B56 = "", "", OFFSET(OFFSET(Tablas!$F$14, (COLUMN(L56) - 3) * 9, 0),  0, ROW(L56) - 8))</f>
        <v/>
      </c>
      <c r="M56" s="283" t="str">
        <f ca="1">IF($B56 = "", "", OFFSET(OFFSET(Tablas!$F$14, (COLUMN(M56) - 3) * 9, 0),  0, ROW(M56) - 8))</f>
        <v/>
      </c>
      <c r="N56" s="285" t="str">
        <f ca="1">IF($B56 = "", "", OFFSET(OFFSET(Tablas!$F$14, (COLUMN(N56) - 3) * 9, 0),  0, ROW(N56) - 8))</f>
        <v/>
      </c>
      <c r="O56" s="284" t="str">
        <f ca="1">IF($B56 = "", "", OFFSET(OFFSET(Tablas!$F$14, (COLUMN(O56) - 3) * 9, 0),  0, ROW(O56) - 8))</f>
        <v/>
      </c>
      <c r="P56" s="283" t="str">
        <f ca="1">IF($B56 = "", "", OFFSET(OFFSET(Tablas!$F$14, (COLUMN(P56) - 3) * 9, 0),  0, ROW(P56) - 8))</f>
        <v/>
      </c>
      <c r="Q56" s="285" t="str">
        <f ca="1">IF($B56 = "", "", OFFSET(OFFSET(Tablas!$F$14, (COLUMN(Q56) - 3) * 9, 0),  0, ROW(Q56) - 8))</f>
        <v/>
      </c>
      <c r="R56" s="290" t="str">
        <f ca="1">IF($B56 = "", "", OFFSET(OFFSET(Tablas!$F$14, (COLUMN(R56) - 3) * 9, 0),  0, ROW(R56) - 8))</f>
        <v/>
      </c>
      <c r="S56" s="283" t="str">
        <f ca="1">IF($B56 = "", "", OFFSET(OFFSET(Tablas!$F$14, (COLUMN(S56) - 3) * 9, 0),  0, ROW(S56) - 8))</f>
        <v/>
      </c>
      <c r="T56" s="285" t="str">
        <f ca="1">IF($B56 = "", "", OFFSET(OFFSET(Tablas!$F$14, (COLUMN(T56) - 3) * 9, 0),  0, ROW(T56) - 8))</f>
        <v/>
      </c>
    </row>
    <row r="57" spans="1:20" x14ac:dyDescent="0.2">
      <c r="A57" s="244" t="str">
        <f ca="1">IF(OFFSET(Tablas!$F$5,0,ROW(B57)-8)&gt;0,OFFSET(Tablas!$F$5,0,ROW(B57)-8),"")</f>
        <v/>
      </c>
      <c r="B57" s="180">
        <f ca="1">IF(OFFSET(Tablas!$F$6,0,ROW(B57)-8)&gt;0,OFFSET(Tablas!$F$6,0,ROW(B57)-8),"")</f>
        <v>50</v>
      </c>
      <c r="C57" s="284" t="str">
        <f ca="1">IF($B57 = "", "", OFFSET(OFFSET(Tablas!$F$14, (COLUMN(C57) - 3) * 9, 0),  0, ROW(C57) - 8))</f>
        <v/>
      </c>
      <c r="D57" s="283" t="str">
        <f ca="1">IF($B57 = "", "", OFFSET(OFFSET(Tablas!$F$14, (COLUMN(D57) - 3) * 9, 0),  0, ROW(D57) - 8))</f>
        <v/>
      </c>
      <c r="E57" s="285" t="str">
        <f ca="1">IF($B57 = "", "", OFFSET(OFFSET(Tablas!$F$14, (COLUMN(E57) - 3) * 9, 0),  0, ROW(E57) - 8))</f>
        <v/>
      </c>
      <c r="F57" s="284" t="str">
        <f ca="1">IF($B57 = "", "", OFFSET(OFFSET(Tablas!$F$14, (COLUMN(F57) - 3) * 9, 0),  0, ROW(F57) - 8))</f>
        <v/>
      </c>
      <c r="G57" s="283" t="str">
        <f ca="1">IF($B57 = "", "", OFFSET(OFFSET(Tablas!$F$14, (COLUMN(G57) - 3) * 9, 0),  0, ROW(G57) - 8))</f>
        <v/>
      </c>
      <c r="H57" s="285" t="str">
        <f ca="1">IF($B57 = "", "", OFFSET(OFFSET(Tablas!$F$14, (COLUMN(H57) - 3) * 9, 0),  0, ROW(H57) - 8))</f>
        <v/>
      </c>
      <c r="I57" s="284" t="str">
        <f ca="1">IF($B57 = "", "", OFFSET(OFFSET(Tablas!$F$14, (COLUMN(I57) - 3) * 9, 0),  0, ROW(I57) - 8))</f>
        <v/>
      </c>
      <c r="J57" s="283" t="str">
        <f ca="1">IF($B57 = "", "", OFFSET(OFFSET(Tablas!$F$14, (COLUMN(J57) - 3) * 9, 0),  0, ROW(J57) - 8))</f>
        <v/>
      </c>
      <c r="K57" s="285" t="str">
        <f ca="1">IF($B57 = "", "", OFFSET(OFFSET(Tablas!$F$14, (COLUMN(K57) - 3) * 9, 0),  0, ROW(K57) - 8))</f>
        <v/>
      </c>
      <c r="L57" s="284" t="str">
        <f ca="1">IF($B57 = "", "", OFFSET(OFFSET(Tablas!$F$14, (COLUMN(L57) - 3) * 9, 0),  0, ROW(L57) - 8))</f>
        <v/>
      </c>
      <c r="M57" s="283" t="str">
        <f ca="1">IF($B57 = "", "", OFFSET(OFFSET(Tablas!$F$14, (COLUMN(M57) - 3) * 9, 0),  0, ROW(M57) - 8))</f>
        <v/>
      </c>
      <c r="N57" s="285" t="str">
        <f ca="1">IF($B57 = "", "", OFFSET(OFFSET(Tablas!$F$14, (COLUMN(N57) - 3) * 9, 0),  0, ROW(N57) - 8))</f>
        <v/>
      </c>
      <c r="O57" s="284" t="str">
        <f ca="1">IF($B57 = "", "", OFFSET(OFFSET(Tablas!$F$14, (COLUMN(O57) - 3) * 9, 0),  0, ROW(O57) - 8))</f>
        <v/>
      </c>
      <c r="P57" s="283" t="str">
        <f ca="1">IF($B57 = "", "", OFFSET(OFFSET(Tablas!$F$14, (COLUMN(P57) - 3) * 9, 0),  0, ROW(P57) - 8))</f>
        <v/>
      </c>
      <c r="Q57" s="285" t="str">
        <f ca="1">IF($B57 = "", "", OFFSET(OFFSET(Tablas!$F$14, (COLUMN(Q57) - 3) * 9, 0),  0, ROW(Q57) - 8))</f>
        <v/>
      </c>
      <c r="R57" s="290" t="str">
        <f ca="1">IF($B57 = "", "", OFFSET(OFFSET(Tablas!$F$14, (COLUMN(R57) - 3) * 9, 0),  0, ROW(R57) - 8))</f>
        <v/>
      </c>
      <c r="S57" s="283" t="str">
        <f ca="1">IF($B57 = "", "", OFFSET(OFFSET(Tablas!$F$14, (COLUMN(S57) - 3) * 9, 0),  0, ROW(S57) - 8))</f>
        <v/>
      </c>
      <c r="T57" s="285" t="str">
        <f ca="1">IF($B57 = "", "", OFFSET(OFFSET(Tablas!$F$14, (COLUMN(T57) - 3) * 9, 0),  0, ROW(T57) - 8))</f>
        <v/>
      </c>
    </row>
    <row r="58" spans="1:20" x14ac:dyDescent="0.2">
      <c r="A58" s="244" t="str">
        <f ca="1">IF(OFFSET(Tablas!$F$5,0,ROW(B58)-8)&gt;0,OFFSET(Tablas!$F$5,0,ROW(B58)-8),"")</f>
        <v/>
      </c>
      <c r="B58" s="180">
        <f ca="1">IF(OFFSET(Tablas!$F$6,0,ROW(B58)-8)&gt;0,OFFSET(Tablas!$F$6,0,ROW(B58)-8),"")</f>
        <v>51</v>
      </c>
      <c r="C58" s="284" t="str">
        <f ca="1">IF($B58 = "", "", OFFSET(OFFSET(Tablas!$F$14, (COLUMN(C58) - 3) * 9, 0),  0, ROW(C58) - 8))</f>
        <v/>
      </c>
      <c r="D58" s="283" t="str">
        <f ca="1">IF($B58 = "", "", OFFSET(OFFSET(Tablas!$F$14, (COLUMN(D58) - 3) * 9, 0),  0, ROW(D58) - 8))</f>
        <v/>
      </c>
      <c r="E58" s="285" t="str">
        <f ca="1">IF($B58 = "", "", OFFSET(OFFSET(Tablas!$F$14, (COLUMN(E58) - 3) * 9, 0),  0, ROW(E58) - 8))</f>
        <v/>
      </c>
      <c r="F58" s="284" t="str">
        <f ca="1">IF($B58 = "", "", OFFSET(OFFSET(Tablas!$F$14, (COLUMN(F58) - 3) * 9, 0),  0, ROW(F58) - 8))</f>
        <v/>
      </c>
      <c r="G58" s="283" t="str">
        <f ca="1">IF($B58 = "", "", OFFSET(OFFSET(Tablas!$F$14, (COLUMN(G58) - 3) * 9, 0),  0, ROW(G58) - 8))</f>
        <v/>
      </c>
      <c r="H58" s="285" t="str">
        <f ca="1">IF($B58 = "", "", OFFSET(OFFSET(Tablas!$F$14, (COLUMN(H58) - 3) * 9, 0),  0, ROW(H58) - 8))</f>
        <v/>
      </c>
      <c r="I58" s="284" t="str">
        <f ca="1">IF($B58 = "", "", OFFSET(OFFSET(Tablas!$F$14, (COLUMN(I58) - 3) * 9, 0),  0, ROW(I58) - 8))</f>
        <v/>
      </c>
      <c r="J58" s="283" t="str">
        <f ca="1">IF($B58 = "", "", OFFSET(OFFSET(Tablas!$F$14, (COLUMN(J58) - 3) * 9, 0),  0, ROW(J58) - 8))</f>
        <v/>
      </c>
      <c r="K58" s="285" t="str">
        <f ca="1">IF($B58 = "", "", OFFSET(OFFSET(Tablas!$F$14, (COLUMN(K58) - 3) * 9, 0),  0, ROW(K58) - 8))</f>
        <v/>
      </c>
      <c r="L58" s="284" t="str">
        <f ca="1">IF($B58 = "", "", OFFSET(OFFSET(Tablas!$F$14, (COLUMN(L58) - 3) * 9, 0),  0, ROW(L58) - 8))</f>
        <v/>
      </c>
      <c r="M58" s="283" t="str">
        <f ca="1">IF($B58 = "", "", OFFSET(OFFSET(Tablas!$F$14, (COLUMN(M58) - 3) * 9, 0),  0, ROW(M58) - 8))</f>
        <v/>
      </c>
      <c r="N58" s="285" t="str">
        <f ca="1">IF($B58 = "", "", OFFSET(OFFSET(Tablas!$F$14, (COLUMN(N58) - 3) * 9, 0),  0, ROW(N58) - 8))</f>
        <v/>
      </c>
      <c r="O58" s="284" t="str">
        <f ca="1">IF($B58 = "", "", OFFSET(OFFSET(Tablas!$F$14, (COLUMN(O58) - 3) * 9, 0),  0, ROW(O58) - 8))</f>
        <v/>
      </c>
      <c r="P58" s="283" t="str">
        <f ca="1">IF($B58 = "", "", OFFSET(OFFSET(Tablas!$F$14, (COLUMN(P58) - 3) * 9, 0),  0, ROW(P58) - 8))</f>
        <v/>
      </c>
      <c r="Q58" s="285" t="str">
        <f ca="1">IF($B58 = "", "", OFFSET(OFFSET(Tablas!$F$14, (COLUMN(Q58) - 3) * 9, 0),  0, ROW(Q58) - 8))</f>
        <v/>
      </c>
      <c r="R58" s="290" t="str">
        <f ca="1">IF($B58 = "", "", OFFSET(OFFSET(Tablas!$F$14, (COLUMN(R58) - 3) * 9, 0),  0, ROW(R58) - 8))</f>
        <v/>
      </c>
      <c r="S58" s="283" t="str">
        <f ca="1">IF($B58 = "", "", OFFSET(OFFSET(Tablas!$F$14, (COLUMN(S58) - 3) * 9, 0),  0, ROW(S58) - 8))</f>
        <v/>
      </c>
      <c r="T58" s="285" t="str">
        <f ca="1">IF($B58 = "", "", OFFSET(OFFSET(Tablas!$F$14, (COLUMN(T58) - 3) * 9, 0),  0, ROW(T58) - 8))</f>
        <v/>
      </c>
    </row>
    <row r="59" spans="1:20" x14ac:dyDescent="0.2">
      <c r="A59" s="244" t="str">
        <f ca="1">IF(OFFSET(Tablas!$F$5,0,ROW(B59)-8)&gt;0,OFFSET(Tablas!$F$5,0,ROW(B59)-8),"")</f>
        <v/>
      </c>
      <c r="B59" s="180">
        <f ca="1">IF(OFFSET(Tablas!$F$6,0,ROW(B59)-8)&gt;0,OFFSET(Tablas!$F$6,0,ROW(B59)-8),"")</f>
        <v>52</v>
      </c>
      <c r="C59" s="284" t="str">
        <f ca="1">IF($B59 = "", "", OFFSET(OFFSET(Tablas!$F$14, (COLUMN(C59) - 3) * 9, 0),  0, ROW(C59) - 8))</f>
        <v/>
      </c>
      <c r="D59" s="283" t="str">
        <f ca="1">IF($B59 = "", "", OFFSET(OFFSET(Tablas!$F$14, (COLUMN(D59) - 3) * 9, 0),  0, ROW(D59) - 8))</f>
        <v/>
      </c>
      <c r="E59" s="285" t="str">
        <f ca="1">IF($B59 = "", "", OFFSET(OFFSET(Tablas!$F$14, (COLUMN(E59) - 3) * 9, 0),  0, ROW(E59) - 8))</f>
        <v/>
      </c>
      <c r="F59" s="284" t="str">
        <f ca="1">IF($B59 = "", "", OFFSET(OFFSET(Tablas!$F$14, (COLUMN(F59) - 3) * 9, 0),  0, ROW(F59) - 8))</f>
        <v/>
      </c>
      <c r="G59" s="283" t="str">
        <f ca="1">IF($B59 = "", "", OFFSET(OFFSET(Tablas!$F$14, (COLUMN(G59) - 3) * 9, 0),  0, ROW(G59) - 8))</f>
        <v/>
      </c>
      <c r="H59" s="285" t="str">
        <f ca="1">IF($B59 = "", "", OFFSET(OFFSET(Tablas!$F$14, (COLUMN(H59) - 3) * 9, 0),  0, ROW(H59) - 8))</f>
        <v/>
      </c>
      <c r="I59" s="284" t="str">
        <f ca="1">IF($B59 = "", "", OFFSET(OFFSET(Tablas!$F$14, (COLUMN(I59) - 3) * 9, 0),  0, ROW(I59) - 8))</f>
        <v/>
      </c>
      <c r="J59" s="283" t="str">
        <f ca="1">IF($B59 = "", "", OFFSET(OFFSET(Tablas!$F$14, (COLUMN(J59) - 3) * 9, 0),  0, ROW(J59) - 8))</f>
        <v/>
      </c>
      <c r="K59" s="285" t="str">
        <f ca="1">IF($B59 = "", "", OFFSET(OFFSET(Tablas!$F$14, (COLUMN(K59) - 3) * 9, 0),  0, ROW(K59) - 8))</f>
        <v/>
      </c>
      <c r="L59" s="284" t="str">
        <f ca="1">IF($B59 = "", "", OFFSET(OFFSET(Tablas!$F$14, (COLUMN(L59) - 3) * 9, 0),  0, ROW(L59) - 8))</f>
        <v/>
      </c>
      <c r="M59" s="283" t="str">
        <f ca="1">IF($B59 = "", "", OFFSET(OFFSET(Tablas!$F$14, (COLUMN(M59) - 3) * 9, 0),  0, ROW(M59) - 8))</f>
        <v/>
      </c>
      <c r="N59" s="285" t="str">
        <f ca="1">IF($B59 = "", "", OFFSET(OFFSET(Tablas!$F$14, (COLUMN(N59) - 3) * 9, 0),  0, ROW(N59) - 8))</f>
        <v/>
      </c>
      <c r="O59" s="284" t="str">
        <f ca="1">IF($B59 = "", "", OFFSET(OFFSET(Tablas!$F$14, (COLUMN(O59) - 3) * 9, 0),  0, ROW(O59) - 8))</f>
        <v/>
      </c>
      <c r="P59" s="283" t="str">
        <f ca="1">IF($B59 = "", "", OFFSET(OFFSET(Tablas!$F$14, (COLUMN(P59) - 3) * 9, 0),  0, ROW(P59) - 8))</f>
        <v/>
      </c>
      <c r="Q59" s="285" t="str">
        <f ca="1">IF($B59 = "", "", OFFSET(OFFSET(Tablas!$F$14, (COLUMN(Q59) - 3) * 9, 0),  0, ROW(Q59) - 8))</f>
        <v/>
      </c>
      <c r="R59" s="290" t="str">
        <f ca="1">IF($B59 = "", "", OFFSET(OFFSET(Tablas!$F$14, (COLUMN(R59) - 3) * 9, 0),  0, ROW(R59) - 8))</f>
        <v/>
      </c>
      <c r="S59" s="283" t="str">
        <f ca="1">IF($B59 = "", "", OFFSET(OFFSET(Tablas!$F$14, (COLUMN(S59) - 3) * 9, 0),  0, ROW(S59) - 8))</f>
        <v/>
      </c>
      <c r="T59" s="285" t="str">
        <f ca="1">IF($B59 = "", "", OFFSET(OFFSET(Tablas!$F$14, (COLUMN(T59) - 3) * 9, 0),  0, ROW(T59) - 8))</f>
        <v/>
      </c>
    </row>
    <row r="60" spans="1:20" ht="13.5" thickBot="1" x14ac:dyDescent="0.25">
      <c r="A60" s="246" t="str">
        <f ca="1">IF(OFFSET(Tablas!$F$5,0,ROW(B60)-8)&gt;0,OFFSET(Tablas!$F$5,0,ROW(B60)-8),"")</f>
        <v/>
      </c>
      <c r="B60" s="247">
        <f ca="1">IF(OFFSET(Tablas!$F$6,0,ROW(B60)-8)&gt;0,OFFSET(Tablas!$F$6,0,ROW(B60)-8),"")</f>
        <v>53</v>
      </c>
      <c r="C60" s="286" t="str">
        <f ca="1">IF($B60 = "", "", OFFSET(OFFSET(Tablas!$F$14, (COLUMN(C60) - 3) * 9, 0),  0, ROW(C60) - 8))</f>
        <v/>
      </c>
      <c r="D60" s="287" t="str">
        <f ca="1">IF($B60 = "", "", OFFSET(OFFSET(Tablas!$F$14, (COLUMN(D60) - 3) * 9, 0),  0, ROW(D60) - 8))</f>
        <v/>
      </c>
      <c r="E60" s="288" t="str">
        <f ca="1">IF($B60 = "", "", OFFSET(OFFSET(Tablas!$F$14, (COLUMN(E60) - 3) * 9, 0),  0, ROW(E60) - 8))</f>
        <v/>
      </c>
      <c r="F60" s="286" t="str">
        <f ca="1">IF($B60 = "", "", OFFSET(OFFSET(Tablas!$F$14, (COLUMN(F60) - 3) * 9, 0),  0, ROW(F60) - 8))</f>
        <v/>
      </c>
      <c r="G60" s="287" t="str">
        <f ca="1">IF($B60 = "", "", OFFSET(OFFSET(Tablas!$F$14, (COLUMN(G60) - 3) * 9, 0),  0, ROW(G60) - 8))</f>
        <v/>
      </c>
      <c r="H60" s="288" t="str">
        <f ca="1">IF($B60 = "", "", OFFSET(OFFSET(Tablas!$F$14, (COLUMN(H60) - 3) * 9, 0),  0, ROW(H60) - 8))</f>
        <v/>
      </c>
      <c r="I60" s="286" t="str">
        <f ca="1">IF($B60 = "", "", OFFSET(OFFSET(Tablas!$F$14, (COLUMN(I60) - 3) * 9, 0),  0, ROW(I60) - 8))</f>
        <v/>
      </c>
      <c r="J60" s="287" t="str">
        <f ca="1">IF($B60 = "", "", OFFSET(OFFSET(Tablas!$F$14, (COLUMN(J60) - 3) * 9, 0),  0, ROW(J60) - 8))</f>
        <v/>
      </c>
      <c r="K60" s="288" t="str">
        <f ca="1">IF($B60 = "", "", OFFSET(OFFSET(Tablas!$F$14, (COLUMN(K60) - 3) * 9, 0),  0, ROW(K60) - 8))</f>
        <v/>
      </c>
      <c r="L60" s="286" t="str">
        <f ca="1">IF($B60 = "", "", OFFSET(OFFSET(Tablas!$F$14, (COLUMN(L60) - 3) * 9, 0),  0, ROW(L60) - 8))</f>
        <v/>
      </c>
      <c r="M60" s="287" t="str">
        <f ca="1">IF($B60 = "", "", OFFSET(OFFSET(Tablas!$F$14, (COLUMN(M60) - 3) * 9, 0),  0, ROW(M60) - 8))</f>
        <v/>
      </c>
      <c r="N60" s="288" t="str">
        <f ca="1">IF($B60 = "", "", OFFSET(OFFSET(Tablas!$F$14, (COLUMN(N60) - 3) * 9, 0),  0, ROW(N60) - 8))</f>
        <v/>
      </c>
      <c r="O60" s="286" t="str">
        <f ca="1">IF($B60 = "", "", OFFSET(OFFSET(Tablas!$F$14, (COLUMN(O60) - 3) * 9, 0),  0, ROW(O60) - 8))</f>
        <v/>
      </c>
      <c r="P60" s="287" t="str">
        <f ca="1">IF($B60 = "", "", OFFSET(OFFSET(Tablas!$F$14, (COLUMN(P60) - 3) * 9, 0),  0, ROW(P60) - 8))</f>
        <v/>
      </c>
      <c r="Q60" s="288" t="str">
        <f ca="1">IF($B60 = "", "", OFFSET(OFFSET(Tablas!$F$14, (COLUMN(Q60) - 3) * 9, 0),  0, ROW(Q60) - 8))</f>
        <v/>
      </c>
      <c r="R60" s="291" t="str">
        <f ca="1">IF($B60 = "", "", OFFSET(OFFSET(Tablas!$F$14, (COLUMN(R60) - 3) * 9, 0),  0, ROW(R60) - 8))</f>
        <v/>
      </c>
      <c r="S60" s="287" t="str">
        <f ca="1">IF($B60 = "", "", OFFSET(OFFSET(Tablas!$F$14, (COLUMN(S60) - 3) * 9, 0),  0, ROW(S60) - 8))</f>
        <v/>
      </c>
      <c r="T60" s="288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75" customFormat="1" x14ac:dyDescent="0.2"/>
    <row r="2" spans="1:20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</row>
    <row r="3" spans="1:20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</row>
    <row r="4" spans="1:20" s="175" customFormat="1" x14ac:dyDescent="0.2">
      <c r="B4" s="308"/>
    </row>
    <row r="5" spans="1:20" x14ac:dyDescent="0.2">
      <c r="A5" s="696" t="s">
        <v>125</v>
      </c>
      <c r="B5" s="696"/>
      <c r="C5" s="696"/>
      <c r="D5" s="696"/>
      <c r="E5" s="696"/>
      <c r="F5" s="696"/>
      <c r="G5" s="696"/>
      <c r="H5" s="696"/>
      <c r="I5" s="696"/>
      <c r="J5" s="696"/>
      <c r="K5" s="696"/>
      <c r="L5" s="696"/>
      <c r="M5" s="696"/>
      <c r="N5" s="696"/>
      <c r="O5" s="696"/>
      <c r="P5" s="696"/>
      <c r="Q5" s="696"/>
      <c r="R5" s="696"/>
      <c r="S5" s="696"/>
      <c r="T5" s="696"/>
    </row>
    <row r="6" spans="1:20" x14ac:dyDescent="0.2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3.5" thickBot="1" x14ac:dyDescent="0.25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13.5" thickBot="1" x14ac:dyDescent="0.25">
      <c r="A8" s="697" t="s">
        <v>72</v>
      </c>
      <c r="B8" s="698"/>
      <c r="C8" s="703" t="s">
        <v>19</v>
      </c>
      <c r="D8" s="704"/>
      <c r="E8" s="704"/>
      <c r="F8" s="704"/>
      <c r="G8" s="704"/>
      <c r="H8" s="704"/>
      <c r="I8" s="704"/>
      <c r="J8" s="704"/>
      <c r="K8" s="704"/>
      <c r="L8" s="704"/>
      <c r="M8" s="704"/>
      <c r="N8" s="704"/>
      <c r="O8" s="704"/>
      <c r="P8" s="704"/>
      <c r="Q8" s="704"/>
      <c r="R8" s="704"/>
      <c r="S8" s="704"/>
      <c r="T8" s="705"/>
    </row>
    <row r="9" spans="1:20" x14ac:dyDescent="0.2">
      <c r="A9" s="699"/>
      <c r="B9" s="700"/>
      <c r="C9" s="706" t="s">
        <v>69</v>
      </c>
      <c r="D9" s="707"/>
      <c r="E9" s="707"/>
      <c r="F9" s="707"/>
      <c r="G9" s="707"/>
      <c r="H9" s="708"/>
      <c r="I9" s="706" t="s">
        <v>68</v>
      </c>
      <c r="J9" s="707"/>
      <c r="K9" s="707"/>
      <c r="L9" s="707"/>
      <c r="M9" s="707"/>
      <c r="N9" s="708"/>
      <c r="O9" s="706" t="s">
        <v>67</v>
      </c>
      <c r="P9" s="707"/>
      <c r="Q9" s="707"/>
      <c r="R9" s="707"/>
      <c r="S9" s="707"/>
      <c r="T9" s="708"/>
    </row>
    <row r="10" spans="1:20" x14ac:dyDescent="0.2">
      <c r="A10" s="699"/>
      <c r="B10" s="700"/>
      <c r="C10" s="691" t="s">
        <v>28</v>
      </c>
      <c r="D10" s="692"/>
      <c r="E10" s="692" t="s">
        <v>29</v>
      </c>
      <c r="F10" s="692"/>
      <c r="G10" s="692" t="s">
        <v>0</v>
      </c>
      <c r="H10" s="695"/>
      <c r="I10" s="691" t="s">
        <v>28</v>
      </c>
      <c r="J10" s="692"/>
      <c r="K10" s="692" t="s">
        <v>29</v>
      </c>
      <c r="L10" s="692"/>
      <c r="M10" s="692" t="s">
        <v>0</v>
      </c>
      <c r="N10" s="695"/>
      <c r="O10" s="691" t="s">
        <v>28</v>
      </c>
      <c r="P10" s="692"/>
      <c r="Q10" s="692" t="s">
        <v>29</v>
      </c>
      <c r="R10" s="692"/>
      <c r="S10" s="692" t="s">
        <v>0</v>
      </c>
      <c r="T10" s="695"/>
    </row>
    <row r="11" spans="1:20" ht="13.5" thickBot="1" x14ac:dyDescent="0.25">
      <c r="A11" s="701"/>
      <c r="B11" s="702"/>
      <c r="C11" s="192" t="s">
        <v>66</v>
      </c>
      <c r="D11" s="183" t="s">
        <v>20</v>
      </c>
      <c r="E11" s="193" t="s">
        <v>66</v>
      </c>
      <c r="F11" s="183" t="s">
        <v>20</v>
      </c>
      <c r="G11" s="193" t="s">
        <v>66</v>
      </c>
      <c r="H11" s="184" t="s">
        <v>20</v>
      </c>
      <c r="I11" s="192" t="s">
        <v>66</v>
      </c>
      <c r="J11" s="183" t="s">
        <v>20</v>
      </c>
      <c r="K11" s="193" t="s">
        <v>66</v>
      </c>
      <c r="L11" s="183" t="s">
        <v>20</v>
      </c>
      <c r="M11" s="193" t="s">
        <v>66</v>
      </c>
      <c r="N11" s="184" t="s">
        <v>20</v>
      </c>
      <c r="O11" s="192" t="s">
        <v>66</v>
      </c>
      <c r="P11" s="183" t="s">
        <v>20</v>
      </c>
      <c r="Q11" s="193" t="s">
        <v>66</v>
      </c>
      <c r="R11" s="183" t="s">
        <v>20</v>
      </c>
      <c r="S11" s="193" t="s">
        <v>66</v>
      </c>
      <c r="T11" s="184" t="s">
        <v>20</v>
      </c>
    </row>
    <row r="12" spans="1:20" ht="13.5" thickBot="1" x14ac:dyDescent="0.25">
      <c r="A12" s="185" t="e">
        <f>#REF!</f>
        <v>#REF!</v>
      </c>
      <c r="B12" s="199"/>
      <c r="C12" s="185" t="e">
        <f>#REF!</f>
        <v>#REF!</v>
      </c>
      <c r="D12" s="203" t="e">
        <f>#REF!</f>
        <v>#REF!</v>
      </c>
      <c r="E12" s="202" t="e">
        <f>#REF!</f>
        <v>#REF!</v>
      </c>
      <c r="F12" s="203" t="e">
        <f>#REF!</f>
        <v>#REF!</v>
      </c>
      <c r="G12" s="202" t="e">
        <f>#REF!</f>
        <v>#REF!</v>
      </c>
      <c r="H12" s="206" t="e">
        <f>#REF!</f>
        <v>#REF!</v>
      </c>
      <c r="I12" s="185" t="e">
        <f>#REF!</f>
        <v>#REF!</v>
      </c>
      <c r="J12" s="203" t="e">
        <f>#REF!</f>
        <v>#REF!</v>
      </c>
      <c r="K12" s="202" t="e">
        <f>#REF!</f>
        <v>#REF!</v>
      </c>
      <c r="L12" s="203" t="e">
        <f>#REF!</f>
        <v>#REF!</v>
      </c>
      <c r="M12" s="202" t="e">
        <f>#REF!</f>
        <v>#REF!</v>
      </c>
      <c r="N12" s="206" t="e">
        <f>#REF!</f>
        <v>#REF!</v>
      </c>
      <c r="O12" s="185" t="e">
        <f>#REF!</f>
        <v>#REF!</v>
      </c>
      <c r="P12" s="203" t="e">
        <f>#REF!</f>
        <v>#REF!</v>
      </c>
      <c r="Q12" s="202" t="e">
        <f>#REF!</f>
        <v>#REF!</v>
      </c>
      <c r="R12" s="203" t="e">
        <f>#REF!</f>
        <v>#REF!</v>
      </c>
      <c r="S12" s="202" t="e">
        <f>#REF!</f>
        <v>#REF!</v>
      </c>
      <c r="T12" s="206" t="e">
        <f>#REF!</f>
        <v>#REF!</v>
      </c>
    </row>
    <row r="13" spans="1:20" ht="13.5" thickBot="1" x14ac:dyDescent="0.25"/>
    <row r="14" spans="1:20" x14ac:dyDescent="0.2">
      <c r="A14" s="210" t="e">
        <f>#REF!</f>
        <v>#REF!</v>
      </c>
      <c r="B14" s="220"/>
      <c r="C14" s="219" t="e">
        <f>#REF!</f>
        <v>#REF!</v>
      </c>
      <c r="D14" s="212" t="e">
        <f>#REF!</f>
        <v>#REF!</v>
      </c>
      <c r="E14" s="17" t="e">
        <f>#REF!</f>
        <v>#REF!</v>
      </c>
      <c r="F14" s="212" t="e">
        <f>#REF!</f>
        <v>#REF!</v>
      </c>
      <c r="G14" s="17" t="e">
        <f>#REF!</f>
        <v>#REF!</v>
      </c>
      <c r="H14" s="213" t="e">
        <f>#REF!</f>
        <v>#REF!</v>
      </c>
      <c r="I14" s="219" t="e">
        <f>#REF!</f>
        <v>#REF!</v>
      </c>
      <c r="J14" s="212" t="e">
        <f>#REF!</f>
        <v>#REF!</v>
      </c>
      <c r="K14" s="17" t="e">
        <f>#REF!</f>
        <v>#REF!</v>
      </c>
      <c r="L14" s="212" t="e">
        <f>#REF!</f>
        <v>#REF!</v>
      </c>
      <c r="M14" s="17" t="e">
        <f>#REF!</f>
        <v>#REF!</v>
      </c>
      <c r="N14" s="213" t="e">
        <f>#REF!</f>
        <v>#REF!</v>
      </c>
      <c r="O14" s="211" t="e">
        <f>#REF!</f>
        <v>#REF!</v>
      </c>
      <c r="P14" s="212" t="e">
        <f>#REF!</f>
        <v>#REF!</v>
      </c>
      <c r="Q14" s="17" t="e">
        <f>#REF!</f>
        <v>#REF!</v>
      </c>
      <c r="R14" s="212" t="e">
        <f>#REF!</f>
        <v>#REF!</v>
      </c>
      <c r="S14" s="17" t="e">
        <f>#REF!</f>
        <v>#REF!</v>
      </c>
      <c r="T14" s="213" t="e">
        <f>#REF!</f>
        <v>#REF!</v>
      </c>
    </row>
    <row r="15" spans="1:20" x14ac:dyDescent="0.2">
      <c r="A15" s="207" t="e">
        <f>#REF!</f>
        <v>#REF!</v>
      </c>
      <c r="B15" s="221"/>
      <c r="C15" s="204" t="e">
        <f>#REF!</f>
        <v>#REF!</v>
      </c>
      <c r="D15" s="201" t="e">
        <f>#REF!</f>
        <v>#REF!</v>
      </c>
      <c r="E15" s="200" t="e">
        <f>#REF!</f>
        <v>#REF!</v>
      </c>
      <c r="F15" s="201" t="e">
        <f>#REF!</f>
        <v>#REF!</v>
      </c>
      <c r="G15" s="200" t="e">
        <f>#REF!</f>
        <v>#REF!</v>
      </c>
      <c r="H15" s="205" t="e">
        <f>#REF!</f>
        <v>#REF!</v>
      </c>
      <c r="I15" s="204" t="e">
        <f>#REF!</f>
        <v>#REF!</v>
      </c>
      <c r="J15" s="201" t="e">
        <f>#REF!</f>
        <v>#REF!</v>
      </c>
      <c r="K15" s="200" t="e">
        <f>#REF!</f>
        <v>#REF!</v>
      </c>
      <c r="L15" s="201" t="e">
        <f>#REF!</f>
        <v>#REF!</v>
      </c>
      <c r="M15" s="200" t="e">
        <f>#REF!</f>
        <v>#REF!</v>
      </c>
      <c r="N15" s="205" t="e">
        <f>#REF!</f>
        <v>#REF!</v>
      </c>
      <c r="O15" s="208" t="e">
        <f>#REF!</f>
        <v>#REF!</v>
      </c>
      <c r="P15" s="201" t="e">
        <f>#REF!</f>
        <v>#REF!</v>
      </c>
      <c r="Q15" s="200" t="e">
        <f>#REF!</f>
        <v>#REF!</v>
      </c>
      <c r="R15" s="201" t="e">
        <f>#REF!</f>
        <v>#REF!</v>
      </c>
      <c r="S15" s="200" t="e">
        <f>#REF!</f>
        <v>#REF!</v>
      </c>
      <c r="T15" s="205" t="e">
        <f>#REF!</f>
        <v>#REF!</v>
      </c>
    </row>
    <row r="16" spans="1:20" x14ac:dyDescent="0.2">
      <c r="A16" s="207" t="e">
        <f>#REF!</f>
        <v>#REF!</v>
      </c>
      <c r="B16" s="221"/>
      <c r="C16" s="204" t="e">
        <f>#REF!</f>
        <v>#REF!</v>
      </c>
      <c r="D16" s="201" t="e">
        <f>#REF!</f>
        <v>#REF!</v>
      </c>
      <c r="E16" s="200" t="e">
        <f>#REF!</f>
        <v>#REF!</v>
      </c>
      <c r="F16" s="201" t="e">
        <f>#REF!</f>
        <v>#REF!</v>
      </c>
      <c r="G16" s="200" t="e">
        <f>#REF!</f>
        <v>#REF!</v>
      </c>
      <c r="H16" s="205" t="e">
        <f>#REF!</f>
        <v>#REF!</v>
      </c>
      <c r="I16" s="204" t="e">
        <f>#REF!</f>
        <v>#REF!</v>
      </c>
      <c r="J16" s="201" t="e">
        <f>#REF!</f>
        <v>#REF!</v>
      </c>
      <c r="K16" s="200" t="e">
        <f>#REF!</f>
        <v>#REF!</v>
      </c>
      <c r="L16" s="201" t="e">
        <f>#REF!</f>
        <v>#REF!</v>
      </c>
      <c r="M16" s="200" t="e">
        <f>#REF!</f>
        <v>#REF!</v>
      </c>
      <c r="N16" s="205" t="e">
        <f>#REF!</f>
        <v>#REF!</v>
      </c>
      <c r="O16" s="208" t="e">
        <f>#REF!</f>
        <v>#REF!</v>
      </c>
      <c r="P16" s="201" t="e">
        <f>#REF!</f>
        <v>#REF!</v>
      </c>
      <c r="Q16" s="200" t="e">
        <f>#REF!</f>
        <v>#REF!</v>
      </c>
      <c r="R16" s="201" t="e">
        <f>#REF!</f>
        <v>#REF!</v>
      </c>
      <c r="S16" s="200" t="e">
        <f>#REF!</f>
        <v>#REF!</v>
      </c>
      <c r="T16" s="205" t="e">
        <f>#REF!</f>
        <v>#REF!</v>
      </c>
    </row>
    <row r="17" spans="1:20" x14ac:dyDescent="0.2">
      <c r="A17" s="207" t="e">
        <f>#REF!</f>
        <v>#REF!</v>
      </c>
      <c r="B17" s="221"/>
      <c r="C17" s="204" t="e">
        <f>#REF!</f>
        <v>#REF!</v>
      </c>
      <c r="D17" s="201" t="e">
        <f>#REF!</f>
        <v>#REF!</v>
      </c>
      <c r="E17" s="200" t="e">
        <f>#REF!</f>
        <v>#REF!</v>
      </c>
      <c r="F17" s="201" t="e">
        <f>#REF!</f>
        <v>#REF!</v>
      </c>
      <c r="G17" s="200" t="e">
        <f>#REF!</f>
        <v>#REF!</v>
      </c>
      <c r="H17" s="205" t="e">
        <f>#REF!</f>
        <v>#REF!</v>
      </c>
      <c r="I17" s="204" t="e">
        <f>#REF!</f>
        <v>#REF!</v>
      </c>
      <c r="J17" s="201" t="e">
        <f>#REF!</f>
        <v>#REF!</v>
      </c>
      <c r="K17" s="200" t="e">
        <f>#REF!</f>
        <v>#REF!</v>
      </c>
      <c r="L17" s="201" t="e">
        <f>#REF!</f>
        <v>#REF!</v>
      </c>
      <c r="M17" s="200" t="e">
        <f>#REF!</f>
        <v>#REF!</v>
      </c>
      <c r="N17" s="205" t="e">
        <f>#REF!</f>
        <v>#REF!</v>
      </c>
      <c r="O17" s="208" t="e">
        <f>#REF!</f>
        <v>#REF!</v>
      </c>
      <c r="P17" s="201" t="e">
        <f>#REF!</f>
        <v>#REF!</v>
      </c>
      <c r="Q17" s="200" t="e">
        <f>#REF!</f>
        <v>#REF!</v>
      </c>
      <c r="R17" s="201" t="e">
        <f>#REF!</f>
        <v>#REF!</v>
      </c>
      <c r="S17" s="200" t="e">
        <f>#REF!</f>
        <v>#REF!</v>
      </c>
      <c r="T17" s="205" t="e">
        <f>#REF!</f>
        <v>#REF!</v>
      </c>
    </row>
    <row r="18" spans="1:20" x14ac:dyDescent="0.2">
      <c r="A18" s="207" t="e">
        <f>#REF!</f>
        <v>#REF!</v>
      </c>
      <c r="B18" s="221"/>
      <c r="C18" s="204" t="e">
        <f>#REF!</f>
        <v>#REF!</v>
      </c>
      <c r="D18" s="201" t="e">
        <f>#REF!</f>
        <v>#REF!</v>
      </c>
      <c r="E18" s="200" t="e">
        <f>#REF!</f>
        <v>#REF!</v>
      </c>
      <c r="F18" s="201" t="e">
        <f>#REF!</f>
        <v>#REF!</v>
      </c>
      <c r="G18" s="200" t="e">
        <f>#REF!</f>
        <v>#REF!</v>
      </c>
      <c r="H18" s="205" t="e">
        <f>#REF!</f>
        <v>#REF!</v>
      </c>
      <c r="I18" s="204" t="e">
        <f>#REF!</f>
        <v>#REF!</v>
      </c>
      <c r="J18" s="201" t="e">
        <f>#REF!</f>
        <v>#REF!</v>
      </c>
      <c r="K18" s="200" t="e">
        <f>#REF!</f>
        <v>#REF!</v>
      </c>
      <c r="L18" s="201" t="e">
        <f>#REF!</f>
        <v>#REF!</v>
      </c>
      <c r="M18" s="200" t="e">
        <f>#REF!</f>
        <v>#REF!</v>
      </c>
      <c r="N18" s="205" t="e">
        <f>#REF!</f>
        <v>#REF!</v>
      </c>
      <c r="O18" s="208" t="e">
        <f>#REF!</f>
        <v>#REF!</v>
      </c>
      <c r="P18" s="201" t="e">
        <f>#REF!</f>
        <v>#REF!</v>
      </c>
      <c r="Q18" s="200" t="e">
        <f>#REF!</f>
        <v>#REF!</v>
      </c>
      <c r="R18" s="201" t="e">
        <f>#REF!</f>
        <v>#REF!</v>
      </c>
      <c r="S18" s="200" t="e">
        <f>#REF!</f>
        <v>#REF!</v>
      </c>
      <c r="T18" s="205" t="e">
        <f>#REF!</f>
        <v>#REF!</v>
      </c>
    </row>
    <row r="19" spans="1:20" x14ac:dyDescent="0.2">
      <c r="A19" s="207" t="e">
        <f>#REF!</f>
        <v>#REF!</v>
      </c>
      <c r="B19" s="221"/>
      <c r="C19" s="204" t="e">
        <f>#REF!</f>
        <v>#REF!</v>
      </c>
      <c r="D19" s="201" t="e">
        <f>#REF!</f>
        <v>#REF!</v>
      </c>
      <c r="E19" s="200" t="e">
        <f>#REF!</f>
        <v>#REF!</v>
      </c>
      <c r="F19" s="201" t="e">
        <f>#REF!</f>
        <v>#REF!</v>
      </c>
      <c r="G19" s="200" t="e">
        <f>#REF!</f>
        <v>#REF!</v>
      </c>
      <c r="H19" s="205" t="e">
        <f>#REF!</f>
        <v>#REF!</v>
      </c>
      <c r="I19" s="204" t="e">
        <f>#REF!</f>
        <v>#REF!</v>
      </c>
      <c r="J19" s="201" t="e">
        <f>#REF!</f>
        <v>#REF!</v>
      </c>
      <c r="K19" s="200" t="e">
        <f>#REF!</f>
        <v>#REF!</v>
      </c>
      <c r="L19" s="201" t="e">
        <f>#REF!</f>
        <v>#REF!</v>
      </c>
      <c r="M19" s="200" t="e">
        <f>#REF!</f>
        <v>#REF!</v>
      </c>
      <c r="N19" s="205" t="e">
        <f>#REF!</f>
        <v>#REF!</v>
      </c>
      <c r="O19" s="208" t="e">
        <f>#REF!</f>
        <v>#REF!</v>
      </c>
      <c r="P19" s="201" t="e">
        <f>#REF!</f>
        <v>#REF!</v>
      </c>
      <c r="Q19" s="200" t="e">
        <f>#REF!</f>
        <v>#REF!</v>
      </c>
      <c r="R19" s="201" t="e">
        <f>#REF!</f>
        <v>#REF!</v>
      </c>
      <c r="S19" s="200" t="e">
        <f>#REF!</f>
        <v>#REF!</v>
      </c>
      <c r="T19" s="205" t="e">
        <f>#REF!</f>
        <v>#REF!</v>
      </c>
    </row>
    <row r="20" spans="1:20" x14ac:dyDescent="0.2">
      <c r="A20" s="207" t="e">
        <f>#REF!</f>
        <v>#REF!</v>
      </c>
      <c r="B20" s="221"/>
      <c r="C20" s="204" t="e">
        <f>#REF!</f>
        <v>#REF!</v>
      </c>
      <c r="D20" s="201" t="e">
        <f>#REF!</f>
        <v>#REF!</v>
      </c>
      <c r="E20" s="200" t="e">
        <f>#REF!</f>
        <v>#REF!</v>
      </c>
      <c r="F20" s="201" t="e">
        <f>#REF!</f>
        <v>#REF!</v>
      </c>
      <c r="G20" s="200" t="e">
        <f>#REF!</f>
        <v>#REF!</v>
      </c>
      <c r="H20" s="205" t="e">
        <f>#REF!</f>
        <v>#REF!</v>
      </c>
      <c r="I20" s="204" t="e">
        <f>#REF!</f>
        <v>#REF!</v>
      </c>
      <c r="J20" s="201" t="e">
        <f>#REF!</f>
        <v>#REF!</v>
      </c>
      <c r="K20" s="200" t="e">
        <f>#REF!</f>
        <v>#REF!</v>
      </c>
      <c r="L20" s="201" t="e">
        <f>#REF!</f>
        <v>#REF!</v>
      </c>
      <c r="M20" s="200" t="e">
        <f>#REF!</f>
        <v>#REF!</v>
      </c>
      <c r="N20" s="205" t="e">
        <f>#REF!</f>
        <v>#REF!</v>
      </c>
      <c r="O20" s="208" t="e">
        <f>#REF!</f>
        <v>#REF!</v>
      </c>
      <c r="P20" s="201" t="e">
        <f>#REF!</f>
        <v>#REF!</v>
      </c>
      <c r="Q20" s="200" t="e">
        <f>#REF!</f>
        <v>#REF!</v>
      </c>
      <c r="R20" s="201" t="e">
        <f>#REF!</f>
        <v>#REF!</v>
      </c>
      <c r="S20" s="200" t="e">
        <f>#REF!</f>
        <v>#REF!</v>
      </c>
      <c r="T20" s="205" t="e">
        <f>#REF!</f>
        <v>#REF!</v>
      </c>
    </row>
    <row r="21" spans="1:20" x14ac:dyDescent="0.2">
      <c r="A21" s="207" t="e">
        <f>#REF!</f>
        <v>#REF!</v>
      </c>
      <c r="B21" s="221"/>
      <c r="C21" s="204" t="e">
        <f>#REF!</f>
        <v>#REF!</v>
      </c>
      <c r="D21" s="201" t="e">
        <f>#REF!</f>
        <v>#REF!</v>
      </c>
      <c r="E21" s="200" t="e">
        <f>#REF!</f>
        <v>#REF!</v>
      </c>
      <c r="F21" s="201" t="e">
        <f>#REF!</f>
        <v>#REF!</v>
      </c>
      <c r="G21" s="200" t="e">
        <f>#REF!</f>
        <v>#REF!</v>
      </c>
      <c r="H21" s="205" t="e">
        <f>#REF!</f>
        <v>#REF!</v>
      </c>
      <c r="I21" s="204" t="e">
        <f>#REF!</f>
        <v>#REF!</v>
      </c>
      <c r="J21" s="201" t="e">
        <f>#REF!</f>
        <v>#REF!</v>
      </c>
      <c r="K21" s="200" t="e">
        <f>#REF!</f>
        <v>#REF!</v>
      </c>
      <c r="L21" s="201" t="e">
        <f>#REF!</f>
        <v>#REF!</v>
      </c>
      <c r="M21" s="200" t="e">
        <f>#REF!</f>
        <v>#REF!</v>
      </c>
      <c r="N21" s="205" t="e">
        <f>#REF!</f>
        <v>#REF!</v>
      </c>
      <c r="O21" s="208" t="e">
        <f>#REF!</f>
        <v>#REF!</v>
      </c>
      <c r="P21" s="201" t="e">
        <f>#REF!</f>
        <v>#REF!</v>
      </c>
      <c r="Q21" s="200" t="e">
        <f>#REF!</f>
        <v>#REF!</v>
      </c>
      <c r="R21" s="201" t="e">
        <f>#REF!</f>
        <v>#REF!</v>
      </c>
      <c r="S21" s="200" t="e">
        <f>#REF!</f>
        <v>#REF!</v>
      </c>
      <c r="T21" s="205" t="e">
        <f>#REF!</f>
        <v>#REF!</v>
      </c>
    </row>
    <row r="22" spans="1:20" x14ac:dyDescent="0.2">
      <c r="A22" s="207" t="e">
        <f>#REF!</f>
        <v>#REF!</v>
      </c>
      <c r="B22" s="221"/>
      <c r="C22" s="204" t="e">
        <f>#REF!</f>
        <v>#REF!</v>
      </c>
      <c r="D22" s="201" t="e">
        <f>#REF!</f>
        <v>#REF!</v>
      </c>
      <c r="E22" s="200" t="e">
        <f>#REF!</f>
        <v>#REF!</v>
      </c>
      <c r="F22" s="201" t="e">
        <f>#REF!</f>
        <v>#REF!</v>
      </c>
      <c r="G22" s="200" t="e">
        <f>#REF!</f>
        <v>#REF!</v>
      </c>
      <c r="H22" s="205" t="e">
        <f>#REF!</f>
        <v>#REF!</v>
      </c>
      <c r="I22" s="204" t="e">
        <f>#REF!</f>
        <v>#REF!</v>
      </c>
      <c r="J22" s="201" t="e">
        <f>#REF!</f>
        <v>#REF!</v>
      </c>
      <c r="K22" s="200" t="e">
        <f>#REF!</f>
        <v>#REF!</v>
      </c>
      <c r="L22" s="201" t="e">
        <f>#REF!</f>
        <v>#REF!</v>
      </c>
      <c r="M22" s="200" t="e">
        <f>#REF!</f>
        <v>#REF!</v>
      </c>
      <c r="N22" s="205" t="e">
        <f>#REF!</f>
        <v>#REF!</v>
      </c>
      <c r="O22" s="208" t="e">
        <f>#REF!</f>
        <v>#REF!</v>
      </c>
      <c r="P22" s="201" t="e">
        <f>#REF!</f>
        <v>#REF!</v>
      </c>
      <c r="Q22" s="200" t="e">
        <f>#REF!</f>
        <v>#REF!</v>
      </c>
      <c r="R22" s="201" t="e">
        <f>#REF!</f>
        <v>#REF!</v>
      </c>
      <c r="S22" s="200" t="e">
        <f>#REF!</f>
        <v>#REF!</v>
      </c>
      <c r="T22" s="205" t="e">
        <f>#REF!</f>
        <v>#REF!</v>
      </c>
    </row>
    <row r="23" spans="1:20" ht="13.5" thickBot="1" x14ac:dyDescent="0.25">
      <c r="A23" s="214" t="e">
        <f>#REF!</f>
        <v>#REF!</v>
      </c>
      <c r="B23" s="222"/>
      <c r="C23" s="223" t="e">
        <f>#REF!</f>
        <v>#REF!</v>
      </c>
      <c r="D23" s="217" t="e">
        <f>#REF!</f>
        <v>#REF!</v>
      </c>
      <c r="E23" s="216" t="e">
        <f>#REF!</f>
        <v>#REF!</v>
      </c>
      <c r="F23" s="217" t="e">
        <f>#REF!</f>
        <v>#REF!</v>
      </c>
      <c r="G23" s="216" t="e">
        <f>#REF!</f>
        <v>#REF!</v>
      </c>
      <c r="H23" s="218" t="e">
        <f>#REF!</f>
        <v>#REF!</v>
      </c>
      <c r="I23" s="223" t="e">
        <f>#REF!</f>
        <v>#REF!</v>
      </c>
      <c r="J23" s="217" t="e">
        <f>#REF!</f>
        <v>#REF!</v>
      </c>
      <c r="K23" s="216" t="e">
        <f>#REF!</f>
        <v>#REF!</v>
      </c>
      <c r="L23" s="217" t="e">
        <f>#REF!</f>
        <v>#REF!</v>
      </c>
      <c r="M23" s="216" t="e">
        <f>#REF!</f>
        <v>#REF!</v>
      </c>
      <c r="N23" s="218" t="e">
        <f>#REF!</f>
        <v>#REF!</v>
      </c>
      <c r="O23" s="215" t="e">
        <f>#REF!</f>
        <v>#REF!</v>
      </c>
      <c r="P23" s="217" t="e">
        <f>#REF!</f>
        <v>#REF!</v>
      </c>
      <c r="Q23" s="216" t="e">
        <f>#REF!</f>
        <v>#REF!</v>
      </c>
      <c r="R23" s="217" t="e">
        <f>#REF!</f>
        <v>#REF!</v>
      </c>
      <c r="S23" s="216" t="e">
        <f>#REF!</f>
        <v>#REF!</v>
      </c>
      <c r="T23" s="218" t="e">
        <f>#REF!</f>
        <v>#REF!</v>
      </c>
    </row>
    <row r="24" spans="1:20" ht="13.5" thickBot="1" x14ac:dyDescent="0.25"/>
    <row r="25" spans="1:20" ht="13.5" thickBot="1" x14ac:dyDescent="0.25">
      <c r="A25" s="688" t="e">
        <f>#REF!</f>
        <v>#REF!</v>
      </c>
      <c r="B25" s="689"/>
      <c r="C25" s="689"/>
      <c r="D25" s="689"/>
      <c r="E25" s="689"/>
      <c r="F25" s="689"/>
      <c r="G25" s="689"/>
      <c r="H25" s="689"/>
      <c r="I25" s="689"/>
      <c r="J25" s="689"/>
      <c r="K25" s="689"/>
      <c r="L25" s="689"/>
      <c r="M25" s="689"/>
      <c r="N25" s="689"/>
      <c r="O25" s="689"/>
      <c r="P25" s="689"/>
      <c r="Q25" s="689"/>
      <c r="R25" s="689"/>
      <c r="S25" s="689"/>
      <c r="T25" s="690"/>
    </row>
    <row r="26" spans="1:20" x14ac:dyDescent="0.2">
      <c r="A26" s="230" t="e">
        <f>#REF!</f>
        <v>#REF!</v>
      </c>
      <c r="B26" s="231"/>
      <c r="C26" s="232" t="e">
        <f>#REF!</f>
        <v>#REF!</v>
      </c>
      <c r="D26" s="233" t="e">
        <f>#REF!</f>
        <v>#REF!</v>
      </c>
      <c r="E26" s="234" t="e">
        <f>#REF!</f>
        <v>#REF!</v>
      </c>
      <c r="F26" s="233" t="e">
        <f>#REF!</f>
        <v>#REF!</v>
      </c>
      <c r="G26" s="234" t="e">
        <f>#REF!</f>
        <v>#REF!</v>
      </c>
      <c r="H26" s="235" t="e">
        <f>#REF!</f>
        <v>#REF!</v>
      </c>
      <c r="I26" s="232" t="e">
        <f>#REF!</f>
        <v>#REF!</v>
      </c>
      <c r="J26" s="233" t="e">
        <f>#REF!</f>
        <v>#REF!</v>
      </c>
      <c r="K26" s="234" t="e">
        <f>#REF!</f>
        <v>#REF!</v>
      </c>
      <c r="L26" s="233" t="e">
        <f>#REF!</f>
        <v>#REF!</v>
      </c>
      <c r="M26" s="234" t="e">
        <f>#REF!</f>
        <v>#REF!</v>
      </c>
      <c r="N26" s="233" t="e">
        <f>#REF!</f>
        <v>#REF!</v>
      </c>
      <c r="O26" s="236" t="e">
        <f>#REF!</f>
        <v>#REF!</v>
      </c>
      <c r="P26" s="237" t="e">
        <f>#REF!</f>
        <v>#REF!</v>
      </c>
      <c r="Q26" s="234" t="e">
        <f>#REF!</f>
        <v>#REF!</v>
      </c>
      <c r="R26" s="233" t="e">
        <f>#REF!</f>
        <v>#REF!</v>
      </c>
      <c r="S26" s="234" t="e">
        <f>#REF!</f>
        <v>#REF!</v>
      </c>
      <c r="T26" s="235" t="e">
        <f>#REF!</f>
        <v>#REF!</v>
      </c>
    </row>
    <row r="27" spans="1:20" x14ac:dyDescent="0.2">
      <c r="A27" s="207" t="e">
        <f>#REF!</f>
        <v>#REF!</v>
      </c>
      <c r="B27" s="221"/>
      <c r="C27" s="204" t="e">
        <f>#REF!</f>
        <v>#REF!</v>
      </c>
      <c r="D27" s="201" t="e">
        <f>#REF!</f>
        <v>#REF!</v>
      </c>
      <c r="E27" s="200" t="e">
        <f>#REF!</f>
        <v>#REF!</v>
      </c>
      <c r="F27" s="201" t="e">
        <f>#REF!</f>
        <v>#REF!</v>
      </c>
      <c r="G27" s="200" t="e">
        <f>#REF!</f>
        <v>#REF!</v>
      </c>
      <c r="H27" s="205" t="e">
        <f>#REF!</f>
        <v>#REF!</v>
      </c>
      <c r="I27" s="204" t="e">
        <f>#REF!</f>
        <v>#REF!</v>
      </c>
      <c r="J27" s="201" t="e">
        <f>#REF!</f>
        <v>#REF!</v>
      </c>
      <c r="K27" s="200" t="e">
        <f>#REF!</f>
        <v>#REF!</v>
      </c>
      <c r="L27" s="201" t="e">
        <f>#REF!</f>
        <v>#REF!</v>
      </c>
      <c r="M27" s="200" t="e">
        <f>#REF!</f>
        <v>#REF!</v>
      </c>
      <c r="N27" s="201" t="e">
        <f>#REF!</f>
        <v>#REF!</v>
      </c>
      <c r="O27" s="228" t="e">
        <f>#REF!</f>
        <v>#REF!</v>
      </c>
      <c r="P27" s="226" t="e">
        <f>#REF!</f>
        <v>#REF!</v>
      </c>
      <c r="Q27" s="200" t="e">
        <f>#REF!</f>
        <v>#REF!</v>
      </c>
      <c r="R27" s="201" t="e">
        <f>#REF!</f>
        <v>#REF!</v>
      </c>
      <c r="S27" s="200" t="e">
        <f>#REF!</f>
        <v>#REF!</v>
      </c>
      <c r="T27" s="205" t="e">
        <f>#REF!</f>
        <v>#REF!</v>
      </c>
    </row>
    <row r="28" spans="1:20" x14ac:dyDescent="0.2">
      <c r="A28" s="209" t="e">
        <f>#REF!</f>
        <v>#REF!</v>
      </c>
      <c r="B28" s="221"/>
      <c r="C28" s="204" t="e">
        <f>#REF!</f>
        <v>#REF!</v>
      </c>
      <c r="D28" s="201" t="e">
        <f>#REF!</f>
        <v>#REF!</v>
      </c>
      <c r="E28" s="200" t="e">
        <f>#REF!</f>
        <v>#REF!</v>
      </c>
      <c r="F28" s="201" t="e">
        <f>#REF!</f>
        <v>#REF!</v>
      </c>
      <c r="G28" s="200" t="e">
        <f>#REF!</f>
        <v>#REF!</v>
      </c>
      <c r="H28" s="205" t="e">
        <f>#REF!</f>
        <v>#REF!</v>
      </c>
      <c r="I28" s="204" t="e">
        <f>#REF!</f>
        <v>#REF!</v>
      </c>
      <c r="J28" s="201" t="e">
        <f>#REF!</f>
        <v>#REF!</v>
      </c>
      <c r="K28" s="200" t="e">
        <f>#REF!</f>
        <v>#REF!</v>
      </c>
      <c r="L28" s="201" t="e">
        <f>#REF!</f>
        <v>#REF!</v>
      </c>
      <c r="M28" s="200" t="e">
        <f>#REF!</f>
        <v>#REF!</v>
      </c>
      <c r="N28" s="201" t="e">
        <f>#REF!</f>
        <v>#REF!</v>
      </c>
      <c r="O28" s="228" t="e">
        <f>#REF!</f>
        <v>#REF!</v>
      </c>
      <c r="P28" s="226" t="e">
        <f>#REF!</f>
        <v>#REF!</v>
      </c>
      <c r="Q28" s="200" t="e">
        <f>#REF!</f>
        <v>#REF!</v>
      </c>
      <c r="R28" s="201" t="e">
        <f>#REF!</f>
        <v>#REF!</v>
      </c>
      <c r="S28" s="200" t="e">
        <f>#REF!</f>
        <v>#REF!</v>
      </c>
      <c r="T28" s="205" t="e">
        <f>#REF!</f>
        <v>#REF!</v>
      </c>
    </row>
    <row r="29" spans="1:20" x14ac:dyDescent="0.2">
      <c r="A29" s="693"/>
      <c r="B29" s="224" t="e">
        <f>#REF!</f>
        <v>#REF!</v>
      </c>
      <c r="C29" s="204" t="e">
        <f>#REF!</f>
        <v>#REF!</v>
      </c>
      <c r="D29" s="201" t="e">
        <f>#REF!</f>
        <v>#REF!</v>
      </c>
      <c r="E29" s="200" t="e">
        <f>#REF!</f>
        <v>#REF!</v>
      </c>
      <c r="F29" s="201" t="e">
        <f>#REF!</f>
        <v>#REF!</v>
      </c>
      <c r="G29" s="200" t="e">
        <f>#REF!</f>
        <v>#REF!</v>
      </c>
      <c r="H29" s="205" t="e">
        <f>#REF!</f>
        <v>#REF!</v>
      </c>
      <c r="I29" s="204" t="e">
        <f>#REF!</f>
        <v>#REF!</v>
      </c>
      <c r="J29" s="201" t="e">
        <f>#REF!</f>
        <v>#REF!</v>
      </c>
      <c r="K29" s="200" t="e">
        <f>#REF!</f>
        <v>#REF!</v>
      </c>
      <c r="L29" s="201" t="e">
        <f>#REF!</f>
        <v>#REF!</v>
      </c>
      <c r="M29" s="200" t="e">
        <f>#REF!</f>
        <v>#REF!</v>
      </c>
      <c r="N29" s="201" t="e">
        <f>#REF!</f>
        <v>#REF!</v>
      </c>
      <c r="O29" s="228" t="e">
        <f>#REF!</f>
        <v>#REF!</v>
      </c>
      <c r="P29" s="226" t="e">
        <f>#REF!</f>
        <v>#REF!</v>
      </c>
      <c r="Q29" s="200" t="e">
        <f>#REF!</f>
        <v>#REF!</v>
      </c>
      <c r="R29" s="201" t="e">
        <f>#REF!</f>
        <v>#REF!</v>
      </c>
      <c r="S29" s="200" t="e">
        <f>#REF!</f>
        <v>#REF!</v>
      </c>
      <c r="T29" s="205" t="e">
        <f>#REF!</f>
        <v>#REF!</v>
      </c>
    </row>
    <row r="30" spans="1:20" x14ac:dyDescent="0.2">
      <c r="A30" s="693"/>
      <c r="B30" s="224" t="e">
        <f>#REF!</f>
        <v>#REF!</v>
      </c>
      <c r="C30" s="204" t="e">
        <f>#REF!</f>
        <v>#REF!</v>
      </c>
      <c r="D30" s="201" t="e">
        <f>#REF!</f>
        <v>#REF!</v>
      </c>
      <c r="E30" s="200" t="e">
        <f>#REF!</f>
        <v>#REF!</v>
      </c>
      <c r="F30" s="201" t="e">
        <f>#REF!</f>
        <v>#REF!</v>
      </c>
      <c r="G30" s="200" t="e">
        <f>#REF!</f>
        <v>#REF!</v>
      </c>
      <c r="H30" s="205" t="e">
        <f>#REF!</f>
        <v>#REF!</v>
      </c>
      <c r="I30" s="204" t="e">
        <f>#REF!</f>
        <v>#REF!</v>
      </c>
      <c r="J30" s="201" t="e">
        <f>#REF!</f>
        <v>#REF!</v>
      </c>
      <c r="K30" s="200" t="e">
        <f>#REF!</f>
        <v>#REF!</v>
      </c>
      <c r="L30" s="201" t="e">
        <f>#REF!</f>
        <v>#REF!</v>
      </c>
      <c r="M30" s="200" t="e">
        <f>#REF!</f>
        <v>#REF!</v>
      </c>
      <c r="N30" s="201" t="e">
        <f>#REF!</f>
        <v>#REF!</v>
      </c>
      <c r="O30" s="228" t="e">
        <f>#REF!</f>
        <v>#REF!</v>
      </c>
      <c r="P30" s="226" t="e">
        <f>#REF!</f>
        <v>#REF!</v>
      </c>
      <c r="Q30" s="200" t="e">
        <f>#REF!</f>
        <v>#REF!</v>
      </c>
      <c r="R30" s="201" t="e">
        <f>#REF!</f>
        <v>#REF!</v>
      </c>
      <c r="S30" s="200" t="e">
        <f>#REF!</f>
        <v>#REF!</v>
      </c>
      <c r="T30" s="205" t="e">
        <f>#REF!</f>
        <v>#REF!</v>
      </c>
    </row>
    <row r="31" spans="1:20" x14ac:dyDescent="0.2">
      <c r="A31" s="694"/>
      <c r="B31" s="224" t="e">
        <f>#REF!</f>
        <v>#REF!</v>
      </c>
      <c r="C31" s="204" t="e">
        <f>#REF!</f>
        <v>#REF!</v>
      </c>
      <c r="D31" s="201" t="e">
        <f>#REF!</f>
        <v>#REF!</v>
      </c>
      <c r="E31" s="200" t="e">
        <f>#REF!</f>
        <v>#REF!</v>
      </c>
      <c r="F31" s="201" t="e">
        <f>#REF!</f>
        <v>#REF!</v>
      </c>
      <c r="G31" s="200" t="e">
        <f>#REF!</f>
        <v>#REF!</v>
      </c>
      <c r="H31" s="205" t="e">
        <f>#REF!</f>
        <v>#REF!</v>
      </c>
      <c r="I31" s="204" t="e">
        <f>#REF!</f>
        <v>#REF!</v>
      </c>
      <c r="J31" s="201" t="e">
        <f>#REF!</f>
        <v>#REF!</v>
      </c>
      <c r="K31" s="200" t="e">
        <f>#REF!</f>
        <v>#REF!</v>
      </c>
      <c r="L31" s="201" t="e">
        <f>#REF!</f>
        <v>#REF!</v>
      </c>
      <c r="M31" s="200" t="e">
        <f>#REF!</f>
        <v>#REF!</v>
      </c>
      <c r="N31" s="201" t="e">
        <f>#REF!</f>
        <v>#REF!</v>
      </c>
      <c r="O31" s="228" t="e">
        <f>#REF!</f>
        <v>#REF!</v>
      </c>
      <c r="P31" s="226" t="e">
        <f>#REF!</f>
        <v>#REF!</v>
      </c>
      <c r="Q31" s="200" t="e">
        <f>#REF!</f>
        <v>#REF!</v>
      </c>
      <c r="R31" s="201" t="e">
        <f>#REF!</f>
        <v>#REF!</v>
      </c>
      <c r="S31" s="200" t="e">
        <f>#REF!</f>
        <v>#REF!</v>
      </c>
      <c r="T31" s="205" t="e">
        <f>#REF!</f>
        <v>#REF!</v>
      </c>
    </row>
    <row r="32" spans="1:20" x14ac:dyDescent="0.2">
      <c r="A32" s="207" t="e">
        <f>#REF!</f>
        <v>#REF!</v>
      </c>
      <c r="B32" s="221"/>
      <c r="C32" s="204" t="e">
        <f>#REF!</f>
        <v>#REF!</v>
      </c>
      <c r="D32" s="201" t="e">
        <f>#REF!</f>
        <v>#REF!</v>
      </c>
      <c r="E32" s="200" t="e">
        <f>#REF!</f>
        <v>#REF!</v>
      </c>
      <c r="F32" s="201" t="e">
        <f>#REF!</f>
        <v>#REF!</v>
      </c>
      <c r="G32" s="200" t="e">
        <f>#REF!</f>
        <v>#REF!</v>
      </c>
      <c r="H32" s="205" t="e">
        <f>#REF!</f>
        <v>#REF!</v>
      </c>
      <c r="I32" s="204" t="e">
        <f>#REF!</f>
        <v>#REF!</v>
      </c>
      <c r="J32" s="201" t="e">
        <f>#REF!</f>
        <v>#REF!</v>
      </c>
      <c r="K32" s="200" t="e">
        <f>#REF!</f>
        <v>#REF!</v>
      </c>
      <c r="L32" s="201" t="e">
        <f>#REF!</f>
        <v>#REF!</v>
      </c>
      <c r="M32" s="200" t="e">
        <f>#REF!</f>
        <v>#REF!</v>
      </c>
      <c r="N32" s="201" t="e">
        <f>#REF!</f>
        <v>#REF!</v>
      </c>
      <c r="O32" s="228" t="e">
        <f>#REF!</f>
        <v>#REF!</v>
      </c>
      <c r="P32" s="226" t="e">
        <f>#REF!</f>
        <v>#REF!</v>
      </c>
      <c r="Q32" s="200" t="e">
        <f>#REF!</f>
        <v>#REF!</v>
      </c>
      <c r="R32" s="201" t="e">
        <f>#REF!</f>
        <v>#REF!</v>
      </c>
      <c r="S32" s="200" t="e">
        <f>#REF!</f>
        <v>#REF!</v>
      </c>
      <c r="T32" s="205" t="e">
        <f>#REF!</f>
        <v>#REF!</v>
      </c>
    </row>
    <row r="33" spans="1:20" x14ac:dyDescent="0.2">
      <c r="A33" s="209" t="e">
        <f>#REF!</f>
        <v>#REF!</v>
      </c>
      <c r="B33" s="221"/>
      <c r="C33" s="204" t="e">
        <f>#REF!</f>
        <v>#REF!</v>
      </c>
      <c r="D33" s="201" t="e">
        <f>#REF!</f>
        <v>#REF!</v>
      </c>
      <c r="E33" s="200"/>
      <c r="F33" s="201"/>
      <c r="G33" s="200" t="e">
        <f>#REF!</f>
        <v>#REF!</v>
      </c>
      <c r="H33" s="205" t="e">
        <f>#REF!</f>
        <v>#REF!</v>
      </c>
      <c r="I33" s="204" t="e">
        <f>#REF!</f>
        <v>#REF!</v>
      </c>
      <c r="J33" s="201" t="e">
        <f>#REF!</f>
        <v>#REF!</v>
      </c>
      <c r="K33" s="200"/>
      <c r="L33" s="201"/>
      <c r="M33" s="200" t="e">
        <f>#REF!</f>
        <v>#REF!</v>
      </c>
      <c r="N33" s="201" t="e">
        <f>#REF!</f>
        <v>#REF!</v>
      </c>
      <c r="O33" s="228" t="e">
        <f>#REF!</f>
        <v>#REF!</v>
      </c>
      <c r="P33" s="226" t="e">
        <f>#REF!</f>
        <v>#REF!</v>
      </c>
      <c r="Q33" s="200"/>
      <c r="R33" s="201"/>
      <c r="S33" s="200" t="e">
        <f>#REF!</f>
        <v>#REF!</v>
      </c>
      <c r="T33" s="205" t="e">
        <f>#REF!</f>
        <v>#REF!</v>
      </c>
    </row>
    <row r="34" spans="1:20" x14ac:dyDescent="0.2">
      <c r="A34" s="693"/>
      <c r="B34" s="224" t="e">
        <f>#REF!</f>
        <v>#REF!</v>
      </c>
      <c r="C34" s="204" t="e">
        <f>#REF!</f>
        <v>#REF!</v>
      </c>
      <c r="D34" s="201" t="e">
        <f>#REF!</f>
        <v>#REF!</v>
      </c>
      <c r="E34" s="200"/>
      <c r="F34" s="201"/>
      <c r="G34" s="200" t="e">
        <f>#REF!</f>
        <v>#REF!</v>
      </c>
      <c r="H34" s="205" t="e">
        <f>#REF!</f>
        <v>#REF!</v>
      </c>
      <c r="I34" s="204" t="e">
        <f>#REF!</f>
        <v>#REF!</v>
      </c>
      <c r="J34" s="201" t="e">
        <f>#REF!</f>
        <v>#REF!</v>
      </c>
      <c r="K34" s="200"/>
      <c r="L34" s="201"/>
      <c r="M34" s="200" t="e">
        <f>#REF!</f>
        <v>#REF!</v>
      </c>
      <c r="N34" s="201" t="e">
        <f>#REF!</f>
        <v>#REF!</v>
      </c>
      <c r="O34" s="228" t="e">
        <f>#REF!</f>
        <v>#REF!</v>
      </c>
      <c r="P34" s="226" t="e">
        <f>#REF!</f>
        <v>#REF!</v>
      </c>
      <c r="Q34" s="200"/>
      <c r="R34" s="201"/>
      <c r="S34" s="200" t="e">
        <f>#REF!</f>
        <v>#REF!</v>
      </c>
      <c r="T34" s="205" t="e">
        <f>#REF!</f>
        <v>#REF!</v>
      </c>
    </row>
    <row r="35" spans="1:20" x14ac:dyDescent="0.2">
      <c r="A35" s="693"/>
      <c r="B35" s="224" t="e">
        <f>#REF!</f>
        <v>#REF!</v>
      </c>
      <c r="C35" s="204" t="e">
        <f>#REF!</f>
        <v>#REF!</v>
      </c>
      <c r="D35" s="201" t="e">
        <f>#REF!</f>
        <v>#REF!</v>
      </c>
      <c r="E35" s="200"/>
      <c r="F35" s="201"/>
      <c r="G35" s="200" t="e">
        <f>#REF!</f>
        <v>#REF!</v>
      </c>
      <c r="H35" s="205" t="e">
        <f>#REF!</f>
        <v>#REF!</v>
      </c>
      <c r="I35" s="204" t="e">
        <f>#REF!</f>
        <v>#REF!</v>
      </c>
      <c r="J35" s="201" t="e">
        <f>#REF!</f>
        <v>#REF!</v>
      </c>
      <c r="K35" s="200"/>
      <c r="L35" s="201"/>
      <c r="M35" s="200" t="e">
        <f>#REF!</f>
        <v>#REF!</v>
      </c>
      <c r="N35" s="201" t="e">
        <f>#REF!</f>
        <v>#REF!</v>
      </c>
      <c r="O35" s="228" t="e">
        <f>#REF!</f>
        <v>#REF!</v>
      </c>
      <c r="P35" s="226" t="e">
        <f>#REF!</f>
        <v>#REF!</v>
      </c>
      <c r="Q35" s="200"/>
      <c r="R35" s="201"/>
      <c r="S35" s="200" t="e">
        <f>#REF!</f>
        <v>#REF!</v>
      </c>
      <c r="T35" s="205" t="e">
        <f>#REF!</f>
        <v>#REF!</v>
      </c>
    </row>
    <row r="36" spans="1:20" x14ac:dyDescent="0.2">
      <c r="A36" s="693"/>
      <c r="B36" s="224" t="e">
        <f>#REF!</f>
        <v>#REF!</v>
      </c>
      <c r="C36" s="204" t="e">
        <f>#REF!</f>
        <v>#REF!</v>
      </c>
      <c r="D36" s="201" t="e">
        <f>#REF!</f>
        <v>#REF!</v>
      </c>
      <c r="E36" s="200"/>
      <c r="F36" s="201"/>
      <c r="G36" s="200" t="e">
        <f>#REF!</f>
        <v>#REF!</v>
      </c>
      <c r="H36" s="205" t="e">
        <f>#REF!</f>
        <v>#REF!</v>
      </c>
      <c r="I36" s="204" t="e">
        <f>#REF!</f>
        <v>#REF!</v>
      </c>
      <c r="J36" s="201" t="e">
        <f>#REF!</f>
        <v>#REF!</v>
      </c>
      <c r="K36" s="200"/>
      <c r="L36" s="201"/>
      <c r="M36" s="200" t="e">
        <f>#REF!</f>
        <v>#REF!</v>
      </c>
      <c r="N36" s="201" t="e">
        <f>#REF!</f>
        <v>#REF!</v>
      </c>
      <c r="O36" s="228" t="e">
        <f>#REF!</f>
        <v>#REF!</v>
      </c>
      <c r="P36" s="226" t="e">
        <f>#REF!</f>
        <v>#REF!</v>
      </c>
      <c r="Q36" s="200"/>
      <c r="R36" s="201"/>
      <c r="S36" s="200" t="e">
        <f>#REF!</f>
        <v>#REF!</v>
      </c>
      <c r="T36" s="205" t="e">
        <f>#REF!</f>
        <v>#REF!</v>
      </c>
    </row>
    <row r="37" spans="1:20" x14ac:dyDescent="0.2">
      <c r="A37" s="694"/>
      <c r="B37" s="224" t="e">
        <f>#REF!</f>
        <v>#REF!</v>
      </c>
      <c r="C37" s="204" t="e">
        <f>#REF!</f>
        <v>#REF!</v>
      </c>
      <c r="D37" s="201" t="e">
        <f>#REF!</f>
        <v>#REF!</v>
      </c>
      <c r="E37" s="200"/>
      <c r="F37" s="201"/>
      <c r="G37" s="200" t="e">
        <f>#REF!</f>
        <v>#REF!</v>
      </c>
      <c r="H37" s="205" t="e">
        <f>#REF!</f>
        <v>#REF!</v>
      </c>
      <c r="I37" s="204" t="e">
        <f>#REF!</f>
        <v>#REF!</v>
      </c>
      <c r="J37" s="201" t="e">
        <f>#REF!</f>
        <v>#REF!</v>
      </c>
      <c r="K37" s="200"/>
      <c r="L37" s="201"/>
      <c r="M37" s="200" t="e">
        <f>#REF!</f>
        <v>#REF!</v>
      </c>
      <c r="N37" s="201" t="e">
        <f>#REF!</f>
        <v>#REF!</v>
      </c>
      <c r="O37" s="228" t="e">
        <f>#REF!</f>
        <v>#REF!</v>
      </c>
      <c r="P37" s="226" t="e">
        <f>#REF!</f>
        <v>#REF!</v>
      </c>
      <c r="Q37" s="200"/>
      <c r="R37" s="201"/>
      <c r="S37" s="200" t="e">
        <f>#REF!</f>
        <v>#REF!</v>
      </c>
      <c r="T37" s="205" t="e">
        <f>#REF!</f>
        <v>#REF!</v>
      </c>
    </row>
    <row r="38" spans="1:20" x14ac:dyDescent="0.2">
      <c r="A38" s="207" t="e">
        <f>#REF!</f>
        <v>#REF!</v>
      </c>
      <c r="B38" s="221"/>
      <c r="C38" s="204" t="e">
        <f>#REF!</f>
        <v>#REF!</v>
      </c>
      <c r="D38" s="201" t="e">
        <f>#REF!</f>
        <v>#REF!</v>
      </c>
      <c r="E38" s="200"/>
      <c r="F38" s="201"/>
      <c r="G38" s="200" t="e">
        <f>#REF!</f>
        <v>#REF!</v>
      </c>
      <c r="H38" s="205" t="e">
        <f>#REF!</f>
        <v>#REF!</v>
      </c>
      <c r="I38" s="204" t="e">
        <f>#REF!</f>
        <v>#REF!</v>
      </c>
      <c r="J38" s="201" t="e">
        <f>#REF!</f>
        <v>#REF!</v>
      </c>
      <c r="K38" s="200"/>
      <c r="L38" s="201"/>
      <c r="M38" s="200" t="e">
        <f>#REF!</f>
        <v>#REF!</v>
      </c>
      <c r="N38" s="201" t="e">
        <f>#REF!</f>
        <v>#REF!</v>
      </c>
      <c r="O38" s="228" t="e">
        <f>#REF!</f>
        <v>#REF!</v>
      </c>
      <c r="P38" s="226" t="e">
        <f>#REF!</f>
        <v>#REF!</v>
      </c>
      <c r="Q38" s="200"/>
      <c r="R38" s="201"/>
      <c r="S38" s="200" t="e">
        <f>#REF!</f>
        <v>#REF!</v>
      </c>
      <c r="T38" s="205" t="e">
        <f>#REF!</f>
        <v>#REF!</v>
      </c>
    </row>
    <row r="39" spans="1:20" ht="13.5" thickBot="1" x14ac:dyDescent="0.25">
      <c r="A39" s="199" t="e">
        <f>#REF!</f>
        <v>#REF!</v>
      </c>
      <c r="B39" s="225"/>
      <c r="C39" s="185" t="e">
        <f>#REF!</f>
        <v>#REF!</v>
      </c>
      <c r="D39" s="203" t="e">
        <f>#REF!</f>
        <v>#REF!</v>
      </c>
      <c r="E39" s="202" t="e">
        <f>#REF!</f>
        <v>#REF!</v>
      </c>
      <c r="F39" s="203" t="e">
        <f>#REF!</f>
        <v>#REF!</v>
      </c>
      <c r="G39" s="202" t="e">
        <f>#REF!</f>
        <v>#REF!</v>
      </c>
      <c r="H39" s="206" t="e">
        <f>#REF!</f>
        <v>#REF!</v>
      </c>
      <c r="I39" s="185" t="e">
        <f>#REF!</f>
        <v>#REF!</v>
      </c>
      <c r="J39" s="203" t="e">
        <f>#REF!</f>
        <v>#REF!</v>
      </c>
      <c r="K39" s="202" t="e">
        <f>#REF!</f>
        <v>#REF!</v>
      </c>
      <c r="L39" s="203" t="e">
        <f>#REF!</f>
        <v>#REF!</v>
      </c>
      <c r="M39" s="202" t="e">
        <f>#REF!</f>
        <v>#REF!</v>
      </c>
      <c r="N39" s="203" t="e">
        <f>#REF!</f>
        <v>#REF!</v>
      </c>
      <c r="O39" s="229" t="e">
        <f>#REF!</f>
        <v>#REF!</v>
      </c>
      <c r="P39" s="227" t="e">
        <f>#REF!</f>
        <v>#REF!</v>
      </c>
      <c r="Q39" s="202" t="e">
        <f>#REF!</f>
        <v>#REF!</v>
      </c>
      <c r="R39" s="203" t="e">
        <f>#REF!</f>
        <v>#REF!</v>
      </c>
      <c r="S39" s="202" t="e">
        <f>#REF!</f>
        <v>#REF!</v>
      </c>
      <c r="T39" s="206" t="e">
        <f>#REF!</f>
        <v>#REF!</v>
      </c>
    </row>
    <row r="40" spans="1:20" ht="13.5" thickBot="1" x14ac:dyDescent="0.25"/>
    <row r="41" spans="1:20" ht="13.5" thickBot="1" x14ac:dyDescent="0.25">
      <c r="A41" s="688" t="e">
        <f>#REF!</f>
        <v>#REF!</v>
      </c>
      <c r="B41" s="689"/>
      <c r="C41" s="689"/>
      <c r="D41" s="689"/>
      <c r="E41" s="689"/>
      <c r="F41" s="689"/>
      <c r="G41" s="689"/>
      <c r="H41" s="689"/>
      <c r="I41" s="689"/>
      <c r="J41" s="689"/>
      <c r="K41" s="689"/>
      <c r="L41" s="689"/>
      <c r="M41" s="689"/>
      <c r="N41" s="689"/>
      <c r="O41" s="689"/>
      <c r="P41" s="689"/>
      <c r="Q41" s="689"/>
      <c r="R41" s="689"/>
      <c r="S41" s="689"/>
      <c r="T41" s="690"/>
    </row>
    <row r="42" spans="1:20" x14ac:dyDescent="0.2">
      <c r="A42" s="230" t="e">
        <f>#REF!</f>
        <v>#REF!</v>
      </c>
      <c r="B42" s="231"/>
      <c r="C42" s="232" t="e">
        <f>#REF!</f>
        <v>#REF!</v>
      </c>
      <c r="D42" s="233" t="e">
        <f>#REF!</f>
        <v>#REF!</v>
      </c>
      <c r="E42" s="234" t="e">
        <f>#REF!</f>
        <v>#REF!</v>
      </c>
      <c r="F42" s="233" t="e">
        <f>#REF!</f>
        <v>#REF!</v>
      </c>
      <c r="G42" s="234" t="e">
        <f>#REF!</f>
        <v>#REF!</v>
      </c>
      <c r="H42" s="235" t="e">
        <f>#REF!</f>
        <v>#REF!</v>
      </c>
      <c r="I42" s="232" t="e">
        <f>#REF!</f>
        <v>#REF!</v>
      </c>
      <c r="J42" s="233" t="e">
        <f>#REF!</f>
        <v>#REF!</v>
      </c>
      <c r="K42" s="234" t="e">
        <f>#REF!</f>
        <v>#REF!</v>
      </c>
      <c r="L42" s="233" t="e">
        <f>#REF!</f>
        <v>#REF!</v>
      </c>
      <c r="M42" s="234" t="e">
        <f>#REF!</f>
        <v>#REF!</v>
      </c>
      <c r="N42" s="233" t="e">
        <f>#REF!</f>
        <v>#REF!</v>
      </c>
      <c r="O42" s="236" t="e">
        <f>#REF!</f>
        <v>#REF!</v>
      </c>
      <c r="P42" s="237" t="e">
        <f>#REF!</f>
        <v>#REF!</v>
      </c>
      <c r="Q42" s="234" t="e">
        <f>#REF!</f>
        <v>#REF!</v>
      </c>
      <c r="R42" s="233" t="e">
        <f>#REF!</f>
        <v>#REF!</v>
      </c>
      <c r="S42" s="234" t="e">
        <f>#REF!</f>
        <v>#REF!</v>
      </c>
      <c r="T42" s="235" t="e">
        <f>#REF!</f>
        <v>#REF!</v>
      </c>
    </row>
    <row r="43" spans="1:20" ht="13.5" thickBot="1" x14ac:dyDescent="0.25">
      <c r="A43" s="199" t="e">
        <f>#REF!</f>
        <v>#REF!</v>
      </c>
      <c r="B43" s="225"/>
      <c r="C43" s="185" t="e">
        <f>#REF!</f>
        <v>#REF!</v>
      </c>
      <c r="D43" s="203" t="e">
        <f>#REF!</f>
        <v>#REF!</v>
      </c>
      <c r="E43" s="202" t="e">
        <f>#REF!</f>
        <v>#REF!</v>
      </c>
      <c r="F43" s="203" t="e">
        <f>#REF!</f>
        <v>#REF!</v>
      </c>
      <c r="G43" s="202" t="e">
        <f>#REF!</f>
        <v>#REF!</v>
      </c>
      <c r="H43" s="206" t="e">
        <f>#REF!</f>
        <v>#REF!</v>
      </c>
      <c r="I43" s="185" t="e">
        <f>#REF!</f>
        <v>#REF!</v>
      </c>
      <c r="J43" s="203" t="e">
        <f>#REF!</f>
        <v>#REF!</v>
      </c>
      <c r="K43" s="202" t="e">
        <f>#REF!</f>
        <v>#REF!</v>
      </c>
      <c r="L43" s="203" t="e">
        <f>#REF!</f>
        <v>#REF!</v>
      </c>
      <c r="M43" s="202" t="e">
        <f>#REF!</f>
        <v>#REF!</v>
      </c>
      <c r="N43" s="203" t="e">
        <f>#REF!</f>
        <v>#REF!</v>
      </c>
      <c r="O43" s="229" t="e">
        <f>#REF!</f>
        <v>#REF!</v>
      </c>
      <c r="P43" s="227" t="e">
        <f>#REF!</f>
        <v>#REF!</v>
      </c>
      <c r="Q43" s="202" t="e">
        <f>#REF!</f>
        <v>#REF!</v>
      </c>
      <c r="R43" s="203" t="e">
        <f>#REF!</f>
        <v>#REF!</v>
      </c>
      <c r="S43" s="202" t="e">
        <f>#REF!</f>
        <v>#REF!</v>
      </c>
      <c r="T43" s="206" t="e">
        <f>#REF!</f>
        <v>#REF!</v>
      </c>
    </row>
    <row r="46" spans="1:20" x14ac:dyDescent="0.2">
      <c r="B46" s="181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75" customFormat="1" ht="15" x14ac:dyDescent="0.2">
      <c r="A1" s="309"/>
    </row>
    <row r="2" spans="1:12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188"/>
    </row>
    <row r="3" spans="1:12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188"/>
    </row>
    <row r="4" spans="1:12" s="175" customFormat="1" x14ac:dyDescent="0.2"/>
    <row r="5" spans="1:12" ht="32.25" customHeight="1" thickBot="1" x14ac:dyDescent="0.25">
      <c r="A5" s="709" t="s">
        <v>126</v>
      </c>
      <c r="B5" s="709"/>
      <c r="C5" s="709"/>
      <c r="D5" s="709"/>
      <c r="E5" s="709"/>
      <c r="F5" s="709"/>
      <c r="G5" s="709"/>
      <c r="H5" s="709"/>
      <c r="I5" s="709"/>
      <c r="J5" s="709"/>
      <c r="K5" s="709"/>
    </row>
    <row r="6" spans="1:12" ht="39" thickBot="1" x14ac:dyDescent="0.25">
      <c r="A6" s="240" t="s">
        <v>84</v>
      </c>
      <c r="B6" s="242" t="s">
        <v>85</v>
      </c>
      <c r="C6" s="240" t="s">
        <v>121</v>
      </c>
      <c r="D6" s="241" t="s">
        <v>95</v>
      </c>
      <c r="E6" s="241" t="s">
        <v>96</v>
      </c>
      <c r="F6" s="241" t="s">
        <v>97</v>
      </c>
      <c r="G6" s="241" t="s">
        <v>98</v>
      </c>
      <c r="H6" s="242" t="s">
        <v>99</v>
      </c>
      <c r="I6" s="493" t="s">
        <v>117</v>
      </c>
      <c r="J6" s="492" t="s">
        <v>118</v>
      </c>
      <c r="K6" s="242" t="s">
        <v>101</v>
      </c>
    </row>
    <row r="7" spans="1:12" x14ac:dyDescent="0.2">
      <c r="A7" s="243" t="str">
        <f ca="1">IF(OFFSET(Tablas!$F$5,0,ROW(B7)-7)&gt;0,OFFSET(Tablas!$F$5,0,ROW(B7)-7),"")</f>
        <v/>
      </c>
      <c r="B7" s="239">
        <f ca="1">IF(OFFSET(Tablas!$F$6,0,ROW(B7)-7)&gt;0,OFFSET(Tablas!$F$6,0,ROW(B7)-7),"")</f>
        <v>1</v>
      </c>
      <c r="C7" s="239">
        <f ca="1">OFFSET(OFFSET(Tablas!$F$208, (COLUMN(C7) - 3) * 75, 0), 0, ROW(C7) - 7)</f>
        <v>0</v>
      </c>
      <c r="D7" s="239">
        <f ca="1">OFFSET(OFFSET(Tablas!$F$208, (COLUMN(D7) - 3) * 75, 0), 0, ROW(D7) - 7)</f>
        <v>0</v>
      </c>
      <c r="E7" s="239">
        <f ca="1">OFFSET(OFFSET(Tablas!$F$208, (COLUMN(E7) - 3) * 75, 0), 0, ROW(E7) - 7)</f>
        <v>0</v>
      </c>
      <c r="F7" s="239">
        <f ca="1">OFFSET(OFFSET(Tablas!$F$208, (COLUMN(F7) - 3) * 75, 0), 0, ROW(F7) - 7)</f>
        <v>0</v>
      </c>
      <c r="G7" s="239">
        <f ca="1">OFFSET(OFFSET(Tablas!$F$208, (COLUMN(G7) - 3) * 75, 0), 0, ROW(G7) - 7)</f>
        <v>0</v>
      </c>
      <c r="H7" s="239">
        <f ca="1">OFFSET(OFFSET(Tablas!$F$208, (COLUMN(H7) - 3) * 75, 0), 0, ROW(H7) - 7)</f>
        <v>0</v>
      </c>
      <c r="I7" s="485">
        <f ca="1">OFFSET(OFFSET(Tablas!$F$208, (COLUMN(I7) + 3) * 75, 0), 0, ROW(I7) - 7)</f>
        <v>37</v>
      </c>
      <c r="J7" s="239">
        <f ca="1">IF(B7="","",SUM(C7:H7))</f>
        <v>0</v>
      </c>
      <c r="K7" s="295">
        <f ca="1">IF(OR(I7="",I7=0),"",J7/I7)</f>
        <v>0</v>
      </c>
    </row>
    <row r="8" spans="1:12" x14ac:dyDescent="0.2">
      <c r="A8" s="244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39">
        <f ca="1">OFFSET(OFFSET(Tablas!$F$208, (COLUMN(C8) - 3) * 75, 0), 0, ROW(C8) - 7)</f>
        <v>0</v>
      </c>
      <c r="D8" s="239">
        <f ca="1">OFFSET(OFFSET(Tablas!$F$208, (COLUMN(D8) - 3) * 75, 0), 0, ROW(D8) - 7)</f>
        <v>0</v>
      </c>
      <c r="E8" s="239">
        <f ca="1">OFFSET(OFFSET(Tablas!$F$208, (COLUMN(E8) - 3) * 75, 0), 0, ROW(E8) - 7)</f>
        <v>0</v>
      </c>
      <c r="F8" s="239">
        <f ca="1">OFFSET(OFFSET(Tablas!$F$208, (COLUMN(F8) - 3) * 75, 0), 0, ROW(F8) - 7)</f>
        <v>0</v>
      </c>
      <c r="G8" s="239">
        <f ca="1">OFFSET(OFFSET(Tablas!$F$208, (COLUMN(G8) - 3) * 75, 0), 0, ROW(G8) - 7)</f>
        <v>0</v>
      </c>
      <c r="H8" s="239">
        <f ca="1">OFFSET(OFFSET(Tablas!$F$208, (COLUMN(H8) - 3) * 75, 0), 0, ROW(H8) - 7)</f>
        <v>0</v>
      </c>
      <c r="I8" s="179">
        <f ca="1">OFFSET(OFFSET(Tablas!$F$208, (COLUMN(I8) + 3) * 75, 0), 0, ROW(I8) - 7)</f>
        <v>39</v>
      </c>
      <c r="J8" s="239">
        <f ca="1">IF(B8="","",SUM(C8:H8))</f>
        <v>0</v>
      </c>
      <c r="K8" s="295">
        <f ca="1">IF(OR(I8="",I8=0),"",J8/I8)</f>
        <v>0</v>
      </c>
    </row>
    <row r="9" spans="1:12" x14ac:dyDescent="0.2">
      <c r="A9" s="244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39">
        <f ca="1">OFFSET(OFFSET(Tablas!$F$208, (COLUMN(C9) - 3) * 75, 0), 0, ROW(C9) - 7)</f>
        <v>0</v>
      </c>
      <c r="D9" s="239">
        <f ca="1">OFFSET(OFFSET(Tablas!$F$208, (COLUMN(D9) - 3) * 75, 0), 0, ROW(D9) - 7)</f>
        <v>0</v>
      </c>
      <c r="E9" s="239">
        <f ca="1">OFFSET(OFFSET(Tablas!$F$208, (COLUMN(E9) - 3) * 75, 0), 0, ROW(E9) - 7)</f>
        <v>0</v>
      </c>
      <c r="F9" s="239">
        <f ca="1">OFFSET(OFFSET(Tablas!$F$208, (COLUMN(F9) - 3) * 75, 0), 0, ROW(F9) - 7)</f>
        <v>0</v>
      </c>
      <c r="G9" s="239">
        <f ca="1">OFFSET(OFFSET(Tablas!$F$208, (COLUMN(G9) - 3) * 75, 0), 0, ROW(G9) - 7)</f>
        <v>0</v>
      </c>
      <c r="H9" s="239">
        <f ca="1">OFFSET(OFFSET(Tablas!$F$208, (COLUMN(H9) - 3) * 75, 0), 0, ROW(H9) - 7)</f>
        <v>0</v>
      </c>
      <c r="I9" s="179">
        <f ca="1">OFFSET(OFFSET(Tablas!$F$208, (COLUMN(I9) + 3) * 75, 0), 0, ROW(I9) - 7)</f>
        <v>20</v>
      </c>
      <c r="J9" s="239">
        <f t="shared" ref="J9:J59" ca="1" si="0">IF(B9="","",SUM(C9:H9))</f>
        <v>0</v>
      </c>
      <c r="K9" s="295">
        <f t="shared" ref="K9:K59" ca="1" si="1">IF(OR(I9="",I9=0),"",J9/I9)</f>
        <v>0</v>
      </c>
    </row>
    <row r="10" spans="1:12" x14ac:dyDescent="0.2">
      <c r="A10" s="244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39">
        <f ca="1">OFFSET(OFFSET(Tablas!$F$208, (COLUMN(C10) - 3) * 75, 0), 0, ROW(C10) - 7)</f>
        <v>0</v>
      </c>
      <c r="D10" s="239">
        <f ca="1">OFFSET(OFFSET(Tablas!$F$208, (COLUMN(D10) - 3) * 75, 0), 0, ROW(D10) - 7)</f>
        <v>0</v>
      </c>
      <c r="E10" s="239">
        <f ca="1">OFFSET(OFFSET(Tablas!$F$208, (COLUMN(E10) - 3) * 75, 0), 0, ROW(E10) - 7)</f>
        <v>0</v>
      </c>
      <c r="F10" s="239">
        <f ca="1">OFFSET(OFFSET(Tablas!$F$208, (COLUMN(F10) - 3) * 75, 0), 0, ROW(F10) - 7)</f>
        <v>0</v>
      </c>
      <c r="G10" s="239">
        <f ca="1">OFFSET(OFFSET(Tablas!$F$208, (COLUMN(G10) - 3) * 75, 0), 0, ROW(G10) - 7)</f>
        <v>0</v>
      </c>
      <c r="H10" s="239">
        <f ca="1">OFFSET(OFFSET(Tablas!$F$208, (COLUMN(H10) - 3) * 75, 0), 0, ROW(H10) - 7)</f>
        <v>0</v>
      </c>
      <c r="I10" s="179">
        <f ca="1">OFFSET(OFFSET(Tablas!$F$208, (COLUMN(I10) + 3) * 75, 0), 0, ROW(I10) - 7)</f>
        <v>15</v>
      </c>
      <c r="J10" s="239">
        <f t="shared" ca="1" si="0"/>
        <v>0</v>
      </c>
      <c r="K10" s="295">
        <f t="shared" ca="1" si="1"/>
        <v>0</v>
      </c>
    </row>
    <row r="11" spans="1:12" x14ac:dyDescent="0.2">
      <c r="A11" s="244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39">
        <f ca="1">OFFSET(OFFSET(Tablas!$F$208, (COLUMN(C11) - 3) * 75, 0), 0, ROW(C11) - 7)</f>
        <v>0</v>
      </c>
      <c r="D11" s="239">
        <f ca="1">OFFSET(OFFSET(Tablas!$F$208, (COLUMN(D11) - 3) * 75, 0), 0, ROW(D11) - 7)</f>
        <v>0</v>
      </c>
      <c r="E11" s="239">
        <f ca="1">OFFSET(OFFSET(Tablas!$F$208, (COLUMN(E11) - 3) * 75, 0), 0, ROW(E11) - 7)</f>
        <v>0</v>
      </c>
      <c r="F11" s="239">
        <f ca="1">OFFSET(OFFSET(Tablas!$F$208, (COLUMN(F11) - 3) * 75, 0), 0, ROW(F11) - 7)</f>
        <v>0</v>
      </c>
      <c r="G11" s="239">
        <f ca="1">OFFSET(OFFSET(Tablas!$F$208, (COLUMN(G11) - 3) * 75, 0), 0, ROW(G11) - 7)</f>
        <v>0</v>
      </c>
      <c r="H11" s="239">
        <f ca="1">OFFSET(OFFSET(Tablas!$F$208, (COLUMN(H11) - 3) * 75, 0), 0, ROW(H11) - 7)</f>
        <v>0</v>
      </c>
      <c r="I11" s="179">
        <f ca="1">OFFSET(OFFSET(Tablas!$F$208, (COLUMN(I11) + 3) * 75, 0), 0, ROW(I11) - 7)</f>
        <v>30</v>
      </c>
      <c r="J11" s="239">
        <f t="shared" ca="1" si="0"/>
        <v>0</v>
      </c>
      <c r="K11" s="295">
        <f t="shared" ca="1" si="1"/>
        <v>0</v>
      </c>
    </row>
    <row r="12" spans="1:12" x14ac:dyDescent="0.2">
      <c r="A12" s="244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39">
        <f ca="1">OFFSET(OFFSET(Tablas!$F$208, (COLUMN(C12) - 3) * 75, 0), 0, ROW(C12) - 7)</f>
        <v>0</v>
      </c>
      <c r="D12" s="239">
        <f ca="1">OFFSET(OFFSET(Tablas!$F$208, (COLUMN(D12) - 3) * 75, 0), 0, ROW(D12) - 7)</f>
        <v>0</v>
      </c>
      <c r="E12" s="239">
        <f ca="1">OFFSET(OFFSET(Tablas!$F$208, (COLUMN(E12) - 3) * 75, 0), 0, ROW(E12) - 7)</f>
        <v>0</v>
      </c>
      <c r="F12" s="239">
        <f ca="1">OFFSET(OFFSET(Tablas!$F$208, (COLUMN(F12) - 3) * 75, 0), 0, ROW(F12) - 7)</f>
        <v>0</v>
      </c>
      <c r="G12" s="239">
        <f ca="1">OFFSET(OFFSET(Tablas!$F$208, (COLUMN(G12) - 3) * 75, 0), 0, ROW(G12) - 7)</f>
        <v>0</v>
      </c>
      <c r="H12" s="239">
        <f ca="1">OFFSET(OFFSET(Tablas!$F$208, (COLUMN(H12) - 3) * 75, 0), 0, ROW(H12) - 7)</f>
        <v>0</v>
      </c>
      <c r="I12" s="179">
        <f ca="1">OFFSET(OFFSET(Tablas!$F$208, (COLUMN(I12) + 3) * 75, 0), 0, ROW(I12) - 7)</f>
        <v>30</v>
      </c>
      <c r="J12" s="239">
        <f t="shared" ca="1" si="0"/>
        <v>0</v>
      </c>
      <c r="K12" s="295">
        <f t="shared" ca="1" si="1"/>
        <v>0</v>
      </c>
    </row>
    <row r="13" spans="1:12" x14ac:dyDescent="0.2">
      <c r="A13" s="244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39">
        <f ca="1">OFFSET(OFFSET(Tablas!$F$208, (COLUMN(C13) - 3) * 75, 0), 0, ROW(C13) - 7)</f>
        <v>0</v>
      </c>
      <c r="D13" s="239">
        <f ca="1">OFFSET(OFFSET(Tablas!$F$208, (COLUMN(D13) - 3) * 75, 0), 0, ROW(D13) - 7)</f>
        <v>0</v>
      </c>
      <c r="E13" s="239">
        <f ca="1">OFFSET(OFFSET(Tablas!$F$208, (COLUMN(E13) - 3) * 75, 0), 0, ROW(E13) - 7)</f>
        <v>0</v>
      </c>
      <c r="F13" s="239">
        <f ca="1">OFFSET(OFFSET(Tablas!$F$208, (COLUMN(F13) - 3) * 75, 0), 0, ROW(F13) - 7)</f>
        <v>0</v>
      </c>
      <c r="G13" s="239">
        <f ca="1">OFFSET(OFFSET(Tablas!$F$208, (COLUMN(G13) - 3) * 75, 0), 0, ROW(G13) - 7)</f>
        <v>1</v>
      </c>
      <c r="H13" s="239">
        <f ca="1">OFFSET(OFFSET(Tablas!$F$208, (COLUMN(H13) - 3) * 75, 0), 0, ROW(H13) - 7)</f>
        <v>1</v>
      </c>
      <c r="I13" s="179">
        <f ca="1">OFFSET(OFFSET(Tablas!$F$208, (COLUMN(I13) + 3) * 75, 0), 0, ROW(I13) - 7)</f>
        <v>38</v>
      </c>
      <c r="J13" s="239">
        <f t="shared" ca="1" si="0"/>
        <v>2</v>
      </c>
      <c r="K13" s="295">
        <f t="shared" ca="1" si="1"/>
        <v>5.2631578947368418E-2</v>
      </c>
    </row>
    <row r="14" spans="1:12" x14ac:dyDescent="0.2">
      <c r="A14" s="244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39">
        <f ca="1">OFFSET(OFFSET(Tablas!$F$208, (COLUMN(C14) - 3) * 75, 0), 0, ROW(C14) - 7)</f>
        <v>0</v>
      </c>
      <c r="D14" s="239">
        <f ca="1">OFFSET(OFFSET(Tablas!$F$208, (COLUMN(D14) - 3) * 75, 0), 0, ROW(D14) - 7)</f>
        <v>0</v>
      </c>
      <c r="E14" s="239">
        <f ca="1">OFFSET(OFFSET(Tablas!$F$208, (COLUMN(E14) - 3) * 75, 0), 0, ROW(E14) - 7)</f>
        <v>0</v>
      </c>
      <c r="F14" s="239">
        <f ca="1">OFFSET(OFFSET(Tablas!$F$208, (COLUMN(F14) - 3) * 75, 0), 0, ROW(F14) - 7)</f>
        <v>0</v>
      </c>
      <c r="G14" s="239">
        <f ca="1">OFFSET(OFFSET(Tablas!$F$208, (COLUMN(G14) - 3) * 75, 0), 0, ROW(G14) - 7)</f>
        <v>0</v>
      </c>
      <c r="H14" s="239">
        <f ca="1">OFFSET(OFFSET(Tablas!$F$208, (COLUMN(H14) - 3) * 75, 0), 0, ROW(H14) - 7)</f>
        <v>0</v>
      </c>
      <c r="I14" s="179">
        <f ca="1">OFFSET(OFFSET(Tablas!$F$208, (COLUMN(I14) + 3) * 75, 0), 0, ROW(I14) - 7)</f>
        <v>33</v>
      </c>
      <c r="J14" s="239">
        <f t="shared" ca="1" si="0"/>
        <v>0</v>
      </c>
      <c r="K14" s="295">
        <f t="shared" ca="1" si="1"/>
        <v>0</v>
      </c>
    </row>
    <row r="15" spans="1:12" x14ac:dyDescent="0.2">
      <c r="A15" s="244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39">
        <f ca="1">OFFSET(OFFSET(Tablas!$F$208, (COLUMN(C15) - 3) * 75, 0), 0, ROW(C15) - 7)</f>
        <v>1</v>
      </c>
      <c r="D15" s="239">
        <f ca="1">OFFSET(OFFSET(Tablas!$F$208, (COLUMN(D15) - 3) * 75, 0), 0, ROW(D15) - 7)</f>
        <v>0</v>
      </c>
      <c r="E15" s="239">
        <f ca="1">OFFSET(OFFSET(Tablas!$F$208, (COLUMN(E15) - 3) * 75, 0), 0, ROW(E15) - 7)</f>
        <v>0</v>
      </c>
      <c r="F15" s="239">
        <f ca="1">OFFSET(OFFSET(Tablas!$F$208, (COLUMN(F15) - 3) * 75, 0), 0, ROW(F15) - 7)</f>
        <v>0</v>
      </c>
      <c r="G15" s="239">
        <f ca="1">OFFSET(OFFSET(Tablas!$F$208, (COLUMN(G15) - 3) * 75, 0), 0, ROW(G15) - 7)</f>
        <v>0</v>
      </c>
      <c r="H15" s="239">
        <f ca="1">OFFSET(OFFSET(Tablas!$F$208, (COLUMN(H15) - 3) * 75, 0), 0, ROW(H15) - 7)</f>
        <v>0</v>
      </c>
      <c r="I15" s="179">
        <f ca="1">OFFSET(OFFSET(Tablas!$F$208, (COLUMN(I15) + 3) * 75, 0), 0, ROW(I15) - 7)</f>
        <v>31</v>
      </c>
      <c r="J15" s="239">
        <f t="shared" ca="1" si="0"/>
        <v>1</v>
      </c>
      <c r="K15" s="295">
        <f t="shared" ca="1" si="1"/>
        <v>3.2258064516129031E-2</v>
      </c>
    </row>
    <row r="16" spans="1:12" x14ac:dyDescent="0.2">
      <c r="A16" s="244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39">
        <f ca="1">OFFSET(OFFSET(Tablas!$F$208, (COLUMN(C16) - 3) * 75, 0), 0, ROW(C16) - 7)</f>
        <v>0</v>
      </c>
      <c r="D16" s="239">
        <f ca="1">OFFSET(OFFSET(Tablas!$F$208, (COLUMN(D16) - 3) * 75, 0), 0, ROW(D16) - 7)</f>
        <v>0</v>
      </c>
      <c r="E16" s="239">
        <f ca="1">OFFSET(OFFSET(Tablas!$F$208, (COLUMN(E16) - 3) * 75, 0), 0, ROW(E16) - 7)</f>
        <v>0</v>
      </c>
      <c r="F16" s="239">
        <f ca="1">OFFSET(OFFSET(Tablas!$F$208, (COLUMN(F16) - 3) * 75, 0), 0, ROW(F16) - 7)</f>
        <v>0</v>
      </c>
      <c r="G16" s="239">
        <f ca="1">OFFSET(OFFSET(Tablas!$F$208, (COLUMN(G16) - 3) * 75, 0), 0, ROW(G16) - 7)</f>
        <v>0</v>
      </c>
      <c r="H16" s="239">
        <f ca="1">OFFSET(OFFSET(Tablas!$F$208, (COLUMN(H16) - 3) * 75, 0), 0, ROW(H16) - 7)</f>
        <v>0</v>
      </c>
      <c r="I16" s="179">
        <f ca="1">OFFSET(OFFSET(Tablas!$F$208, (COLUMN(I16) + 3) * 75, 0), 0, ROW(I16) - 7)</f>
        <v>56</v>
      </c>
      <c r="J16" s="239">
        <f t="shared" ca="1" si="0"/>
        <v>0</v>
      </c>
      <c r="K16" s="295">
        <f t="shared" ca="1" si="1"/>
        <v>0</v>
      </c>
    </row>
    <row r="17" spans="1:11" x14ac:dyDescent="0.2">
      <c r="A17" s="244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39">
        <f ca="1">OFFSET(OFFSET(Tablas!$F$208, (COLUMN(C17) - 3) * 75, 0), 0, ROW(C17) - 7)</f>
        <v>0</v>
      </c>
      <c r="D17" s="239">
        <f ca="1">OFFSET(OFFSET(Tablas!$F$208, (COLUMN(D17) - 3) * 75, 0), 0, ROW(D17) - 7)</f>
        <v>0</v>
      </c>
      <c r="E17" s="239">
        <f ca="1">OFFSET(OFFSET(Tablas!$F$208, (COLUMN(E17) - 3) * 75, 0), 0, ROW(E17) - 7)</f>
        <v>0</v>
      </c>
      <c r="F17" s="239">
        <f ca="1">OFFSET(OFFSET(Tablas!$F$208, (COLUMN(F17) - 3) * 75, 0), 0, ROW(F17) - 7)</f>
        <v>0</v>
      </c>
      <c r="G17" s="239">
        <f ca="1">OFFSET(OFFSET(Tablas!$F$208, (COLUMN(G17) - 3) * 75, 0), 0, ROW(G17) - 7)</f>
        <v>0</v>
      </c>
      <c r="H17" s="239">
        <f ca="1">OFFSET(OFFSET(Tablas!$F$208, (COLUMN(H17) - 3) * 75, 0), 0, ROW(H17) - 7)</f>
        <v>0</v>
      </c>
      <c r="I17" s="179">
        <f ca="1">OFFSET(OFFSET(Tablas!$F$208, (COLUMN(I17) + 3) * 75, 0), 0, ROW(I17) - 7)</f>
        <v>66</v>
      </c>
      <c r="J17" s="239">
        <f t="shared" ca="1" si="0"/>
        <v>0</v>
      </c>
      <c r="K17" s="295">
        <f t="shared" ca="1" si="1"/>
        <v>0</v>
      </c>
    </row>
    <row r="18" spans="1:11" x14ac:dyDescent="0.2">
      <c r="A18" s="244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39">
        <f ca="1">OFFSET(OFFSET(Tablas!$F$208, (COLUMN(C18) - 3) * 75, 0), 0, ROW(C18) - 7)</f>
        <v>1</v>
      </c>
      <c r="D18" s="239">
        <f ca="1">OFFSET(OFFSET(Tablas!$F$208, (COLUMN(D18) - 3) * 75, 0), 0, ROW(D18) - 7)</f>
        <v>0</v>
      </c>
      <c r="E18" s="239">
        <f ca="1">OFFSET(OFFSET(Tablas!$F$208, (COLUMN(E18) - 3) * 75, 0), 0, ROW(E18) - 7)</f>
        <v>0</v>
      </c>
      <c r="F18" s="239">
        <f ca="1">OFFSET(OFFSET(Tablas!$F$208, (COLUMN(F18) - 3) * 75, 0), 0, ROW(F18) - 7)</f>
        <v>0</v>
      </c>
      <c r="G18" s="239">
        <f ca="1">OFFSET(OFFSET(Tablas!$F$208, (COLUMN(G18) - 3) * 75, 0), 0, ROW(G18) - 7)</f>
        <v>0</v>
      </c>
      <c r="H18" s="239">
        <f ca="1">OFFSET(OFFSET(Tablas!$F$208, (COLUMN(H18) - 3) * 75, 0), 0, ROW(H18) - 7)</f>
        <v>0</v>
      </c>
      <c r="I18" s="179">
        <f ca="1">OFFSET(OFFSET(Tablas!$F$208, (COLUMN(I18) + 3) * 75, 0), 0, ROW(I18) - 7)</f>
        <v>53</v>
      </c>
      <c r="J18" s="239">
        <f t="shared" ca="1" si="0"/>
        <v>1</v>
      </c>
      <c r="K18" s="295">
        <f t="shared" ca="1" si="1"/>
        <v>1.8867924528301886E-2</v>
      </c>
    </row>
    <row r="19" spans="1:11" x14ac:dyDescent="0.2">
      <c r="A19" s="244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39">
        <f ca="1">OFFSET(OFFSET(Tablas!$F$208, (COLUMN(C19) - 3) * 75, 0), 0, ROW(C19) - 7)</f>
        <v>1</v>
      </c>
      <c r="D19" s="239">
        <f ca="1">OFFSET(OFFSET(Tablas!$F$208, (COLUMN(D19) - 3) * 75, 0), 0, ROW(D19) - 7)</f>
        <v>0</v>
      </c>
      <c r="E19" s="239">
        <f ca="1">OFFSET(OFFSET(Tablas!$F$208, (COLUMN(E19) - 3) * 75, 0), 0, ROW(E19) - 7)</f>
        <v>0</v>
      </c>
      <c r="F19" s="239">
        <f ca="1">OFFSET(OFFSET(Tablas!$F$208, (COLUMN(F19) - 3) * 75, 0), 0, ROW(F19) - 7)</f>
        <v>0</v>
      </c>
      <c r="G19" s="239">
        <f ca="1">OFFSET(OFFSET(Tablas!$F$208, (COLUMN(G19) - 3) * 75, 0), 0, ROW(G19) - 7)</f>
        <v>0</v>
      </c>
      <c r="H19" s="239">
        <f ca="1">OFFSET(OFFSET(Tablas!$F$208, (COLUMN(H19) - 3) * 75, 0), 0, ROW(H19) - 7)</f>
        <v>0</v>
      </c>
      <c r="I19" s="179">
        <f ca="1">OFFSET(OFFSET(Tablas!$F$208, (COLUMN(I19) + 3) * 75, 0), 0, ROW(I19) - 7)</f>
        <v>63</v>
      </c>
      <c r="J19" s="239">
        <f t="shared" ca="1" si="0"/>
        <v>1</v>
      </c>
      <c r="K19" s="295">
        <f t="shared" ca="1" si="1"/>
        <v>1.5873015873015872E-2</v>
      </c>
    </row>
    <row r="20" spans="1:11" x14ac:dyDescent="0.2">
      <c r="A20" s="244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39">
        <f ca="1">OFFSET(OFFSET(Tablas!$F$208, (COLUMN(C20) - 3) * 75, 0), 0, ROW(C20) - 7)</f>
        <v>0</v>
      </c>
      <c r="D20" s="239">
        <f ca="1">OFFSET(OFFSET(Tablas!$F$208, (COLUMN(D20) - 3) * 75, 0), 0, ROW(D20) - 7)</f>
        <v>0</v>
      </c>
      <c r="E20" s="239">
        <f ca="1">OFFSET(OFFSET(Tablas!$F$208, (COLUMN(E20) - 3) * 75, 0), 0, ROW(E20) - 7)</f>
        <v>0</v>
      </c>
      <c r="F20" s="239">
        <f ca="1">OFFSET(OFFSET(Tablas!$F$208, (COLUMN(F20) - 3) * 75, 0), 0, ROW(F20) - 7)</f>
        <v>0</v>
      </c>
      <c r="G20" s="239">
        <f ca="1">OFFSET(OFFSET(Tablas!$F$208, (COLUMN(G20) - 3) * 75, 0), 0, ROW(G20) - 7)</f>
        <v>0</v>
      </c>
      <c r="H20" s="239">
        <f ca="1">OFFSET(OFFSET(Tablas!$F$208, (COLUMN(H20) - 3) * 75, 0), 0, ROW(H20) - 7)</f>
        <v>1</v>
      </c>
      <c r="I20" s="179">
        <f ca="1">OFFSET(OFFSET(Tablas!$F$208, (COLUMN(I20) + 3) * 75, 0), 0, ROW(I20) - 7)</f>
        <v>69</v>
      </c>
      <c r="J20" s="239">
        <f t="shared" ca="1" si="0"/>
        <v>1</v>
      </c>
      <c r="K20" s="295">
        <f t="shared" ca="1" si="1"/>
        <v>1.4492753623188406E-2</v>
      </c>
    </row>
    <row r="21" spans="1:11" x14ac:dyDescent="0.2">
      <c r="A21" s="244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39">
        <f ca="1">OFFSET(OFFSET(Tablas!$F$208, (COLUMN(C21) - 3) * 75, 0), 0, ROW(C21) - 7)</f>
        <v>0</v>
      </c>
      <c r="D21" s="239">
        <f ca="1">OFFSET(OFFSET(Tablas!$F$208, (COLUMN(D21) - 3) * 75, 0), 0, ROW(D21) - 7)</f>
        <v>0</v>
      </c>
      <c r="E21" s="239">
        <f ca="1">OFFSET(OFFSET(Tablas!$F$208, (COLUMN(E21) - 3) * 75, 0), 0, ROW(E21) - 7)</f>
        <v>0</v>
      </c>
      <c r="F21" s="239">
        <f ca="1">OFFSET(OFFSET(Tablas!$F$208, (COLUMN(F21) - 3) * 75, 0), 0, ROW(F21) - 7)</f>
        <v>0</v>
      </c>
      <c r="G21" s="239">
        <f ca="1">OFFSET(OFFSET(Tablas!$F$208, (COLUMN(G21) - 3) * 75, 0), 0, ROW(G21) - 7)</f>
        <v>0</v>
      </c>
      <c r="H21" s="239">
        <f ca="1">OFFSET(OFFSET(Tablas!$F$208, (COLUMN(H21) - 3) * 75, 0), 0, ROW(H21) - 7)</f>
        <v>0</v>
      </c>
      <c r="I21" s="179">
        <f ca="1">OFFSET(OFFSET(Tablas!$F$208, (COLUMN(I21) + 3) * 75, 0), 0, ROW(I21) - 7)</f>
        <v>57</v>
      </c>
      <c r="J21" s="239">
        <f t="shared" ca="1" si="0"/>
        <v>0</v>
      </c>
      <c r="K21" s="295">
        <f t="shared" ca="1" si="1"/>
        <v>0</v>
      </c>
    </row>
    <row r="22" spans="1:11" x14ac:dyDescent="0.2">
      <c r="A22" s="244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39">
        <f ca="1">OFFSET(OFFSET(Tablas!$F$208, (COLUMN(C22) - 3) * 75, 0), 0, ROW(C22) - 7)</f>
        <v>1</v>
      </c>
      <c r="D22" s="239">
        <f ca="1">OFFSET(OFFSET(Tablas!$F$208, (COLUMN(D22) - 3) * 75, 0), 0, ROW(D22) - 7)</f>
        <v>0</v>
      </c>
      <c r="E22" s="239">
        <f ca="1">OFFSET(OFFSET(Tablas!$F$208, (COLUMN(E22) - 3) * 75, 0), 0, ROW(E22) - 7)</f>
        <v>0</v>
      </c>
      <c r="F22" s="239">
        <f ca="1">OFFSET(OFFSET(Tablas!$F$208, (COLUMN(F22) - 3) * 75, 0), 0, ROW(F22) - 7)</f>
        <v>0</v>
      </c>
      <c r="G22" s="239">
        <f ca="1">OFFSET(OFFSET(Tablas!$F$208, (COLUMN(G22) - 3) * 75, 0), 0, ROW(G22) - 7)</f>
        <v>0</v>
      </c>
      <c r="H22" s="239">
        <f ca="1">OFFSET(OFFSET(Tablas!$F$208, (COLUMN(H22) - 3) * 75, 0), 0, ROW(H22) - 7)</f>
        <v>0</v>
      </c>
      <c r="I22" s="179">
        <f ca="1">OFFSET(OFFSET(Tablas!$F$208, (COLUMN(I22) + 3) * 75, 0), 0, ROW(I22) - 7)</f>
        <v>56</v>
      </c>
      <c r="J22" s="239">
        <f t="shared" ca="1" si="0"/>
        <v>1</v>
      </c>
      <c r="K22" s="295">
        <f t="shared" ca="1" si="1"/>
        <v>1.7857142857142856E-2</v>
      </c>
    </row>
    <row r="23" spans="1:11" x14ac:dyDescent="0.2">
      <c r="A23" s="244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39">
        <f ca="1">OFFSET(OFFSET(Tablas!$F$208, (COLUMN(C23) - 3) * 75, 0), 0, ROW(C23) - 7)</f>
        <v>4</v>
      </c>
      <c r="D23" s="239">
        <f ca="1">OFFSET(OFFSET(Tablas!$F$208, (COLUMN(D23) - 3) * 75, 0), 0, ROW(D23) - 7)</f>
        <v>0</v>
      </c>
      <c r="E23" s="239">
        <f ca="1">OFFSET(OFFSET(Tablas!$F$208, (COLUMN(E23) - 3) * 75, 0), 0, ROW(E23) - 7)</f>
        <v>0</v>
      </c>
      <c r="F23" s="239">
        <f ca="1">OFFSET(OFFSET(Tablas!$F$208, (COLUMN(F23) - 3) * 75, 0), 0, ROW(F23) - 7)</f>
        <v>0</v>
      </c>
      <c r="G23" s="239">
        <f ca="1">OFFSET(OFFSET(Tablas!$F$208, (COLUMN(G23) - 3) * 75, 0), 0, ROW(G23) - 7)</f>
        <v>0</v>
      </c>
      <c r="H23" s="239">
        <f ca="1">OFFSET(OFFSET(Tablas!$F$208, (COLUMN(H23) - 3) * 75, 0), 0, ROW(H23) - 7)</f>
        <v>0</v>
      </c>
      <c r="I23" s="179">
        <f ca="1">OFFSET(OFFSET(Tablas!$F$208, (COLUMN(I23) + 3) * 75, 0), 0, ROW(I23) - 7)</f>
        <v>65</v>
      </c>
      <c r="J23" s="239">
        <f t="shared" ca="1" si="0"/>
        <v>4</v>
      </c>
      <c r="K23" s="295">
        <f t="shared" ca="1" si="1"/>
        <v>6.1538461538461542E-2</v>
      </c>
    </row>
    <row r="24" spans="1:11" x14ac:dyDescent="0.2">
      <c r="A24" s="244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39">
        <f ca="1">OFFSET(OFFSET(Tablas!$F$208, (COLUMN(C24) - 3) * 75, 0), 0, ROW(C24) - 7)</f>
        <v>1</v>
      </c>
      <c r="D24" s="239">
        <f ca="1">OFFSET(OFFSET(Tablas!$F$208, (COLUMN(D24) - 3) * 75, 0), 0, ROW(D24) - 7)</f>
        <v>0</v>
      </c>
      <c r="E24" s="239">
        <f ca="1">OFFSET(OFFSET(Tablas!$F$208, (COLUMN(E24) - 3) * 75, 0), 0, ROW(E24) - 7)</f>
        <v>0</v>
      </c>
      <c r="F24" s="239">
        <f ca="1">OFFSET(OFFSET(Tablas!$F$208, (COLUMN(F24) - 3) * 75, 0), 0, ROW(F24) - 7)</f>
        <v>0</v>
      </c>
      <c r="G24" s="239">
        <f ca="1">OFFSET(OFFSET(Tablas!$F$208, (COLUMN(G24) - 3) * 75, 0), 0, ROW(G24) - 7)</f>
        <v>0</v>
      </c>
      <c r="H24" s="239">
        <f ca="1">OFFSET(OFFSET(Tablas!$F$208, (COLUMN(H24) - 3) * 75, 0), 0, ROW(H24) - 7)</f>
        <v>0</v>
      </c>
      <c r="I24" s="179">
        <f ca="1">OFFSET(OFFSET(Tablas!$F$208, (COLUMN(I24) + 3) * 75, 0), 0, ROW(I24) - 7)</f>
        <v>94</v>
      </c>
      <c r="J24" s="239">
        <f t="shared" ca="1" si="0"/>
        <v>1</v>
      </c>
      <c r="K24" s="295">
        <f t="shared" ca="1" si="1"/>
        <v>1.0638297872340425E-2</v>
      </c>
    </row>
    <row r="25" spans="1:11" x14ac:dyDescent="0.2">
      <c r="A25" s="244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39">
        <f ca="1">OFFSET(OFFSET(Tablas!$F$208, (COLUMN(C25) - 3) * 75, 0), 0, ROW(C25) - 7)</f>
        <v>3</v>
      </c>
      <c r="D25" s="239">
        <f ca="1">OFFSET(OFFSET(Tablas!$F$208, (COLUMN(D25) - 3) * 75, 0), 0, ROW(D25) - 7)</f>
        <v>0</v>
      </c>
      <c r="E25" s="239">
        <f ca="1">OFFSET(OFFSET(Tablas!$F$208, (COLUMN(E25) - 3) * 75, 0), 0, ROW(E25) - 7)</f>
        <v>0</v>
      </c>
      <c r="F25" s="239">
        <f ca="1">OFFSET(OFFSET(Tablas!$F$208, (COLUMN(F25) - 3) * 75, 0), 0, ROW(F25) - 7)</f>
        <v>0</v>
      </c>
      <c r="G25" s="239">
        <f ca="1">OFFSET(OFFSET(Tablas!$F$208, (COLUMN(G25) - 3) * 75, 0), 0, ROW(G25) - 7)</f>
        <v>0</v>
      </c>
      <c r="H25" s="239">
        <f ca="1">OFFSET(OFFSET(Tablas!$F$208, (COLUMN(H25) - 3) * 75, 0), 0, ROW(H25) - 7)</f>
        <v>0</v>
      </c>
      <c r="I25" s="179">
        <f ca="1">OFFSET(OFFSET(Tablas!$F$208, (COLUMN(I25) + 3) * 75, 0), 0, ROW(I25) - 7)</f>
        <v>92</v>
      </c>
      <c r="J25" s="239">
        <f t="shared" ca="1" si="0"/>
        <v>3</v>
      </c>
      <c r="K25" s="295">
        <f t="shared" ca="1" si="1"/>
        <v>3.2608695652173912E-2</v>
      </c>
    </row>
    <row r="26" spans="1:11" x14ac:dyDescent="0.2">
      <c r="A26" s="244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39">
        <f ca="1">OFFSET(OFFSET(Tablas!$F$208, (COLUMN(C26) - 3) * 75, 0), 0, ROW(C26) - 7)</f>
        <v>4</v>
      </c>
      <c r="D26" s="239">
        <f ca="1">OFFSET(OFFSET(Tablas!$F$208, (COLUMN(D26) - 3) * 75, 0), 0, ROW(D26) - 7)</f>
        <v>0</v>
      </c>
      <c r="E26" s="239">
        <f ca="1">OFFSET(OFFSET(Tablas!$F$208, (COLUMN(E26) - 3) * 75, 0), 0, ROW(E26) - 7)</f>
        <v>1</v>
      </c>
      <c r="F26" s="239">
        <f ca="1">OFFSET(OFFSET(Tablas!$F$208, (COLUMN(F26) - 3) * 75, 0), 0, ROW(F26) - 7)</f>
        <v>0</v>
      </c>
      <c r="G26" s="239">
        <f ca="1">OFFSET(OFFSET(Tablas!$F$208, (COLUMN(G26) - 3) * 75, 0), 0, ROW(G26) - 7)</f>
        <v>0</v>
      </c>
      <c r="H26" s="239">
        <f ca="1">OFFSET(OFFSET(Tablas!$F$208, (COLUMN(H26) - 3) * 75, 0), 0, ROW(H26) - 7)</f>
        <v>0</v>
      </c>
      <c r="I26" s="179">
        <f ca="1">OFFSET(OFFSET(Tablas!$F$208, (COLUMN(I26) + 3) * 75, 0), 0, ROW(I26) - 7)</f>
        <v>100</v>
      </c>
      <c r="J26" s="239">
        <f t="shared" ca="1" si="0"/>
        <v>5</v>
      </c>
      <c r="K26" s="295">
        <f t="shared" ca="1" si="1"/>
        <v>0.05</v>
      </c>
    </row>
    <row r="27" spans="1:11" x14ac:dyDescent="0.2">
      <c r="A27" s="244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39">
        <f ca="1">OFFSET(OFFSET(Tablas!$F$208, (COLUMN(C27) - 3) * 75, 0), 0, ROW(C27) - 7)</f>
        <v>5</v>
      </c>
      <c r="D27" s="239">
        <f ca="1">OFFSET(OFFSET(Tablas!$F$208, (COLUMN(D27) - 3) * 75, 0), 0, ROW(D27) - 7)</f>
        <v>0</v>
      </c>
      <c r="E27" s="239">
        <f ca="1">OFFSET(OFFSET(Tablas!$F$208, (COLUMN(E27) - 3) * 75, 0), 0, ROW(E27) - 7)</f>
        <v>0</v>
      </c>
      <c r="F27" s="239">
        <f ca="1">OFFSET(OFFSET(Tablas!$F$208, (COLUMN(F27) - 3) * 75, 0), 0, ROW(F27) - 7)</f>
        <v>0</v>
      </c>
      <c r="G27" s="239">
        <f ca="1">OFFSET(OFFSET(Tablas!$F$208, (COLUMN(G27) - 3) * 75, 0), 0, ROW(G27) - 7)</f>
        <v>0</v>
      </c>
      <c r="H27" s="239">
        <f ca="1">OFFSET(OFFSET(Tablas!$F$208, (COLUMN(H27) - 3) * 75, 0), 0, ROW(H27) - 7)</f>
        <v>1</v>
      </c>
      <c r="I27" s="179">
        <f ca="1">OFFSET(OFFSET(Tablas!$F$208, (COLUMN(I27) + 3) * 75, 0), 0, ROW(I27) - 7)</f>
        <v>139</v>
      </c>
      <c r="J27" s="239">
        <f t="shared" ca="1" si="0"/>
        <v>6</v>
      </c>
      <c r="K27" s="295">
        <f t="shared" ca="1" si="1"/>
        <v>4.3165467625899283E-2</v>
      </c>
    </row>
    <row r="28" spans="1:11" x14ac:dyDescent="0.2">
      <c r="A28" s="244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39">
        <f ca="1">OFFSET(OFFSET(Tablas!$F$208, (COLUMN(C28) - 3) * 75, 0), 0, ROW(C28) - 7)</f>
        <v>3</v>
      </c>
      <c r="D28" s="239">
        <f ca="1">OFFSET(OFFSET(Tablas!$F$208, (COLUMN(D28) - 3) * 75, 0), 0, ROW(D28) - 7)</f>
        <v>0</v>
      </c>
      <c r="E28" s="239">
        <f ca="1">OFFSET(OFFSET(Tablas!$F$208, (COLUMN(E28) - 3) * 75, 0), 0, ROW(E28) - 7)</f>
        <v>0</v>
      </c>
      <c r="F28" s="239">
        <f ca="1">OFFSET(OFFSET(Tablas!$F$208, (COLUMN(F28) - 3) * 75, 0), 0, ROW(F28) - 7)</f>
        <v>0</v>
      </c>
      <c r="G28" s="239">
        <f ca="1">OFFSET(OFFSET(Tablas!$F$208, (COLUMN(G28) - 3) * 75, 0), 0, ROW(G28) - 7)</f>
        <v>0</v>
      </c>
      <c r="H28" s="239">
        <f ca="1">OFFSET(OFFSET(Tablas!$F$208, (COLUMN(H28) - 3) * 75, 0), 0, ROW(H28) - 7)</f>
        <v>0</v>
      </c>
      <c r="I28" s="179">
        <f ca="1">OFFSET(OFFSET(Tablas!$F$208, (COLUMN(I28) + 3) * 75, 0), 0, ROW(I28) - 7)</f>
        <v>149</v>
      </c>
      <c r="J28" s="239">
        <f t="shared" ca="1" si="0"/>
        <v>3</v>
      </c>
      <c r="K28" s="295">
        <f t="shared" ca="1" si="1"/>
        <v>2.0134228187919462E-2</v>
      </c>
    </row>
    <row r="29" spans="1:11" x14ac:dyDescent="0.2">
      <c r="A29" s="244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39">
        <f ca="1">OFFSET(OFFSET(Tablas!$F$208, (COLUMN(C29) - 3) * 75, 0), 0, ROW(C29) - 7)</f>
        <v>4</v>
      </c>
      <c r="D29" s="239">
        <f ca="1">OFFSET(OFFSET(Tablas!$F$208, (COLUMN(D29) - 3) * 75, 0), 0, ROW(D29) - 7)</f>
        <v>2</v>
      </c>
      <c r="E29" s="239">
        <f ca="1">OFFSET(OFFSET(Tablas!$F$208, (COLUMN(E29) - 3) * 75, 0), 0, ROW(E29) - 7)</f>
        <v>0</v>
      </c>
      <c r="F29" s="239">
        <f ca="1">OFFSET(OFFSET(Tablas!$F$208, (COLUMN(F29) - 3) * 75, 0), 0, ROW(F29) - 7)</f>
        <v>0</v>
      </c>
      <c r="G29" s="239">
        <f ca="1">OFFSET(OFFSET(Tablas!$F$208, (COLUMN(G29) - 3) * 75, 0), 0, ROW(G29) - 7)</f>
        <v>0</v>
      </c>
      <c r="H29" s="239">
        <f ca="1">OFFSET(OFFSET(Tablas!$F$208, (COLUMN(H29) - 3) * 75, 0), 0, ROW(H29) - 7)</f>
        <v>0</v>
      </c>
      <c r="I29" s="179">
        <f ca="1">OFFSET(OFFSET(Tablas!$F$208, (COLUMN(I29) + 3) * 75, 0), 0, ROW(I29) - 7)</f>
        <v>144</v>
      </c>
      <c r="J29" s="239">
        <f t="shared" ca="1" si="0"/>
        <v>6</v>
      </c>
      <c r="K29" s="295">
        <f t="shared" ca="1" si="1"/>
        <v>4.1666666666666664E-2</v>
      </c>
    </row>
    <row r="30" spans="1:11" x14ac:dyDescent="0.2">
      <c r="A30" s="244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39">
        <f ca="1">OFFSET(OFFSET(Tablas!$F$208, (COLUMN(C30) - 3) * 75, 0), 0, ROW(C30) - 7)</f>
        <v>7</v>
      </c>
      <c r="D30" s="239">
        <f ca="1">OFFSET(OFFSET(Tablas!$F$208, (COLUMN(D30) - 3) * 75, 0), 0, ROW(D30) - 7)</f>
        <v>1</v>
      </c>
      <c r="E30" s="239">
        <f ca="1">OFFSET(OFFSET(Tablas!$F$208, (COLUMN(E30) - 3) * 75, 0), 0, ROW(E30) - 7)</f>
        <v>0</v>
      </c>
      <c r="F30" s="239">
        <f ca="1">OFFSET(OFFSET(Tablas!$F$208, (COLUMN(F30) - 3) * 75, 0), 0, ROW(F30) - 7)</f>
        <v>0</v>
      </c>
      <c r="G30" s="239">
        <f ca="1">OFFSET(OFFSET(Tablas!$F$208, (COLUMN(G30) - 3) * 75, 0), 0, ROW(G30) - 7)</f>
        <v>0</v>
      </c>
      <c r="H30" s="239">
        <f ca="1">OFFSET(OFFSET(Tablas!$F$208, (COLUMN(H30) - 3) * 75, 0), 0, ROW(H30) - 7)</f>
        <v>0</v>
      </c>
      <c r="I30" s="179">
        <f ca="1">OFFSET(OFFSET(Tablas!$F$208, (COLUMN(I30) + 3) * 75, 0), 0, ROW(I30) - 7)</f>
        <v>130</v>
      </c>
      <c r="J30" s="239">
        <f t="shared" ca="1" si="0"/>
        <v>8</v>
      </c>
      <c r="K30" s="295">
        <f t="shared" ca="1" si="1"/>
        <v>6.1538461538461542E-2</v>
      </c>
    </row>
    <row r="31" spans="1:11" x14ac:dyDescent="0.2">
      <c r="A31" s="244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39">
        <f ca="1">OFFSET(OFFSET(Tablas!$F$208, (COLUMN(C31) - 3) * 75, 0), 0, ROW(C31) - 7)</f>
        <v>6</v>
      </c>
      <c r="D31" s="239">
        <f ca="1">OFFSET(OFFSET(Tablas!$F$208, (COLUMN(D31) - 3) * 75, 0), 0, ROW(D31) - 7)</f>
        <v>0</v>
      </c>
      <c r="E31" s="239">
        <f ca="1">OFFSET(OFFSET(Tablas!$F$208, (COLUMN(E31) - 3) * 75, 0), 0, ROW(E31) - 7)</f>
        <v>0</v>
      </c>
      <c r="F31" s="239">
        <f ca="1">OFFSET(OFFSET(Tablas!$F$208, (COLUMN(F31) - 3) * 75, 0), 0, ROW(F31) - 7)</f>
        <v>0</v>
      </c>
      <c r="G31" s="239">
        <f ca="1">OFFSET(OFFSET(Tablas!$F$208, (COLUMN(G31) - 3) * 75, 0), 0, ROW(G31) - 7)</f>
        <v>0</v>
      </c>
      <c r="H31" s="239">
        <f ca="1">OFFSET(OFFSET(Tablas!$F$208, (COLUMN(H31) - 3) * 75, 0), 0, ROW(H31) - 7)</f>
        <v>1</v>
      </c>
      <c r="I31" s="179">
        <f ca="1">OFFSET(OFFSET(Tablas!$F$208, (COLUMN(I31) + 3) * 75, 0), 0, ROW(I31) - 7)</f>
        <v>144</v>
      </c>
      <c r="J31" s="239">
        <f t="shared" ca="1" si="0"/>
        <v>7</v>
      </c>
      <c r="K31" s="295">
        <f t="shared" ca="1" si="1"/>
        <v>4.8611111111111112E-2</v>
      </c>
    </row>
    <row r="32" spans="1:11" x14ac:dyDescent="0.2">
      <c r="A32" s="244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39">
        <f ca="1">OFFSET(OFFSET(Tablas!$F$208, (COLUMN(C32) - 3) * 75, 0), 0, ROW(C32) - 7)</f>
        <v>8</v>
      </c>
      <c r="D32" s="239">
        <f ca="1">OFFSET(OFFSET(Tablas!$F$208, (COLUMN(D32) - 3) * 75, 0), 0, ROW(D32) - 7)</f>
        <v>5</v>
      </c>
      <c r="E32" s="239">
        <f ca="1">OFFSET(OFFSET(Tablas!$F$208, (COLUMN(E32) - 3) * 75, 0), 0, ROW(E32) - 7)</f>
        <v>0</v>
      </c>
      <c r="F32" s="239">
        <f ca="1">OFFSET(OFFSET(Tablas!$F$208, (COLUMN(F32) - 3) * 75, 0), 0, ROW(F32) - 7)</f>
        <v>1</v>
      </c>
      <c r="G32" s="239">
        <f ca="1">OFFSET(OFFSET(Tablas!$F$208, (COLUMN(G32) - 3) * 75, 0), 0, ROW(G32) - 7)</f>
        <v>0</v>
      </c>
      <c r="H32" s="239">
        <f ca="1">OFFSET(OFFSET(Tablas!$F$208, (COLUMN(H32) - 3) * 75, 0), 0, ROW(H32) - 7)</f>
        <v>4</v>
      </c>
      <c r="I32" s="179">
        <f ca="1">OFFSET(OFFSET(Tablas!$F$208, (COLUMN(I32) + 3) * 75, 0), 0, ROW(I32) - 7)</f>
        <v>190</v>
      </c>
      <c r="J32" s="239">
        <f t="shared" ca="1" si="0"/>
        <v>18</v>
      </c>
      <c r="K32" s="295">
        <f t="shared" ca="1" si="1"/>
        <v>9.4736842105263161E-2</v>
      </c>
    </row>
    <row r="33" spans="1:11" x14ac:dyDescent="0.2">
      <c r="A33" s="244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39">
        <f ca="1">OFFSET(OFFSET(Tablas!$F$208, (COLUMN(C33) - 3) * 75, 0), 0, ROW(C33) - 7)</f>
        <v>16</v>
      </c>
      <c r="D33" s="239">
        <f ca="1">OFFSET(OFFSET(Tablas!$F$208, (COLUMN(D33) - 3) * 75, 0), 0, ROW(D33) - 7)</f>
        <v>8</v>
      </c>
      <c r="E33" s="239">
        <f ca="1">OFFSET(OFFSET(Tablas!$F$208, (COLUMN(E33) - 3) * 75, 0), 0, ROW(E33) - 7)</f>
        <v>0</v>
      </c>
      <c r="F33" s="239">
        <f ca="1">OFFSET(OFFSET(Tablas!$F$208, (COLUMN(F33) - 3) * 75, 0), 0, ROW(F33) - 7)</f>
        <v>1</v>
      </c>
      <c r="G33" s="239">
        <f ca="1">OFFSET(OFFSET(Tablas!$F$208, (COLUMN(G33) - 3) * 75, 0), 0, ROW(G33) - 7)</f>
        <v>0</v>
      </c>
      <c r="H33" s="239">
        <f ca="1">OFFSET(OFFSET(Tablas!$F$208, (COLUMN(H33) - 3) * 75, 0), 0, ROW(H33) - 7)</f>
        <v>4</v>
      </c>
      <c r="I33" s="179">
        <f ca="1">OFFSET(OFFSET(Tablas!$F$208, (COLUMN(I33) + 3) * 75, 0), 0, ROW(I33) - 7)</f>
        <v>200</v>
      </c>
      <c r="J33" s="239">
        <f t="shared" ca="1" si="0"/>
        <v>29</v>
      </c>
      <c r="K33" s="295">
        <f t="shared" ca="1" si="1"/>
        <v>0.14499999999999999</v>
      </c>
    </row>
    <row r="34" spans="1:11" x14ac:dyDescent="0.2">
      <c r="A34" s="244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39">
        <f ca="1">OFFSET(OFFSET(Tablas!$F$208, (COLUMN(C34) - 3) * 75, 0), 0, ROW(C34) - 7)</f>
        <v>32</v>
      </c>
      <c r="D34" s="239">
        <f ca="1">OFFSET(OFFSET(Tablas!$F$208, (COLUMN(D34) - 3) * 75, 0), 0, ROW(D34) - 7)</f>
        <v>6</v>
      </c>
      <c r="E34" s="239">
        <f ca="1">OFFSET(OFFSET(Tablas!$F$208, (COLUMN(E34) - 3) * 75, 0), 0, ROW(E34) - 7)</f>
        <v>0</v>
      </c>
      <c r="F34" s="239">
        <f ca="1">OFFSET(OFFSET(Tablas!$F$208, (COLUMN(F34) - 3) * 75, 0), 0, ROW(F34) - 7)</f>
        <v>0</v>
      </c>
      <c r="G34" s="239">
        <f ca="1">OFFSET(OFFSET(Tablas!$F$208, (COLUMN(G34) - 3) * 75, 0), 0, ROW(G34) - 7)</f>
        <v>1</v>
      </c>
      <c r="H34" s="239">
        <f ca="1">OFFSET(OFFSET(Tablas!$F$208, (COLUMN(H34) - 3) * 75, 0), 0, ROW(H34) - 7)</f>
        <v>6</v>
      </c>
      <c r="I34" s="179">
        <f ca="1">OFFSET(OFFSET(Tablas!$F$208, (COLUMN(I34) + 3) * 75, 0), 0, ROW(I34) - 7)</f>
        <v>202</v>
      </c>
      <c r="J34" s="239">
        <f t="shared" ca="1" si="0"/>
        <v>45</v>
      </c>
      <c r="K34" s="295">
        <f t="shared" ca="1" si="1"/>
        <v>0.22277227722772278</v>
      </c>
    </row>
    <row r="35" spans="1:11" x14ac:dyDescent="0.2">
      <c r="A35" s="244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39">
        <f ca="1">OFFSET(OFFSET(Tablas!$F$208, (COLUMN(C35) - 3) * 75, 0), 0, ROW(C35) - 7)</f>
        <v>14</v>
      </c>
      <c r="D35" s="239">
        <f ca="1">OFFSET(OFFSET(Tablas!$F$208, (COLUMN(D35) - 3) * 75, 0), 0, ROW(D35) - 7)</f>
        <v>8</v>
      </c>
      <c r="E35" s="239">
        <f ca="1">OFFSET(OFFSET(Tablas!$F$208, (COLUMN(E35) - 3) * 75, 0), 0, ROW(E35) - 7)</f>
        <v>0</v>
      </c>
      <c r="F35" s="239">
        <f ca="1">OFFSET(OFFSET(Tablas!$F$208, (COLUMN(F35) - 3) * 75, 0), 0, ROW(F35) - 7)</f>
        <v>0</v>
      </c>
      <c r="G35" s="239">
        <f ca="1">OFFSET(OFFSET(Tablas!$F$208, (COLUMN(G35) - 3) * 75, 0), 0, ROW(G35) - 7)</f>
        <v>1</v>
      </c>
      <c r="H35" s="239">
        <f ca="1">OFFSET(OFFSET(Tablas!$F$208, (COLUMN(H35) - 3) * 75, 0), 0, ROW(H35) - 7)</f>
        <v>3</v>
      </c>
      <c r="I35" s="179">
        <f ca="1">OFFSET(OFFSET(Tablas!$F$208, (COLUMN(I35) + 3) * 75, 0), 0, ROW(I35) - 7)</f>
        <v>165</v>
      </c>
      <c r="J35" s="239">
        <f t="shared" ca="1" si="0"/>
        <v>26</v>
      </c>
      <c r="K35" s="295">
        <f t="shared" ca="1" si="1"/>
        <v>0.15757575757575756</v>
      </c>
    </row>
    <row r="36" spans="1:11" x14ac:dyDescent="0.2">
      <c r="A36" s="244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39">
        <f ca="1">OFFSET(OFFSET(Tablas!$F$208, (COLUMN(C36) - 3) * 75, 0), 0, ROW(C36) - 7)</f>
        <v>21</v>
      </c>
      <c r="D36" s="239">
        <f ca="1">OFFSET(OFFSET(Tablas!$F$208, (COLUMN(D36) - 3) * 75, 0), 0, ROW(D36) - 7)</f>
        <v>1</v>
      </c>
      <c r="E36" s="239">
        <f ca="1">OFFSET(OFFSET(Tablas!$F$208, (COLUMN(E36) - 3) * 75, 0), 0, ROW(E36) - 7)</f>
        <v>0</v>
      </c>
      <c r="F36" s="239">
        <f ca="1">OFFSET(OFFSET(Tablas!$F$208, (COLUMN(F36) - 3) * 75, 0), 0, ROW(F36) - 7)</f>
        <v>0</v>
      </c>
      <c r="G36" s="239">
        <f ca="1">OFFSET(OFFSET(Tablas!$F$208, (COLUMN(G36) - 3) * 75, 0), 0, ROW(G36) - 7)</f>
        <v>1</v>
      </c>
      <c r="H36" s="239">
        <f ca="1">OFFSET(OFFSET(Tablas!$F$208, (COLUMN(H36) - 3) * 75, 0), 0, ROW(H36) - 7)</f>
        <v>3</v>
      </c>
      <c r="I36" s="179">
        <f ca="1">OFFSET(OFFSET(Tablas!$F$208, (COLUMN(I36) + 3) * 75, 0), 0, ROW(I36) - 7)</f>
        <v>157</v>
      </c>
      <c r="J36" s="239">
        <f t="shared" ca="1" si="0"/>
        <v>26</v>
      </c>
      <c r="K36" s="295">
        <f t="shared" ca="1" si="1"/>
        <v>0.16560509554140126</v>
      </c>
    </row>
    <row r="37" spans="1:11" x14ac:dyDescent="0.2">
      <c r="A37" s="244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39">
        <f ca="1">OFFSET(OFFSET(Tablas!$F$208, (COLUMN(C37) - 3) * 75, 0), 0, ROW(C37) - 7)</f>
        <v>19</v>
      </c>
      <c r="D37" s="239">
        <f ca="1">OFFSET(OFFSET(Tablas!$F$208, (COLUMN(D37) - 3) * 75, 0), 0, ROW(D37) - 7)</f>
        <v>6</v>
      </c>
      <c r="E37" s="239">
        <f ca="1">OFFSET(OFFSET(Tablas!$F$208, (COLUMN(E37) - 3) * 75, 0), 0, ROW(E37) - 7)</f>
        <v>0</v>
      </c>
      <c r="F37" s="239">
        <f ca="1">OFFSET(OFFSET(Tablas!$F$208, (COLUMN(F37) - 3) * 75, 0), 0, ROW(F37) - 7)</f>
        <v>0</v>
      </c>
      <c r="G37" s="239">
        <f ca="1">OFFSET(OFFSET(Tablas!$F$208, (COLUMN(G37) - 3) * 75, 0), 0, ROW(G37) - 7)</f>
        <v>2</v>
      </c>
      <c r="H37" s="239">
        <f ca="1">OFFSET(OFFSET(Tablas!$F$208, (COLUMN(H37) - 3) * 75, 0), 0, ROW(H37) - 7)</f>
        <v>1</v>
      </c>
      <c r="I37" s="179">
        <f ca="1">OFFSET(OFFSET(Tablas!$F$208, (COLUMN(I37) + 3) * 75, 0), 0, ROW(I37) - 7)</f>
        <v>144</v>
      </c>
      <c r="J37" s="239">
        <f t="shared" ca="1" si="0"/>
        <v>28</v>
      </c>
      <c r="K37" s="295">
        <f t="shared" ca="1" si="1"/>
        <v>0.19444444444444445</v>
      </c>
    </row>
    <row r="38" spans="1:11" x14ac:dyDescent="0.2">
      <c r="A38" s="244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39">
        <f ca="1">OFFSET(OFFSET(Tablas!$F$208, (COLUMN(C38) - 3) * 75, 0), 0, ROW(C38) - 7)</f>
        <v>32</v>
      </c>
      <c r="D38" s="239">
        <f ca="1">OFFSET(OFFSET(Tablas!$F$208, (COLUMN(D38) - 3) * 75, 0), 0, ROW(D38) - 7)</f>
        <v>2</v>
      </c>
      <c r="E38" s="239">
        <f ca="1">OFFSET(OFFSET(Tablas!$F$208, (COLUMN(E38) - 3) * 75, 0), 0, ROW(E38) - 7)</f>
        <v>0</v>
      </c>
      <c r="F38" s="239">
        <f ca="1">OFFSET(OFFSET(Tablas!$F$208, (COLUMN(F38) - 3) * 75, 0), 0, ROW(F38) - 7)</f>
        <v>0</v>
      </c>
      <c r="G38" s="239">
        <f ca="1">OFFSET(OFFSET(Tablas!$F$208, (COLUMN(G38) - 3) * 75, 0), 0, ROW(G38) - 7)</f>
        <v>2</v>
      </c>
      <c r="H38" s="239">
        <f ca="1">OFFSET(OFFSET(Tablas!$F$208, (COLUMN(H38) - 3) * 75, 0), 0, ROW(H38) - 7)</f>
        <v>5</v>
      </c>
      <c r="I38" s="179">
        <f ca="1">OFFSET(OFFSET(Tablas!$F$208, (COLUMN(I38) + 3) * 75, 0), 0, ROW(I38) - 7)</f>
        <v>165</v>
      </c>
      <c r="J38" s="239">
        <f t="shared" ca="1" si="0"/>
        <v>41</v>
      </c>
      <c r="K38" s="295">
        <f t="shared" ca="1" si="1"/>
        <v>0.24848484848484848</v>
      </c>
    </row>
    <row r="39" spans="1:11" x14ac:dyDescent="0.2">
      <c r="A39" s="244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39">
        <f ca="1">OFFSET(OFFSET(Tablas!$F$208, (COLUMN(C39) - 3) * 75, 0), 0, ROW(C39) - 7)</f>
        <v>22</v>
      </c>
      <c r="D39" s="239">
        <f ca="1">OFFSET(OFFSET(Tablas!$F$208, (COLUMN(D39) - 3) * 75, 0), 0, ROW(D39) - 7)</f>
        <v>2</v>
      </c>
      <c r="E39" s="239">
        <f ca="1">OFFSET(OFFSET(Tablas!$F$208, (COLUMN(E39) - 3) * 75, 0), 0, ROW(E39) - 7)</f>
        <v>0</v>
      </c>
      <c r="F39" s="239">
        <f ca="1">OFFSET(OFFSET(Tablas!$F$208, (COLUMN(F39) - 3) * 75, 0), 0, ROW(F39) - 7)</f>
        <v>0</v>
      </c>
      <c r="G39" s="239">
        <f ca="1">OFFSET(OFFSET(Tablas!$F$208, (COLUMN(G39) - 3) * 75, 0), 0, ROW(G39) - 7)</f>
        <v>1</v>
      </c>
      <c r="H39" s="239">
        <f ca="1">OFFSET(OFFSET(Tablas!$F$208, (COLUMN(H39) - 3) * 75, 0), 0, ROW(H39) - 7)</f>
        <v>4</v>
      </c>
      <c r="I39" s="179">
        <f ca="1">OFFSET(OFFSET(Tablas!$F$208, (COLUMN(I39) + 3) * 75, 0), 0, ROW(I39) - 7)</f>
        <v>129</v>
      </c>
      <c r="J39" s="239">
        <f t="shared" ca="1" si="0"/>
        <v>29</v>
      </c>
      <c r="K39" s="295">
        <f t="shared" ca="1" si="1"/>
        <v>0.22480620155038761</v>
      </c>
    </row>
    <row r="40" spans="1:11" x14ac:dyDescent="0.2">
      <c r="A40" s="244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39">
        <f ca="1">OFFSET(OFFSET(Tablas!$F$208, (COLUMN(C40) - 3) * 75, 0), 0, ROW(C40) - 7)</f>
        <v>5</v>
      </c>
      <c r="D40" s="239">
        <f ca="1">OFFSET(OFFSET(Tablas!$F$208, (COLUMN(D40) - 3) * 75, 0), 0, ROW(D40) - 7)</f>
        <v>3</v>
      </c>
      <c r="E40" s="239">
        <f ca="1">OFFSET(OFFSET(Tablas!$F$208, (COLUMN(E40) - 3) * 75, 0), 0, ROW(E40) - 7)</f>
        <v>0</v>
      </c>
      <c r="F40" s="239">
        <f ca="1">OFFSET(OFFSET(Tablas!$F$208, (COLUMN(F40) - 3) * 75, 0), 0, ROW(F40) - 7)</f>
        <v>0</v>
      </c>
      <c r="G40" s="239">
        <f ca="1">OFFSET(OFFSET(Tablas!$F$208, (COLUMN(G40) - 3) * 75, 0), 0, ROW(G40) - 7)</f>
        <v>1</v>
      </c>
      <c r="H40" s="239">
        <f ca="1">OFFSET(OFFSET(Tablas!$F$208, (COLUMN(H40) - 3) * 75, 0), 0, ROW(H40) - 7)</f>
        <v>6</v>
      </c>
      <c r="I40" s="179">
        <f ca="1">OFFSET(OFFSET(Tablas!$F$208, (COLUMN(I40) + 3) * 75, 0), 0, ROW(I40) - 7)</f>
        <v>86</v>
      </c>
      <c r="J40" s="239">
        <f t="shared" ca="1" si="0"/>
        <v>15</v>
      </c>
      <c r="K40" s="295">
        <f t="shared" ca="1" si="1"/>
        <v>0.1744186046511628</v>
      </c>
    </row>
    <row r="41" spans="1:11" x14ac:dyDescent="0.2">
      <c r="A41" s="244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39">
        <f ca="1">OFFSET(OFFSET(Tablas!$F$208, (COLUMN(C41) - 3) * 75, 0), 0, ROW(C41) - 7)</f>
        <v>17</v>
      </c>
      <c r="D41" s="239">
        <f ca="1">OFFSET(OFFSET(Tablas!$F$208, (COLUMN(D41) - 3) * 75, 0), 0, ROW(D41) - 7)</f>
        <v>0</v>
      </c>
      <c r="E41" s="239">
        <f ca="1">OFFSET(OFFSET(Tablas!$F$208, (COLUMN(E41) - 3) * 75, 0), 0, ROW(E41) - 7)</f>
        <v>0</v>
      </c>
      <c r="F41" s="239">
        <f ca="1">OFFSET(OFFSET(Tablas!$F$208, (COLUMN(F41) - 3) * 75, 0), 0, ROW(F41) - 7)</f>
        <v>0</v>
      </c>
      <c r="G41" s="239">
        <f ca="1">OFFSET(OFFSET(Tablas!$F$208, (COLUMN(G41) - 3) * 75, 0), 0, ROW(G41) - 7)</f>
        <v>10</v>
      </c>
      <c r="H41" s="239">
        <f ca="1">OFFSET(OFFSET(Tablas!$F$208, (COLUMN(H41) - 3) * 75, 0), 0, ROW(H41) - 7)</f>
        <v>8</v>
      </c>
      <c r="I41" s="179">
        <f ca="1">OFFSET(OFFSET(Tablas!$F$208, (COLUMN(I41) + 3) * 75, 0), 0, ROW(I41) - 7)</f>
        <v>124</v>
      </c>
      <c r="J41" s="239">
        <f t="shared" ca="1" si="0"/>
        <v>35</v>
      </c>
      <c r="K41" s="295">
        <f t="shared" ca="1" si="1"/>
        <v>0.28225806451612906</v>
      </c>
    </row>
    <row r="42" spans="1:11" x14ac:dyDescent="0.2">
      <c r="A42" s="244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39">
        <f ca="1">OFFSET(OFFSET(Tablas!$F$208, (COLUMN(C42) - 3) * 75, 0), 0, ROW(C42) - 7)</f>
        <v>11</v>
      </c>
      <c r="D42" s="239">
        <f ca="1">OFFSET(OFFSET(Tablas!$F$208, (COLUMN(D42) - 3) * 75, 0), 0, ROW(D42) - 7)</f>
        <v>2</v>
      </c>
      <c r="E42" s="239">
        <f ca="1">OFFSET(OFFSET(Tablas!$F$208, (COLUMN(E42) - 3) * 75, 0), 0, ROW(E42) - 7)</f>
        <v>0</v>
      </c>
      <c r="F42" s="239">
        <f ca="1">OFFSET(OFFSET(Tablas!$F$208, (COLUMN(F42) - 3) * 75, 0), 0, ROW(F42) - 7)</f>
        <v>0</v>
      </c>
      <c r="G42" s="239">
        <f ca="1">OFFSET(OFFSET(Tablas!$F$208, (COLUMN(G42) - 3) * 75, 0), 0, ROW(G42) - 7)</f>
        <v>11</v>
      </c>
      <c r="H42" s="239">
        <f ca="1">OFFSET(OFFSET(Tablas!$F$208, (COLUMN(H42) - 3) * 75, 0), 0, ROW(H42) - 7)</f>
        <v>5</v>
      </c>
      <c r="I42" s="179">
        <f ca="1">OFFSET(OFFSET(Tablas!$F$208, (COLUMN(I42) + 3) * 75, 0), 0, ROW(I42) - 7)</f>
        <v>131</v>
      </c>
      <c r="J42" s="239">
        <f t="shared" ca="1" si="0"/>
        <v>29</v>
      </c>
      <c r="K42" s="295">
        <f t="shared" ca="1" si="1"/>
        <v>0.22137404580152673</v>
      </c>
    </row>
    <row r="43" spans="1:11" x14ac:dyDescent="0.2">
      <c r="A43" s="244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39">
        <f ca="1">OFFSET(OFFSET(Tablas!$F$208, (COLUMN(C43) - 3) * 75, 0), 0, ROW(C43) - 7)</f>
        <v>6</v>
      </c>
      <c r="D43" s="239">
        <f ca="1">OFFSET(OFFSET(Tablas!$F$208, (COLUMN(D43) - 3) * 75, 0), 0, ROW(D43) - 7)</f>
        <v>0</v>
      </c>
      <c r="E43" s="239">
        <f ca="1">OFFSET(OFFSET(Tablas!$F$208, (COLUMN(E43) - 3) * 75, 0), 0, ROW(E43) - 7)</f>
        <v>0</v>
      </c>
      <c r="F43" s="239">
        <f ca="1">OFFSET(OFFSET(Tablas!$F$208, (COLUMN(F43) - 3) * 75, 0), 0, ROW(F43) - 7)</f>
        <v>0</v>
      </c>
      <c r="G43" s="239">
        <f ca="1">OFFSET(OFFSET(Tablas!$F$208, (COLUMN(G43) - 3) * 75, 0), 0, ROW(G43) - 7)</f>
        <v>8</v>
      </c>
      <c r="H43" s="239">
        <f ca="1">OFFSET(OFFSET(Tablas!$F$208, (COLUMN(H43) - 3) * 75, 0), 0, ROW(H43) - 7)</f>
        <v>7</v>
      </c>
      <c r="I43" s="179">
        <f ca="1">OFFSET(OFFSET(Tablas!$F$208, (COLUMN(I43) + 3) * 75, 0), 0, ROW(I43) - 7)</f>
        <v>113</v>
      </c>
      <c r="J43" s="239">
        <f t="shared" ca="1" si="0"/>
        <v>21</v>
      </c>
      <c r="K43" s="295">
        <f t="shared" ca="1" si="1"/>
        <v>0.18584070796460178</v>
      </c>
    </row>
    <row r="44" spans="1:11" x14ac:dyDescent="0.2">
      <c r="A44" s="244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39">
        <f ca="1">OFFSET(OFFSET(Tablas!$F$208, (COLUMN(C44) - 3) * 75, 0), 0, ROW(C44) - 7)</f>
        <v>6</v>
      </c>
      <c r="D44" s="239">
        <f ca="1">OFFSET(OFFSET(Tablas!$F$208, (COLUMN(D44) - 3) * 75, 0), 0, ROW(D44) - 7)</f>
        <v>3</v>
      </c>
      <c r="E44" s="239">
        <f ca="1">OFFSET(OFFSET(Tablas!$F$208, (COLUMN(E44) - 3) * 75, 0), 0, ROW(E44) - 7)</f>
        <v>0</v>
      </c>
      <c r="F44" s="239">
        <f ca="1">OFFSET(OFFSET(Tablas!$F$208, (COLUMN(F44) - 3) * 75, 0), 0, ROW(F44) - 7)</f>
        <v>0</v>
      </c>
      <c r="G44" s="239">
        <f ca="1">OFFSET(OFFSET(Tablas!$F$208, (COLUMN(G44) - 3) * 75, 0), 0, ROW(G44) - 7)</f>
        <v>10</v>
      </c>
      <c r="H44" s="239">
        <f ca="1">OFFSET(OFFSET(Tablas!$F$208, (COLUMN(H44) - 3) * 75, 0), 0, ROW(H44) - 7)</f>
        <v>5</v>
      </c>
      <c r="I44" s="179">
        <f ca="1">OFFSET(OFFSET(Tablas!$F$208, (COLUMN(I44) + 3) * 75, 0), 0, ROW(I44) - 7)</f>
        <v>121</v>
      </c>
      <c r="J44" s="239">
        <f t="shared" ca="1" si="0"/>
        <v>24</v>
      </c>
      <c r="K44" s="295">
        <f t="shared" ca="1" si="1"/>
        <v>0.19834710743801653</v>
      </c>
    </row>
    <row r="45" spans="1:11" x14ac:dyDescent="0.2">
      <c r="A45" s="244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39">
        <f ca="1">OFFSET(OFFSET(Tablas!$F$208, (COLUMN(C45) - 3) * 75, 0), 0, ROW(C45) - 7)</f>
        <v>1</v>
      </c>
      <c r="D45" s="239">
        <f ca="1">OFFSET(OFFSET(Tablas!$F$208, (COLUMN(D45) - 3) * 75, 0), 0, ROW(D45) - 7)</f>
        <v>0</v>
      </c>
      <c r="E45" s="239">
        <f ca="1">OFFSET(OFFSET(Tablas!$F$208, (COLUMN(E45) - 3) * 75, 0), 0, ROW(E45) - 7)</f>
        <v>0</v>
      </c>
      <c r="F45" s="239">
        <f ca="1">OFFSET(OFFSET(Tablas!$F$208, (COLUMN(F45) - 3) * 75, 0), 0, ROW(F45) - 7)</f>
        <v>0</v>
      </c>
      <c r="G45" s="239">
        <f ca="1">OFFSET(OFFSET(Tablas!$F$208, (COLUMN(G45) - 3) * 75, 0), 0, ROW(G45) - 7)</f>
        <v>8</v>
      </c>
      <c r="H45" s="239">
        <f ca="1">OFFSET(OFFSET(Tablas!$F$208, (COLUMN(H45) - 3) * 75, 0), 0, ROW(H45) - 7)</f>
        <v>1</v>
      </c>
      <c r="I45" s="179">
        <f ca="1">OFFSET(OFFSET(Tablas!$F$208, (COLUMN(I45) + 3) * 75, 0), 0, ROW(I45) - 7)</f>
        <v>101</v>
      </c>
      <c r="J45" s="239">
        <f t="shared" ca="1" si="0"/>
        <v>10</v>
      </c>
      <c r="K45" s="295">
        <f t="shared" ca="1" si="1"/>
        <v>9.9009900990099015E-2</v>
      </c>
    </row>
    <row r="46" spans="1:11" x14ac:dyDescent="0.2">
      <c r="A46" s="244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39">
        <f ca="1">OFFSET(OFFSET(Tablas!$F$208, (COLUMN(C46) - 3) * 75, 0), 0, ROW(C46) - 7)</f>
        <v>1</v>
      </c>
      <c r="D46" s="239">
        <f ca="1">OFFSET(OFFSET(Tablas!$F$208, (COLUMN(D46) - 3) * 75, 0), 0, ROW(D46) - 7)</f>
        <v>1</v>
      </c>
      <c r="E46" s="239">
        <f ca="1">OFFSET(OFFSET(Tablas!$F$208, (COLUMN(E46) - 3) * 75, 0), 0, ROW(E46) - 7)</f>
        <v>0</v>
      </c>
      <c r="F46" s="239">
        <f ca="1">OFFSET(OFFSET(Tablas!$F$208, (COLUMN(F46) - 3) * 75, 0), 0, ROW(F46) - 7)</f>
        <v>0</v>
      </c>
      <c r="G46" s="239">
        <f ca="1">OFFSET(OFFSET(Tablas!$F$208, (COLUMN(G46) - 3) * 75, 0), 0, ROW(G46) - 7)</f>
        <v>7</v>
      </c>
      <c r="H46" s="239">
        <f ca="1">OFFSET(OFFSET(Tablas!$F$208, (COLUMN(H46) - 3) * 75, 0), 0, ROW(H46) - 7)</f>
        <v>4</v>
      </c>
      <c r="I46" s="179">
        <f ca="1">OFFSET(OFFSET(Tablas!$F$208, (COLUMN(I46) + 3) * 75, 0), 0, ROW(I46) - 7)</f>
        <v>71</v>
      </c>
      <c r="J46" s="239">
        <f t="shared" ca="1" si="0"/>
        <v>13</v>
      </c>
      <c r="K46" s="295">
        <f t="shared" ca="1" si="1"/>
        <v>0.18309859154929578</v>
      </c>
    </row>
    <row r="47" spans="1:11" x14ac:dyDescent="0.2">
      <c r="A47" s="244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39">
        <f ca="1">OFFSET(OFFSET(Tablas!$F$208, (COLUMN(C47) - 3) * 75, 0), 0, ROW(C47) - 7)</f>
        <v>0</v>
      </c>
      <c r="D47" s="239">
        <f ca="1">OFFSET(OFFSET(Tablas!$F$208, (COLUMN(D47) - 3) * 75, 0), 0, ROW(D47) - 7)</f>
        <v>0</v>
      </c>
      <c r="E47" s="239">
        <f ca="1">OFFSET(OFFSET(Tablas!$F$208, (COLUMN(E47) - 3) * 75, 0), 0, ROW(E47) - 7)</f>
        <v>0</v>
      </c>
      <c r="F47" s="239">
        <f ca="1">OFFSET(OFFSET(Tablas!$F$208, (COLUMN(F47) - 3) * 75, 0), 0, ROW(F47) - 7)</f>
        <v>0</v>
      </c>
      <c r="G47" s="239">
        <f ca="1">OFFSET(OFFSET(Tablas!$F$208, (COLUMN(G47) - 3) * 75, 0), 0, ROW(G47) - 7)</f>
        <v>2</v>
      </c>
      <c r="H47" s="239">
        <f ca="1">OFFSET(OFFSET(Tablas!$F$208, (COLUMN(H47) - 3) * 75, 0), 0, ROW(H47) - 7)</f>
        <v>4</v>
      </c>
      <c r="I47" s="179">
        <f ca="1">OFFSET(OFFSET(Tablas!$F$208, (COLUMN(I47) + 3) * 75, 0), 0, ROW(I47) - 7)</f>
        <v>68</v>
      </c>
      <c r="J47" s="239">
        <f t="shared" ca="1" si="0"/>
        <v>6</v>
      </c>
      <c r="K47" s="295">
        <f t="shared" ca="1" si="1"/>
        <v>8.8235294117647065E-2</v>
      </c>
    </row>
    <row r="48" spans="1:11" x14ac:dyDescent="0.2">
      <c r="A48" s="244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39">
        <f ca="1">OFFSET(OFFSET(Tablas!$F$208, (COLUMN(C48) - 3) * 75, 0), 0, ROW(C48) - 7)</f>
        <v>0</v>
      </c>
      <c r="D48" s="239">
        <f ca="1">OFFSET(OFFSET(Tablas!$F$208, (COLUMN(D48) - 3) * 75, 0), 0, ROW(D48) - 7)</f>
        <v>0</v>
      </c>
      <c r="E48" s="239">
        <f ca="1">OFFSET(OFFSET(Tablas!$F$208, (COLUMN(E48) - 3) * 75, 0), 0, ROW(E48) - 7)</f>
        <v>0</v>
      </c>
      <c r="F48" s="239">
        <f ca="1">OFFSET(OFFSET(Tablas!$F$208, (COLUMN(F48) - 3) * 75, 0), 0, ROW(F48) - 7)</f>
        <v>0</v>
      </c>
      <c r="G48" s="239">
        <f ca="1">OFFSET(OFFSET(Tablas!$F$208, (COLUMN(G48) - 3) * 75, 0), 0, ROW(G48) - 7)</f>
        <v>4</v>
      </c>
      <c r="H48" s="239">
        <f ca="1">OFFSET(OFFSET(Tablas!$F$208, (COLUMN(H48) - 3) * 75, 0), 0, ROW(H48) - 7)</f>
        <v>3</v>
      </c>
      <c r="I48" s="179">
        <f ca="1">OFFSET(OFFSET(Tablas!$F$208, (COLUMN(I48) + 3) * 75, 0), 0, ROW(I48) - 7)</f>
        <v>46</v>
      </c>
      <c r="J48" s="239">
        <f t="shared" ca="1" si="0"/>
        <v>7</v>
      </c>
      <c r="K48" s="295">
        <f t="shared" ca="1" si="1"/>
        <v>0.15217391304347827</v>
      </c>
    </row>
    <row r="49" spans="1:11" x14ac:dyDescent="0.2">
      <c r="A49" s="244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39">
        <f ca="1">OFFSET(OFFSET(Tablas!$F$208, (COLUMN(C49) - 3) * 75, 0), 0, ROW(C49) - 7)</f>
        <v>0</v>
      </c>
      <c r="D49" s="239">
        <f ca="1">OFFSET(OFFSET(Tablas!$F$208, (COLUMN(D49) - 3) * 75, 0), 0, ROW(D49) - 7)</f>
        <v>0</v>
      </c>
      <c r="E49" s="239">
        <f ca="1">OFFSET(OFFSET(Tablas!$F$208, (COLUMN(E49) - 3) * 75, 0), 0, ROW(E49) - 7)</f>
        <v>0</v>
      </c>
      <c r="F49" s="239">
        <f ca="1">OFFSET(OFFSET(Tablas!$F$208, (COLUMN(F49) - 3) * 75, 0), 0, ROW(F49) - 7)</f>
        <v>0</v>
      </c>
      <c r="G49" s="239">
        <f ca="1">OFFSET(OFFSET(Tablas!$F$208, (COLUMN(G49) - 3) * 75, 0), 0, ROW(G49) - 7)</f>
        <v>1</v>
      </c>
      <c r="H49" s="239">
        <f ca="1">OFFSET(OFFSET(Tablas!$F$208, (COLUMN(H49) - 3) * 75, 0), 0, ROW(H49) - 7)</f>
        <v>0</v>
      </c>
      <c r="I49" s="179">
        <f ca="1">OFFSET(OFFSET(Tablas!$F$208, (COLUMN(I49) + 3) * 75, 0), 0, ROW(I49) - 7)</f>
        <v>38</v>
      </c>
      <c r="J49" s="239">
        <f t="shared" ca="1" si="0"/>
        <v>1</v>
      </c>
      <c r="K49" s="295">
        <f t="shared" ca="1" si="1"/>
        <v>2.6315789473684209E-2</v>
      </c>
    </row>
    <row r="50" spans="1:11" x14ac:dyDescent="0.2">
      <c r="A50" s="244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39">
        <f ca="1">OFFSET(OFFSET(Tablas!$F$208, (COLUMN(C50) - 3) * 75, 0), 0, ROW(C50) - 7)</f>
        <v>0</v>
      </c>
      <c r="D50" s="239">
        <f ca="1">OFFSET(OFFSET(Tablas!$F$208, (COLUMN(D50) - 3) * 75, 0), 0, ROW(D50) - 7)</f>
        <v>0</v>
      </c>
      <c r="E50" s="239">
        <f ca="1">OFFSET(OFFSET(Tablas!$F$208, (COLUMN(E50) - 3) * 75, 0), 0, ROW(E50) - 7)</f>
        <v>0</v>
      </c>
      <c r="F50" s="239">
        <f ca="1">OFFSET(OFFSET(Tablas!$F$208, (COLUMN(F50) - 3) * 75, 0), 0, ROW(F50) - 7)</f>
        <v>0</v>
      </c>
      <c r="G50" s="239">
        <f ca="1">OFFSET(OFFSET(Tablas!$F$208, (COLUMN(G50) - 3) * 75, 0), 0, ROW(G50) - 7)</f>
        <v>5</v>
      </c>
      <c r="H50" s="239">
        <f ca="1">OFFSET(OFFSET(Tablas!$F$208, (COLUMN(H50) - 3) * 75, 0), 0, ROW(H50) - 7)</f>
        <v>0</v>
      </c>
      <c r="I50" s="179">
        <f ca="1">OFFSET(OFFSET(Tablas!$F$208, (COLUMN(I50) + 3) * 75, 0), 0, ROW(I50) - 7)</f>
        <v>59</v>
      </c>
      <c r="J50" s="239">
        <f t="shared" ca="1" si="0"/>
        <v>5</v>
      </c>
      <c r="K50" s="295">
        <f t="shared" ca="1" si="1"/>
        <v>8.4745762711864403E-2</v>
      </c>
    </row>
    <row r="51" spans="1:11" x14ac:dyDescent="0.2">
      <c r="A51" s="244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39">
        <f ca="1">OFFSET(OFFSET(Tablas!$F$208, (COLUMN(C51) - 3) * 75, 0), 0, ROW(C51) - 7)</f>
        <v>0</v>
      </c>
      <c r="D51" s="239">
        <f ca="1">OFFSET(OFFSET(Tablas!$F$208, (COLUMN(D51) - 3) * 75, 0), 0, ROW(D51) - 7)</f>
        <v>0</v>
      </c>
      <c r="E51" s="239">
        <f ca="1">OFFSET(OFFSET(Tablas!$F$208, (COLUMN(E51) - 3) * 75, 0), 0, ROW(E51) - 7)</f>
        <v>0</v>
      </c>
      <c r="F51" s="239">
        <f ca="1">OFFSET(OFFSET(Tablas!$F$208, (COLUMN(F51) - 3) * 75, 0), 0, ROW(F51) - 7)</f>
        <v>0</v>
      </c>
      <c r="G51" s="239">
        <f ca="1">OFFSET(OFFSET(Tablas!$F$208, (COLUMN(G51) - 3) * 75, 0), 0, ROW(G51) - 7)</f>
        <v>1</v>
      </c>
      <c r="H51" s="239">
        <f ca="1">OFFSET(OFFSET(Tablas!$F$208, (COLUMN(H51) - 3) * 75, 0), 0, ROW(H51) - 7)</f>
        <v>0</v>
      </c>
      <c r="I51" s="179">
        <f ca="1">OFFSET(OFFSET(Tablas!$F$208, (COLUMN(I51) + 3) * 75, 0), 0, ROW(I51) - 7)</f>
        <v>42</v>
      </c>
      <c r="J51" s="239">
        <f t="shared" ca="1" si="0"/>
        <v>1</v>
      </c>
      <c r="K51" s="295">
        <f t="shared" ca="1" si="1"/>
        <v>2.3809523809523808E-2</v>
      </c>
    </row>
    <row r="52" spans="1:11" x14ac:dyDescent="0.2">
      <c r="A52" s="244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39">
        <f ca="1">OFFSET(OFFSET(Tablas!$F$208, (COLUMN(C52) - 3) * 75, 0), 0, ROW(C52) - 7)</f>
        <v>0</v>
      </c>
      <c r="D52" s="239">
        <f ca="1">OFFSET(OFFSET(Tablas!$F$208, (COLUMN(D52) - 3) * 75, 0), 0, ROW(D52) - 7)</f>
        <v>0</v>
      </c>
      <c r="E52" s="239">
        <f ca="1">OFFSET(OFFSET(Tablas!$F$208, (COLUMN(E52) - 3) * 75, 0), 0, ROW(E52) - 7)</f>
        <v>0</v>
      </c>
      <c r="F52" s="239">
        <f ca="1">OFFSET(OFFSET(Tablas!$F$208, (COLUMN(F52) - 3) * 75, 0), 0, ROW(F52) - 7)</f>
        <v>0</v>
      </c>
      <c r="G52" s="239">
        <f ca="1">OFFSET(OFFSET(Tablas!$F$208, (COLUMN(G52) - 3) * 75, 0), 0, ROW(G52) - 7)</f>
        <v>0</v>
      </c>
      <c r="H52" s="239">
        <f ca="1">OFFSET(OFFSET(Tablas!$F$208, (COLUMN(H52) - 3) * 75, 0), 0, ROW(H52) - 7)</f>
        <v>1</v>
      </c>
      <c r="I52" s="179">
        <f ca="1">OFFSET(OFFSET(Tablas!$F$208, (COLUMN(I52) + 3) * 75, 0), 0, ROW(I52) - 7)</f>
        <v>40</v>
      </c>
      <c r="J52" s="239">
        <f t="shared" ca="1" si="0"/>
        <v>1</v>
      </c>
      <c r="K52" s="295">
        <f t="shared" ca="1" si="1"/>
        <v>2.5000000000000001E-2</v>
      </c>
    </row>
    <row r="53" spans="1:11" x14ac:dyDescent="0.2">
      <c r="A53" s="244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39">
        <f ca="1">OFFSET(OFFSET(Tablas!$F$208, (COLUMN(C53) - 3) * 75, 0), 0, ROW(C53) - 7)</f>
        <v>0</v>
      </c>
      <c r="D53" s="239">
        <f ca="1">OFFSET(OFFSET(Tablas!$F$208, (COLUMN(D53) - 3) * 75, 0), 0, ROW(D53) - 7)</f>
        <v>1</v>
      </c>
      <c r="E53" s="239">
        <f ca="1">OFFSET(OFFSET(Tablas!$F$208, (COLUMN(E53) - 3) * 75, 0), 0, ROW(E53) - 7)</f>
        <v>0</v>
      </c>
      <c r="F53" s="239">
        <f ca="1">OFFSET(OFFSET(Tablas!$F$208, (COLUMN(F53) - 3) * 75, 0), 0, ROW(F53) - 7)</f>
        <v>0</v>
      </c>
      <c r="G53" s="239">
        <f ca="1">OFFSET(OFFSET(Tablas!$F$208, (COLUMN(G53) - 3) * 75, 0), 0, ROW(G53) - 7)</f>
        <v>0</v>
      </c>
      <c r="H53" s="239">
        <f ca="1">OFFSET(OFFSET(Tablas!$F$208, (COLUMN(H53) - 3) * 75, 0), 0, ROW(H53) - 7)</f>
        <v>0</v>
      </c>
      <c r="I53" s="179">
        <f ca="1">OFFSET(OFFSET(Tablas!$F$208, (COLUMN(I53) + 3) * 75, 0), 0, ROW(I53) - 7)</f>
        <v>16</v>
      </c>
      <c r="J53" s="239">
        <f t="shared" ca="1" si="0"/>
        <v>1</v>
      </c>
      <c r="K53" s="295">
        <f t="shared" ca="1" si="1"/>
        <v>6.25E-2</v>
      </c>
    </row>
    <row r="54" spans="1:11" x14ac:dyDescent="0.2">
      <c r="A54" s="244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39">
        <f ca="1">OFFSET(OFFSET(Tablas!$F$208, (COLUMN(C54) - 3) * 75, 0), 0, ROW(C54) - 7)</f>
        <v>0</v>
      </c>
      <c r="D54" s="239">
        <f ca="1">OFFSET(OFFSET(Tablas!$F$208, (COLUMN(D54) - 3) * 75, 0), 0, ROW(D54) - 7)</f>
        <v>0</v>
      </c>
      <c r="E54" s="239">
        <f ca="1">OFFSET(OFFSET(Tablas!$F$208, (COLUMN(E54) - 3) * 75, 0), 0, ROW(E54) - 7)</f>
        <v>0</v>
      </c>
      <c r="F54" s="239">
        <f ca="1">OFFSET(OFFSET(Tablas!$F$208, (COLUMN(F54) - 3) * 75, 0), 0, ROW(F54) - 7)</f>
        <v>0</v>
      </c>
      <c r="G54" s="239">
        <f ca="1">OFFSET(OFFSET(Tablas!$F$208, (COLUMN(G54) - 3) * 75, 0), 0, ROW(G54) - 7)</f>
        <v>0</v>
      </c>
      <c r="H54" s="239">
        <f ca="1">OFFSET(OFFSET(Tablas!$F$208, (COLUMN(H54) - 3) * 75, 0), 0, ROW(H54) - 7)</f>
        <v>0</v>
      </c>
      <c r="I54" s="179">
        <f ca="1">OFFSET(OFFSET(Tablas!$F$208, (COLUMN(I54) + 3) * 75, 0), 0, ROW(I54) - 7)</f>
        <v>0</v>
      </c>
      <c r="J54" s="239">
        <f t="shared" ca="1" si="0"/>
        <v>0</v>
      </c>
      <c r="K54" s="295" t="str">
        <f t="shared" ca="1" si="1"/>
        <v/>
      </c>
    </row>
    <row r="55" spans="1:11" x14ac:dyDescent="0.2">
      <c r="A55" s="244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39">
        <f ca="1">OFFSET(OFFSET(Tablas!$F$208, (COLUMN(C55) - 3) * 75, 0), 0, ROW(C55) - 7)</f>
        <v>0</v>
      </c>
      <c r="D55" s="239">
        <f ca="1">OFFSET(OFFSET(Tablas!$F$208, (COLUMN(D55) - 3) * 75, 0), 0, ROW(D55) - 7)</f>
        <v>0</v>
      </c>
      <c r="E55" s="239">
        <f ca="1">OFFSET(OFFSET(Tablas!$F$208, (COLUMN(E55) - 3) * 75, 0), 0, ROW(E55) - 7)</f>
        <v>0</v>
      </c>
      <c r="F55" s="239">
        <f ca="1">OFFSET(OFFSET(Tablas!$F$208, (COLUMN(F55) - 3) * 75, 0), 0, ROW(F55) - 7)</f>
        <v>0</v>
      </c>
      <c r="G55" s="239">
        <f ca="1">OFFSET(OFFSET(Tablas!$F$208, (COLUMN(G55) - 3) * 75, 0), 0, ROW(G55) - 7)</f>
        <v>0</v>
      </c>
      <c r="H55" s="239">
        <f ca="1">OFFSET(OFFSET(Tablas!$F$208, (COLUMN(H55) - 3) * 75, 0), 0, ROW(H55) - 7)</f>
        <v>0</v>
      </c>
      <c r="I55" s="179">
        <f ca="1">OFFSET(OFFSET(Tablas!$F$208, (COLUMN(I55) + 3) * 75, 0), 0, ROW(I55) - 7)</f>
        <v>0</v>
      </c>
      <c r="J55" s="239">
        <f t="shared" ca="1" si="0"/>
        <v>0</v>
      </c>
      <c r="K55" s="295" t="str">
        <f t="shared" ca="1" si="1"/>
        <v/>
      </c>
    </row>
    <row r="56" spans="1:11" x14ac:dyDescent="0.2">
      <c r="A56" s="244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39">
        <f ca="1">OFFSET(OFFSET(Tablas!$F$208, (COLUMN(C56) - 3) * 75, 0), 0, ROW(C56) - 7)</f>
        <v>0</v>
      </c>
      <c r="D56" s="239">
        <f ca="1">OFFSET(OFFSET(Tablas!$F$208, (COLUMN(D56) - 3) * 75, 0), 0, ROW(D56) - 7)</f>
        <v>0</v>
      </c>
      <c r="E56" s="239">
        <f ca="1">OFFSET(OFFSET(Tablas!$F$208, (COLUMN(E56) - 3) * 75, 0), 0, ROW(E56) - 7)</f>
        <v>0</v>
      </c>
      <c r="F56" s="239">
        <f ca="1">OFFSET(OFFSET(Tablas!$F$208, (COLUMN(F56) - 3) * 75, 0), 0, ROW(F56) - 7)</f>
        <v>0</v>
      </c>
      <c r="G56" s="239">
        <f ca="1">OFFSET(OFFSET(Tablas!$F$208, (COLUMN(G56) - 3) * 75, 0), 0, ROW(G56) - 7)</f>
        <v>0</v>
      </c>
      <c r="H56" s="239">
        <f ca="1">OFFSET(OFFSET(Tablas!$F$208, (COLUMN(H56) - 3) * 75, 0), 0, ROW(H56) - 7)</f>
        <v>0</v>
      </c>
      <c r="I56" s="179">
        <f ca="1">OFFSET(OFFSET(Tablas!$F$208, (COLUMN(I56) + 3) * 75, 0), 0, ROW(I56) - 7)</f>
        <v>0</v>
      </c>
      <c r="J56" s="239">
        <f t="shared" ca="1" si="0"/>
        <v>0</v>
      </c>
      <c r="K56" s="295" t="str">
        <f t="shared" ca="1" si="1"/>
        <v/>
      </c>
    </row>
    <row r="57" spans="1:11" x14ac:dyDescent="0.2">
      <c r="A57" s="244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39">
        <f ca="1">OFFSET(OFFSET(Tablas!$F$208, (COLUMN(C57) - 3) * 75, 0), 0, ROW(C57) - 7)</f>
        <v>0</v>
      </c>
      <c r="D57" s="239">
        <f ca="1">OFFSET(OFFSET(Tablas!$F$208, (COLUMN(D57) - 3) * 75, 0), 0, ROW(D57) - 7)</f>
        <v>0</v>
      </c>
      <c r="E57" s="239">
        <f ca="1">OFFSET(OFFSET(Tablas!$F$208, (COLUMN(E57) - 3) * 75, 0), 0, ROW(E57) - 7)</f>
        <v>0</v>
      </c>
      <c r="F57" s="239">
        <f ca="1">OFFSET(OFFSET(Tablas!$F$208, (COLUMN(F57) - 3) * 75, 0), 0, ROW(F57) - 7)</f>
        <v>0</v>
      </c>
      <c r="G57" s="239">
        <f ca="1">OFFSET(OFFSET(Tablas!$F$208, (COLUMN(G57) - 3) * 75, 0), 0, ROW(G57) - 7)</f>
        <v>0</v>
      </c>
      <c r="H57" s="239">
        <f ca="1">OFFSET(OFFSET(Tablas!$F$208, (COLUMN(H57) - 3) * 75, 0), 0, ROW(H57) - 7)</f>
        <v>0</v>
      </c>
      <c r="I57" s="179">
        <f ca="1">OFFSET(OFFSET(Tablas!$F$208, (COLUMN(I57) + 3) * 75, 0), 0, ROW(I57) - 7)</f>
        <v>0</v>
      </c>
      <c r="J57" s="239">
        <f t="shared" ca="1" si="0"/>
        <v>0</v>
      </c>
      <c r="K57" s="295" t="str">
        <f t="shared" ca="1" si="1"/>
        <v/>
      </c>
    </row>
    <row r="58" spans="1:11" x14ac:dyDescent="0.2">
      <c r="A58" s="244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39">
        <f ca="1">OFFSET(OFFSET(Tablas!$F$208, (COLUMN(C58) - 3) * 75, 0), 0, ROW(C58) - 7)</f>
        <v>0</v>
      </c>
      <c r="D58" s="239">
        <f ca="1">OFFSET(OFFSET(Tablas!$F$208, (COLUMN(D58) - 3) * 75, 0), 0, ROW(D58) - 7)</f>
        <v>0</v>
      </c>
      <c r="E58" s="239">
        <f ca="1">OFFSET(OFFSET(Tablas!$F$208, (COLUMN(E58) - 3) * 75, 0), 0, ROW(E58) - 7)</f>
        <v>0</v>
      </c>
      <c r="F58" s="239">
        <f ca="1">OFFSET(OFFSET(Tablas!$F$208, (COLUMN(F58) - 3) * 75, 0), 0, ROW(F58) - 7)</f>
        <v>0</v>
      </c>
      <c r="G58" s="239">
        <f ca="1">OFFSET(OFFSET(Tablas!$F$208, (COLUMN(G58) - 3) * 75, 0), 0, ROW(G58) - 7)</f>
        <v>0</v>
      </c>
      <c r="H58" s="239">
        <f ca="1">OFFSET(OFFSET(Tablas!$F$208, (COLUMN(H58) - 3) * 75, 0), 0, ROW(H58) - 7)</f>
        <v>0</v>
      </c>
      <c r="I58" s="179">
        <f ca="1">OFFSET(OFFSET(Tablas!$F$208, (COLUMN(I58) + 3) * 75, 0), 0, ROW(I58) - 7)</f>
        <v>0</v>
      </c>
      <c r="J58" s="239">
        <f t="shared" ca="1" si="0"/>
        <v>0</v>
      </c>
      <c r="K58" s="295" t="str">
        <f t="shared" ca="1" si="1"/>
        <v/>
      </c>
    </row>
    <row r="59" spans="1:11" ht="13.5" thickBot="1" x14ac:dyDescent="0.25">
      <c r="A59" s="246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239">
        <f ca="1">OFFSET(OFFSET(Tablas!$F$208, (COLUMN(C59) - 3) * 75, 0), 0, ROW(C59) - 7)</f>
        <v>0</v>
      </c>
      <c r="D59" s="239">
        <f ca="1">OFFSET(OFFSET(Tablas!$F$208, (COLUMN(D59) - 3) * 75, 0), 0, ROW(D59) - 7)</f>
        <v>0</v>
      </c>
      <c r="E59" s="239">
        <f ca="1">OFFSET(OFFSET(Tablas!$F$208, (COLUMN(E59) - 3) * 75, 0), 0, ROW(E59) - 7)</f>
        <v>0</v>
      </c>
      <c r="F59" s="239">
        <f ca="1">OFFSET(OFFSET(Tablas!$F$208, (COLUMN(F59) - 3) * 75, 0), 0, ROW(F59) - 7)</f>
        <v>0</v>
      </c>
      <c r="G59" s="239">
        <f ca="1">OFFSET(OFFSET(Tablas!$F$208, (COLUMN(G59) - 3) * 75, 0), 0, ROW(G59) - 7)</f>
        <v>0</v>
      </c>
      <c r="H59" s="239">
        <f ca="1">OFFSET(OFFSET(Tablas!$F$208, (COLUMN(H59) - 3) * 75, 0), 0, ROW(H59) - 7)</f>
        <v>0</v>
      </c>
      <c r="I59" s="179">
        <f ca="1">OFFSET(OFFSET(Tablas!$F$208, (COLUMN(I59) + 3) * 75, 0), 0, ROW(I59) - 7)</f>
        <v>0</v>
      </c>
      <c r="J59" s="239">
        <f t="shared" ca="1" si="0"/>
        <v>0</v>
      </c>
      <c r="K59" s="295" t="str">
        <f t="shared" ca="1" si="1"/>
        <v/>
      </c>
    </row>
    <row r="60" spans="1:11" ht="13.5" thickBot="1" x14ac:dyDescent="0.25">
      <c r="A60" s="710" t="s">
        <v>0</v>
      </c>
      <c r="B60" s="711"/>
      <c r="C60" s="248">
        <f t="shared" ref="C60:I60" ca="1" si="2">SUM(C7:C59)</f>
        <v>252</v>
      </c>
      <c r="D60" s="249">
        <f t="shared" ca="1" si="2"/>
        <v>51</v>
      </c>
      <c r="E60" s="249">
        <f t="shared" ca="1" si="2"/>
        <v>1</v>
      </c>
      <c r="F60" s="249">
        <f t="shared" ca="1" si="2"/>
        <v>2</v>
      </c>
      <c r="G60" s="249">
        <f t="shared" ca="1" si="2"/>
        <v>77</v>
      </c>
      <c r="H60" s="250">
        <f t="shared" ca="1" si="2"/>
        <v>78</v>
      </c>
      <c r="I60" s="494">
        <f t="shared" ca="1" si="2"/>
        <v>4158</v>
      </c>
      <c r="J60" s="248">
        <f ca="1">SUM(J7:J59)</f>
        <v>461</v>
      </c>
      <c r="K60" s="25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75" customFormat="1" ht="15" x14ac:dyDescent="0.2">
      <c r="A1" s="309"/>
    </row>
    <row r="2" spans="1:18" s="175" customFormat="1" ht="15.75" x14ac:dyDescent="0.25">
      <c r="A2" s="683" t="str">
        <f>Tablas!$A$203</f>
        <v>Bolivia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</row>
    <row r="3" spans="1:18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</row>
    <row r="4" spans="1:18" ht="33" customHeight="1" thickBot="1" x14ac:dyDescent="0.25">
      <c r="A4" s="712" t="s">
        <v>127</v>
      </c>
      <c r="B4" s="712"/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712"/>
      <c r="R4" s="712"/>
    </row>
    <row r="5" spans="1:18" ht="13.5" thickBot="1" x14ac:dyDescent="0.25">
      <c r="A5" s="716" t="s">
        <v>84</v>
      </c>
      <c r="B5" s="718" t="s">
        <v>85</v>
      </c>
      <c r="C5" s="720" t="s">
        <v>102</v>
      </c>
      <c r="D5" s="721"/>
      <c r="E5" s="721"/>
      <c r="F5" s="721"/>
      <c r="G5" s="721"/>
      <c r="H5" s="722"/>
      <c r="I5" s="723" t="s">
        <v>103</v>
      </c>
      <c r="J5" s="724"/>
      <c r="K5" s="724"/>
      <c r="L5" s="724"/>
      <c r="M5" s="725"/>
      <c r="N5" s="186"/>
      <c r="O5" s="186"/>
      <c r="P5" s="186"/>
      <c r="Q5" s="187"/>
      <c r="R5" s="187"/>
    </row>
    <row r="6" spans="1:18" ht="52.5" customHeight="1" thickBot="1" x14ac:dyDescent="0.25">
      <c r="A6" s="717"/>
      <c r="B6" s="719"/>
      <c r="C6" s="259" t="s">
        <v>121</v>
      </c>
      <c r="D6" s="254" t="s">
        <v>95</v>
      </c>
      <c r="E6" s="254" t="s">
        <v>96</v>
      </c>
      <c r="F6" s="254" t="s">
        <v>97</v>
      </c>
      <c r="G6" s="254" t="s">
        <v>98</v>
      </c>
      <c r="H6" s="260" t="s">
        <v>99</v>
      </c>
      <c r="I6" s="257" t="s">
        <v>104</v>
      </c>
      <c r="J6" s="257" t="s">
        <v>108</v>
      </c>
      <c r="K6" s="463" t="str">
        <f>Parameters!E11</f>
        <v>SARS-CoV-2</v>
      </c>
      <c r="L6" s="255" t="s">
        <v>3</v>
      </c>
      <c r="M6" s="262" t="s">
        <v>4</v>
      </c>
      <c r="N6" s="240" t="s">
        <v>119</v>
      </c>
      <c r="O6" s="241" t="s">
        <v>117</v>
      </c>
      <c r="P6" s="241" t="s">
        <v>100</v>
      </c>
      <c r="Q6" s="241" t="s">
        <v>105</v>
      </c>
      <c r="R6" s="242" t="s">
        <v>101</v>
      </c>
    </row>
    <row r="7" spans="1:18" x14ac:dyDescent="0.2">
      <c r="A7" s="251" t="str">
        <f ca="1">IF(OFFSET(Tablas!$F$5,0,ROW(B7)-7)&gt;0,OFFSET(Tablas!$F$5,0,ROW(B7)-7),"")</f>
        <v/>
      </c>
      <c r="B7" s="256">
        <f ca="1">IF(OFFSET(Tablas!$F$6,0,ROW(B7)-7)&gt;0,OFFSET(Tablas!$F$6,0,ROW(B7)-7),"")</f>
        <v>1</v>
      </c>
      <c r="C7" s="251">
        <f ca="1">OFFSET(OFFSET(Tablas!$F$208, (COLUMN(C7) - 3) * 75, 0), 0, ROW(C7) - 7)</f>
        <v>0</v>
      </c>
      <c r="D7" s="485">
        <f ca="1">OFFSET(OFFSET(Tablas!$F$208, (COLUMN(D7) - 3) * 75, 0), 0, ROW(D7) - 7)</f>
        <v>0</v>
      </c>
      <c r="E7" s="485">
        <f ca="1">OFFSET(OFFSET(Tablas!$F$208, (COLUMN(E7) - 3) * 75, 0), 0, ROW(E7) - 7)</f>
        <v>0</v>
      </c>
      <c r="F7" s="485">
        <f ca="1">OFFSET(OFFSET(Tablas!$F$208, (COLUMN(F7) - 3) * 75, 0), 0, ROW(F7) - 7)</f>
        <v>0</v>
      </c>
      <c r="G7" s="485">
        <f ca="1">OFFSET(OFFSET(Tablas!$F$208, (COLUMN(G7) - 3) * 75, 0), 0, ROW(G7) - 7)</f>
        <v>0</v>
      </c>
      <c r="H7" s="490">
        <f ca="1">OFFSET(OFFSET(Tablas!$F$208, (COLUMN(H7) - 3) * 75, 0), 0, ROW(H7) - 7)</f>
        <v>0</v>
      </c>
      <c r="I7" s="251">
        <f ca="1">OFFSET(OFFSET(Tablas!$F$208, (COLUMN(I7) - 3) * 75, 0), 0, ROW(I7) - 7)</f>
        <v>3</v>
      </c>
      <c r="J7" s="485">
        <f ca="1">OFFSET(OFFSET(Tablas!$F$208, (COLUMN(J7) - 3) * 75, 0), 0, ROW(J7) - 7)</f>
        <v>0</v>
      </c>
      <c r="K7" s="485">
        <f ca="1">OFFSET(OFFSET(Tablas!$F$208, (COLUMN(K7) - 3) * 75, 0), 0, ROW(K7) - 7)</f>
        <v>0</v>
      </c>
      <c r="L7" s="485">
        <f ca="1">OFFSET(OFFSET(Tablas!$F$208, (COLUMN(L7) - 3) * 75, 0), 0, ROW(L7) - 7)</f>
        <v>0</v>
      </c>
      <c r="M7" s="490">
        <f ca="1">OFFSET(OFFSET(Tablas!$F$208, (COLUMN(M7) - 3) * 75, 0), 0, ROW(M7) - 7)</f>
        <v>0</v>
      </c>
      <c r="N7" s="487">
        <f ca="1">OFFSET(OFFSET(Tablas!$F$208, (COLUMN(N7) - 3) * 75, 0), 0, ROW(N7) - 7)</f>
        <v>33</v>
      </c>
      <c r="O7" s="485">
        <f ca="1">OFFSET(OFFSET(Tablas!$F$208, (COLUMN(O7) - 3) * 75, 0), 0, ROW(O7) - 7)</f>
        <v>37</v>
      </c>
      <c r="P7" s="485">
        <f ca="1">OFFSET(OFFSET(Tablas!$F$208, (COLUMN(P7) - 3) * 75, 0), 0, ROW(P7) - 7)</f>
        <v>4</v>
      </c>
      <c r="Q7" s="303">
        <f t="shared" ref="Q7:Q38" ca="1" si="0">IF(OR(O7="",O7=0),"",SUM(C7:M7)/O7)</f>
        <v>8.1081081081081086E-2</v>
      </c>
      <c r="R7" s="304">
        <f t="shared" ref="R7:R38" ca="1" si="1">IF(OR(O7="",O7=0),"",SUM(C7:H7)/O7)</f>
        <v>0</v>
      </c>
    </row>
    <row r="8" spans="1:18" x14ac:dyDescent="0.2">
      <c r="A8" s="252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52">
        <f ca="1">OFFSET(OFFSET(Tablas!$F$208, (COLUMN(C8) - 3) * 75, 0), 0, ROW(C8) - 7)</f>
        <v>0</v>
      </c>
      <c r="D8" s="179">
        <f ca="1">OFFSET(OFFSET(Tablas!$F$208, (COLUMN(D8) - 3) * 75, 0), 0, ROW(D8) - 7)</f>
        <v>0</v>
      </c>
      <c r="E8" s="179">
        <f ca="1">OFFSET(OFFSET(Tablas!$F$208, (COLUMN(E8) - 3) * 75, 0), 0, ROW(E8) - 7)</f>
        <v>0</v>
      </c>
      <c r="F8" s="179">
        <f ca="1">OFFSET(OFFSET(Tablas!$F$208, (COLUMN(F8) - 3) * 75, 0), 0, ROW(F8) - 7)</f>
        <v>0</v>
      </c>
      <c r="G8" s="179">
        <f ca="1">OFFSET(OFFSET(Tablas!$F$208, (COLUMN(G8) - 3) * 75, 0), 0, ROW(G8) - 7)</f>
        <v>0</v>
      </c>
      <c r="H8" s="261">
        <f ca="1">OFFSET(OFFSET(Tablas!$F$208, (COLUMN(H8) - 3) * 75, 0), 0, ROW(H8) - 7)</f>
        <v>0</v>
      </c>
      <c r="I8" s="252">
        <f ca="1">OFFSET(OFFSET(Tablas!$F$208, (COLUMN(I8) - 3) * 75, 0), 0, ROW(I8) - 7)</f>
        <v>3</v>
      </c>
      <c r="J8" s="179">
        <f ca="1">OFFSET(OFFSET(Tablas!$F$208, (COLUMN(J8) - 3) * 75, 0), 0, ROW(J8) - 7)</f>
        <v>1</v>
      </c>
      <c r="K8" s="179">
        <f ca="1">OFFSET(OFFSET(Tablas!$F$208, (COLUMN(K8) - 3) * 75, 0), 0, ROW(K8) - 7)</f>
        <v>7</v>
      </c>
      <c r="L8" s="179">
        <f ca="1">OFFSET(OFFSET(Tablas!$F$208, (COLUMN(L8) - 3) * 75, 0), 0, ROW(L8) - 7)</f>
        <v>0</v>
      </c>
      <c r="M8" s="261">
        <f ca="1">OFFSET(OFFSET(Tablas!$F$208, (COLUMN(M8) - 3) * 75, 0), 0, ROW(M8) - 7)</f>
        <v>0</v>
      </c>
      <c r="N8" s="488">
        <f ca="1">OFFSET(OFFSET(Tablas!$F$208, (COLUMN(N8) - 3) * 75, 0), 0, ROW(N8) - 7)</f>
        <v>35</v>
      </c>
      <c r="O8" s="179">
        <f ca="1">OFFSET(OFFSET(Tablas!$F$208, (COLUMN(O8) - 3) * 75, 0), 0, ROW(O8) - 7)</f>
        <v>39</v>
      </c>
      <c r="P8" s="179">
        <f ca="1">OFFSET(OFFSET(Tablas!$F$208, (COLUMN(P8) - 3) * 75, 0), 0, ROW(P8) - 7)</f>
        <v>4</v>
      </c>
      <c r="Q8" s="238">
        <f t="shared" ca="1" si="0"/>
        <v>0.28205128205128205</v>
      </c>
      <c r="R8" s="245">
        <f t="shared" ca="1" si="1"/>
        <v>0</v>
      </c>
    </row>
    <row r="9" spans="1:18" x14ac:dyDescent="0.2">
      <c r="A9" s="252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52">
        <f ca="1">OFFSET(OFFSET(Tablas!$F$208, (COLUMN(C9) - 3) * 75, 0), 0, ROW(C9) - 7)</f>
        <v>0</v>
      </c>
      <c r="D9" s="179">
        <f ca="1">OFFSET(OFFSET(Tablas!$F$208, (COLUMN(D9) - 3) * 75, 0), 0, ROW(D9) - 7)</f>
        <v>0</v>
      </c>
      <c r="E9" s="179">
        <f ca="1">OFFSET(OFFSET(Tablas!$F$208, (COLUMN(E9) - 3) * 75, 0), 0, ROW(E9) - 7)</f>
        <v>0</v>
      </c>
      <c r="F9" s="179">
        <f ca="1">OFFSET(OFFSET(Tablas!$F$208, (COLUMN(F9) - 3) * 75, 0), 0, ROW(F9) - 7)</f>
        <v>0</v>
      </c>
      <c r="G9" s="179">
        <f ca="1">OFFSET(OFFSET(Tablas!$F$208, (COLUMN(G9) - 3) * 75, 0), 0, ROW(G9) - 7)</f>
        <v>0</v>
      </c>
      <c r="H9" s="261">
        <f ca="1">OFFSET(OFFSET(Tablas!$F$208, (COLUMN(H9) - 3) * 75, 0), 0, ROW(H9) - 7)</f>
        <v>0</v>
      </c>
      <c r="I9" s="252">
        <f ca="1">OFFSET(OFFSET(Tablas!$F$208, (COLUMN(I9) - 3) * 75, 0), 0, ROW(I9) - 7)</f>
        <v>1</v>
      </c>
      <c r="J9" s="179">
        <f ca="1">OFFSET(OFFSET(Tablas!$F$208, (COLUMN(J9) - 3) * 75, 0), 0, ROW(J9) - 7)</f>
        <v>0</v>
      </c>
      <c r="K9" s="179">
        <f ca="1">OFFSET(OFFSET(Tablas!$F$208, (COLUMN(K9) - 3) * 75, 0), 0, ROW(K9) - 7)</f>
        <v>0</v>
      </c>
      <c r="L9" s="179">
        <f ca="1">OFFSET(OFFSET(Tablas!$F$208, (COLUMN(L9) - 3) * 75, 0), 0, ROW(L9) - 7)</f>
        <v>1</v>
      </c>
      <c r="M9" s="261">
        <f ca="1">OFFSET(OFFSET(Tablas!$F$208, (COLUMN(M9) - 3) * 75, 0), 0, ROW(M9) - 7)</f>
        <v>0</v>
      </c>
      <c r="N9" s="488">
        <f ca="1">OFFSET(OFFSET(Tablas!$F$208, (COLUMN(N9) - 3) * 75, 0), 0, ROW(N9) - 7)</f>
        <v>18</v>
      </c>
      <c r="O9" s="179">
        <f ca="1">OFFSET(OFFSET(Tablas!$F$208, (COLUMN(O9) - 3) * 75, 0), 0, ROW(O9) - 7)</f>
        <v>20</v>
      </c>
      <c r="P9" s="179">
        <f ca="1">OFFSET(OFFSET(Tablas!$F$208, (COLUMN(P9) - 3) * 75, 0), 0, ROW(P9) - 7)</f>
        <v>2</v>
      </c>
      <c r="Q9" s="238">
        <f t="shared" ca="1" si="0"/>
        <v>0.1</v>
      </c>
      <c r="R9" s="245">
        <f t="shared" ca="1" si="1"/>
        <v>0</v>
      </c>
    </row>
    <row r="10" spans="1:18" x14ac:dyDescent="0.2">
      <c r="A10" s="252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52">
        <f ca="1">OFFSET(OFFSET(Tablas!$F$208, (COLUMN(C10) - 3) * 75, 0), 0, ROW(C10) - 7)</f>
        <v>0</v>
      </c>
      <c r="D10" s="179">
        <f ca="1">OFFSET(OFFSET(Tablas!$F$208, (COLUMN(D10) - 3) * 75, 0), 0, ROW(D10) - 7)</f>
        <v>0</v>
      </c>
      <c r="E10" s="179">
        <f ca="1">OFFSET(OFFSET(Tablas!$F$208, (COLUMN(E10) - 3) * 75, 0), 0, ROW(E10) - 7)</f>
        <v>0</v>
      </c>
      <c r="F10" s="179">
        <f ca="1">OFFSET(OFFSET(Tablas!$F$208, (COLUMN(F10) - 3) * 75, 0), 0, ROW(F10) - 7)</f>
        <v>0</v>
      </c>
      <c r="G10" s="179">
        <f ca="1">OFFSET(OFFSET(Tablas!$F$208, (COLUMN(G10) - 3) * 75, 0), 0, ROW(G10) - 7)</f>
        <v>0</v>
      </c>
      <c r="H10" s="261">
        <f ca="1">OFFSET(OFFSET(Tablas!$F$208, (COLUMN(H10) - 3) * 75, 0), 0, ROW(H10) - 7)</f>
        <v>0</v>
      </c>
      <c r="I10" s="252">
        <f ca="1">OFFSET(OFFSET(Tablas!$F$208, (COLUMN(I10) - 3) * 75, 0), 0, ROW(I10) - 7)</f>
        <v>2</v>
      </c>
      <c r="J10" s="179">
        <f ca="1">OFFSET(OFFSET(Tablas!$F$208, (COLUMN(J10) - 3) * 75, 0), 0, ROW(J10) - 7)</f>
        <v>0</v>
      </c>
      <c r="K10" s="179">
        <f ca="1">OFFSET(OFFSET(Tablas!$F$208, (COLUMN(K10) - 3) * 75, 0), 0, ROW(K10) - 7)</f>
        <v>0</v>
      </c>
      <c r="L10" s="179">
        <f ca="1">OFFSET(OFFSET(Tablas!$F$208, (COLUMN(L10) - 3) * 75, 0), 0, ROW(L10) - 7)</f>
        <v>1</v>
      </c>
      <c r="M10" s="261">
        <f ca="1">OFFSET(OFFSET(Tablas!$F$208, (COLUMN(M10) - 3) * 75, 0), 0, ROW(M10) - 7)</f>
        <v>0</v>
      </c>
      <c r="N10" s="488">
        <f ca="1">OFFSET(OFFSET(Tablas!$F$208, (COLUMN(N10) - 3) * 75, 0), 0, ROW(N10) - 7)</f>
        <v>12</v>
      </c>
      <c r="O10" s="179">
        <f ca="1">OFFSET(OFFSET(Tablas!$F$208, (COLUMN(O10) - 3) * 75, 0), 0, ROW(O10) - 7)</f>
        <v>15</v>
      </c>
      <c r="P10" s="179">
        <f ca="1">OFFSET(OFFSET(Tablas!$F$208, (COLUMN(P10) - 3) * 75, 0), 0, ROW(P10) - 7)</f>
        <v>3</v>
      </c>
      <c r="Q10" s="238">
        <f t="shared" ca="1" si="0"/>
        <v>0.2</v>
      </c>
      <c r="R10" s="245">
        <f t="shared" ca="1" si="1"/>
        <v>0</v>
      </c>
    </row>
    <row r="11" spans="1:18" x14ac:dyDescent="0.2">
      <c r="A11" s="252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52">
        <f ca="1">OFFSET(OFFSET(Tablas!$F$208, (COLUMN(C11) - 3) * 75, 0), 0, ROW(C11) - 7)</f>
        <v>0</v>
      </c>
      <c r="D11" s="179">
        <f ca="1">OFFSET(OFFSET(Tablas!$F$208, (COLUMN(D11) - 3) * 75, 0), 0, ROW(D11) - 7)</f>
        <v>0</v>
      </c>
      <c r="E11" s="179">
        <f ca="1">OFFSET(OFFSET(Tablas!$F$208, (COLUMN(E11) - 3) * 75, 0), 0, ROW(E11) - 7)</f>
        <v>0</v>
      </c>
      <c r="F11" s="179">
        <f ca="1">OFFSET(OFFSET(Tablas!$F$208, (COLUMN(F11) - 3) * 75, 0), 0, ROW(F11) - 7)</f>
        <v>0</v>
      </c>
      <c r="G11" s="179">
        <f ca="1">OFFSET(OFFSET(Tablas!$F$208, (COLUMN(G11) - 3) * 75, 0), 0, ROW(G11) - 7)</f>
        <v>0</v>
      </c>
      <c r="H11" s="261">
        <f ca="1">OFFSET(OFFSET(Tablas!$F$208, (COLUMN(H11) - 3) * 75, 0), 0, ROW(H11) - 7)</f>
        <v>0</v>
      </c>
      <c r="I11" s="252">
        <f ca="1">OFFSET(OFFSET(Tablas!$F$208, (COLUMN(I11) - 3) * 75, 0), 0, ROW(I11) - 7)</f>
        <v>2</v>
      </c>
      <c r="J11" s="179">
        <f ca="1">OFFSET(OFFSET(Tablas!$F$208, (COLUMN(J11) - 3) * 75, 0), 0, ROW(J11) - 7)</f>
        <v>0</v>
      </c>
      <c r="K11" s="179">
        <f ca="1">OFFSET(OFFSET(Tablas!$F$208, (COLUMN(K11) - 3) * 75, 0), 0, ROW(K11) - 7)</f>
        <v>0</v>
      </c>
      <c r="L11" s="179">
        <f ca="1">OFFSET(OFFSET(Tablas!$F$208, (COLUMN(L11) - 3) * 75, 0), 0, ROW(L11) - 7)</f>
        <v>2</v>
      </c>
      <c r="M11" s="261">
        <f ca="1">OFFSET(OFFSET(Tablas!$F$208, (COLUMN(M11) - 3) * 75, 0), 0, ROW(M11) - 7)</f>
        <v>0</v>
      </c>
      <c r="N11" s="488">
        <f ca="1">OFFSET(OFFSET(Tablas!$F$208, (COLUMN(N11) - 3) * 75, 0), 0, ROW(N11) - 7)</f>
        <v>26</v>
      </c>
      <c r="O11" s="179">
        <f ca="1">OFFSET(OFFSET(Tablas!$F$208, (COLUMN(O11) - 3) * 75, 0), 0, ROW(O11) - 7)</f>
        <v>30</v>
      </c>
      <c r="P11" s="179">
        <f ca="1">OFFSET(OFFSET(Tablas!$F$208, (COLUMN(P11) - 3) * 75, 0), 0, ROW(P11) - 7)</f>
        <v>4</v>
      </c>
      <c r="Q11" s="238">
        <f t="shared" ca="1" si="0"/>
        <v>0.13333333333333333</v>
      </c>
      <c r="R11" s="245">
        <f t="shared" ca="1" si="1"/>
        <v>0</v>
      </c>
    </row>
    <row r="12" spans="1:18" x14ac:dyDescent="0.2">
      <c r="A12" s="252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52">
        <f ca="1">OFFSET(OFFSET(Tablas!$F$208, (COLUMN(C12) - 3) * 75, 0), 0, ROW(C12) - 7)</f>
        <v>0</v>
      </c>
      <c r="D12" s="179">
        <f ca="1">OFFSET(OFFSET(Tablas!$F$208, (COLUMN(D12) - 3) * 75, 0), 0, ROW(D12) - 7)</f>
        <v>0</v>
      </c>
      <c r="E12" s="179">
        <f ca="1">OFFSET(OFFSET(Tablas!$F$208, (COLUMN(E12) - 3) * 75, 0), 0, ROW(E12) - 7)</f>
        <v>0</v>
      </c>
      <c r="F12" s="179">
        <f ca="1">OFFSET(OFFSET(Tablas!$F$208, (COLUMN(F12) - 3) * 75, 0), 0, ROW(F12) - 7)</f>
        <v>0</v>
      </c>
      <c r="G12" s="179">
        <f ca="1">OFFSET(OFFSET(Tablas!$F$208, (COLUMN(G12) - 3) * 75, 0), 0, ROW(G12) - 7)</f>
        <v>0</v>
      </c>
      <c r="H12" s="261">
        <f ca="1">OFFSET(OFFSET(Tablas!$F$208, (COLUMN(H12) - 3) * 75, 0), 0, ROW(H12) - 7)</f>
        <v>0</v>
      </c>
      <c r="I12" s="252">
        <f ca="1">OFFSET(OFFSET(Tablas!$F$208, (COLUMN(I12) - 3) * 75, 0), 0, ROW(I12) - 7)</f>
        <v>1</v>
      </c>
      <c r="J12" s="179">
        <f ca="1">OFFSET(OFFSET(Tablas!$F$208, (COLUMN(J12) - 3) * 75, 0), 0, ROW(J12) - 7)</f>
        <v>0</v>
      </c>
      <c r="K12" s="179">
        <f ca="1">OFFSET(OFFSET(Tablas!$F$208, (COLUMN(K12) - 3) * 75, 0), 0, ROW(K12) - 7)</f>
        <v>0</v>
      </c>
      <c r="L12" s="179">
        <f ca="1">OFFSET(OFFSET(Tablas!$F$208, (COLUMN(L12) - 3) * 75, 0), 0, ROW(L12) - 7)</f>
        <v>0</v>
      </c>
      <c r="M12" s="261">
        <f ca="1">OFFSET(OFFSET(Tablas!$F$208, (COLUMN(M12) - 3) * 75, 0), 0, ROW(M12) - 7)</f>
        <v>0</v>
      </c>
      <c r="N12" s="488">
        <f ca="1">OFFSET(OFFSET(Tablas!$F$208, (COLUMN(N12) - 3) * 75, 0), 0, ROW(N12) - 7)</f>
        <v>29</v>
      </c>
      <c r="O12" s="179">
        <f ca="1">OFFSET(OFFSET(Tablas!$F$208, (COLUMN(O12) - 3) * 75, 0), 0, ROW(O12) - 7)</f>
        <v>30</v>
      </c>
      <c r="P12" s="179">
        <f ca="1">OFFSET(OFFSET(Tablas!$F$208, (COLUMN(P12) - 3) * 75, 0), 0, ROW(P12) - 7)</f>
        <v>1</v>
      </c>
      <c r="Q12" s="238">
        <f t="shared" ca="1" si="0"/>
        <v>3.3333333333333333E-2</v>
      </c>
      <c r="R12" s="245">
        <f t="shared" ca="1" si="1"/>
        <v>0</v>
      </c>
    </row>
    <row r="13" spans="1:18" x14ac:dyDescent="0.2">
      <c r="A13" s="252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52">
        <f ca="1">OFFSET(OFFSET(Tablas!$F$208, (COLUMN(C13) - 3) * 75, 0), 0, ROW(C13) - 7)</f>
        <v>0</v>
      </c>
      <c r="D13" s="179">
        <f ca="1">OFFSET(OFFSET(Tablas!$F$208, (COLUMN(D13) - 3) * 75, 0), 0, ROW(D13) - 7)</f>
        <v>0</v>
      </c>
      <c r="E13" s="179">
        <f ca="1">OFFSET(OFFSET(Tablas!$F$208, (COLUMN(E13) - 3) * 75, 0), 0, ROW(E13) - 7)</f>
        <v>0</v>
      </c>
      <c r="F13" s="179">
        <f ca="1">OFFSET(OFFSET(Tablas!$F$208, (COLUMN(F13) - 3) * 75, 0), 0, ROW(F13) - 7)</f>
        <v>0</v>
      </c>
      <c r="G13" s="179">
        <f ca="1">OFFSET(OFFSET(Tablas!$F$208, (COLUMN(G13) - 3) * 75, 0), 0, ROW(G13) - 7)</f>
        <v>1</v>
      </c>
      <c r="H13" s="261">
        <f ca="1">OFFSET(OFFSET(Tablas!$F$208, (COLUMN(H13) - 3) * 75, 0), 0, ROW(H13) - 7)</f>
        <v>1</v>
      </c>
      <c r="I13" s="252">
        <f ca="1">OFFSET(OFFSET(Tablas!$F$208, (COLUMN(I13) - 3) * 75, 0), 0, ROW(I13) - 7)</f>
        <v>1</v>
      </c>
      <c r="J13" s="179">
        <f ca="1">OFFSET(OFFSET(Tablas!$F$208, (COLUMN(J13) - 3) * 75, 0), 0, ROW(J13) - 7)</f>
        <v>0</v>
      </c>
      <c r="K13" s="179">
        <f ca="1">OFFSET(OFFSET(Tablas!$F$208, (COLUMN(K13) - 3) * 75, 0), 0, ROW(K13) - 7)</f>
        <v>0</v>
      </c>
      <c r="L13" s="179">
        <f ca="1">OFFSET(OFFSET(Tablas!$F$208, (COLUMN(L13) - 3) * 75, 0), 0, ROW(L13) - 7)</f>
        <v>3</v>
      </c>
      <c r="M13" s="261">
        <f ca="1">OFFSET(OFFSET(Tablas!$F$208, (COLUMN(M13) - 3) * 75, 0), 0, ROW(M13) - 7)</f>
        <v>0</v>
      </c>
      <c r="N13" s="488">
        <f ca="1">OFFSET(OFFSET(Tablas!$F$208, (COLUMN(N13) - 3) * 75, 0), 0, ROW(N13) - 7)</f>
        <v>32</v>
      </c>
      <c r="O13" s="179">
        <f ca="1">OFFSET(OFFSET(Tablas!$F$208, (COLUMN(O13) - 3) * 75, 0), 0, ROW(O13) - 7)</f>
        <v>38</v>
      </c>
      <c r="P13" s="179">
        <f ca="1">OFFSET(OFFSET(Tablas!$F$208, (COLUMN(P13) - 3) * 75, 0), 0, ROW(P13) - 7)</f>
        <v>6</v>
      </c>
      <c r="Q13" s="238">
        <f t="shared" ca="1" si="0"/>
        <v>0.15789473684210525</v>
      </c>
      <c r="R13" s="245">
        <f t="shared" ca="1" si="1"/>
        <v>5.2631578947368418E-2</v>
      </c>
    </row>
    <row r="14" spans="1:18" x14ac:dyDescent="0.2">
      <c r="A14" s="252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52">
        <f ca="1">OFFSET(OFFSET(Tablas!$F$208, (COLUMN(C14) - 3) * 75, 0), 0, ROW(C14) - 7)</f>
        <v>0</v>
      </c>
      <c r="D14" s="179">
        <f ca="1">OFFSET(OFFSET(Tablas!$F$208, (COLUMN(D14) - 3) * 75, 0), 0, ROW(D14) - 7)</f>
        <v>0</v>
      </c>
      <c r="E14" s="179">
        <f ca="1">OFFSET(OFFSET(Tablas!$F$208, (COLUMN(E14) - 3) * 75, 0), 0, ROW(E14) - 7)</f>
        <v>0</v>
      </c>
      <c r="F14" s="179">
        <f ca="1">OFFSET(OFFSET(Tablas!$F$208, (COLUMN(F14) - 3) * 75, 0), 0, ROW(F14) - 7)</f>
        <v>0</v>
      </c>
      <c r="G14" s="179">
        <f ca="1">OFFSET(OFFSET(Tablas!$F$208, (COLUMN(G14) - 3) * 75, 0), 0, ROW(G14) - 7)</f>
        <v>0</v>
      </c>
      <c r="H14" s="261">
        <f ca="1">OFFSET(OFFSET(Tablas!$F$208, (COLUMN(H14) - 3) * 75, 0), 0, ROW(H14) - 7)</f>
        <v>0</v>
      </c>
      <c r="I14" s="252">
        <f ca="1">OFFSET(OFFSET(Tablas!$F$208, (COLUMN(I14) - 3) * 75, 0), 0, ROW(I14) - 7)</f>
        <v>0</v>
      </c>
      <c r="J14" s="179">
        <f ca="1">OFFSET(OFFSET(Tablas!$F$208, (COLUMN(J14) - 3) * 75, 0), 0, ROW(J14) - 7)</f>
        <v>0</v>
      </c>
      <c r="K14" s="179">
        <f ca="1">OFFSET(OFFSET(Tablas!$F$208, (COLUMN(K14) - 3) * 75, 0), 0, ROW(K14) - 7)</f>
        <v>0</v>
      </c>
      <c r="L14" s="179">
        <f ca="1">OFFSET(OFFSET(Tablas!$F$208, (COLUMN(L14) - 3) * 75, 0), 0, ROW(L14) - 7)</f>
        <v>2</v>
      </c>
      <c r="M14" s="261">
        <f ca="1">OFFSET(OFFSET(Tablas!$F$208, (COLUMN(M14) - 3) * 75, 0), 0, ROW(M14) - 7)</f>
        <v>0</v>
      </c>
      <c r="N14" s="488">
        <f ca="1">OFFSET(OFFSET(Tablas!$F$208, (COLUMN(N14) - 3) * 75, 0), 0, ROW(N14) - 7)</f>
        <v>31</v>
      </c>
      <c r="O14" s="179">
        <f ca="1">OFFSET(OFFSET(Tablas!$F$208, (COLUMN(O14) - 3) * 75, 0), 0, ROW(O14) - 7)</f>
        <v>33</v>
      </c>
      <c r="P14" s="179">
        <f ca="1">OFFSET(OFFSET(Tablas!$F$208, (COLUMN(P14) - 3) * 75, 0), 0, ROW(P14) - 7)</f>
        <v>2</v>
      </c>
      <c r="Q14" s="238">
        <f t="shared" ca="1" si="0"/>
        <v>6.0606060606060608E-2</v>
      </c>
      <c r="R14" s="245">
        <f t="shared" ca="1" si="1"/>
        <v>0</v>
      </c>
    </row>
    <row r="15" spans="1:18" x14ac:dyDescent="0.2">
      <c r="A15" s="252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52">
        <f ca="1">OFFSET(OFFSET(Tablas!$F$208, (COLUMN(C15) - 3) * 75, 0), 0, ROW(C15) - 7)</f>
        <v>1</v>
      </c>
      <c r="D15" s="179">
        <f ca="1">OFFSET(OFFSET(Tablas!$F$208, (COLUMN(D15) - 3) * 75, 0), 0, ROW(D15) - 7)</f>
        <v>0</v>
      </c>
      <c r="E15" s="179">
        <f ca="1">OFFSET(OFFSET(Tablas!$F$208, (COLUMN(E15) - 3) * 75, 0), 0, ROW(E15) - 7)</f>
        <v>0</v>
      </c>
      <c r="F15" s="179">
        <f ca="1">OFFSET(OFFSET(Tablas!$F$208, (COLUMN(F15) - 3) * 75, 0), 0, ROW(F15) - 7)</f>
        <v>0</v>
      </c>
      <c r="G15" s="179">
        <f ca="1">OFFSET(OFFSET(Tablas!$F$208, (COLUMN(G15) - 3) * 75, 0), 0, ROW(G15) - 7)</f>
        <v>0</v>
      </c>
      <c r="H15" s="261">
        <f ca="1">OFFSET(OFFSET(Tablas!$F$208, (COLUMN(H15) - 3) * 75, 0), 0, ROW(H15) - 7)</f>
        <v>0</v>
      </c>
      <c r="I15" s="252">
        <f ca="1">OFFSET(OFFSET(Tablas!$F$208, (COLUMN(I15) - 3) * 75, 0), 0, ROW(I15) - 7)</f>
        <v>1</v>
      </c>
      <c r="J15" s="179">
        <f ca="1">OFFSET(OFFSET(Tablas!$F$208, (COLUMN(J15) - 3) * 75, 0), 0, ROW(J15) - 7)</f>
        <v>1</v>
      </c>
      <c r="K15" s="179">
        <f ca="1">OFFSET(OFFSET(Tablas!$F$208, (COLUMN(K15) - 3) * 75, 0), 0, ROW(K15) - 7)</f>
        <v>0</v>
      </c>
      <c r="L15" s="179">
        <f ca="1">OFFSET(OFFSET(Tablas!$F$208, (COLUMN(L15) - 3) * 75, 0), 0, ROW(L15) - 7)</f>
        <v>0</v>
      </c>
      <c r="M15" s="261">
        <f ca="1">OFFSET(OFFSET(Tablas!$F$208, (COLUMN(M15) - 3) * 75, 0), 0, ROW(M15) - 7)</f>
        <v>0</v>
      </c>
      <c r="N15" s="488">
        <f ca="1">OFFSET(OFFSET(Tablas!$F$208, (COLUMN(N15) - 3) * 75, 0), 0, ROW(N15) - 7)</f>
        <v>28</v>
      </c>
      <c r="O15" s="179">
        <f ca="1">OFFSET(OFFSET(Tablas!$F$208, (COLUMN(O15) - 3) * 75, 0), 0, ROW(O15) - 7)</f>
        <v>31</v>
      </c>
      <c r="P15" s="179">
        <f ca="1">OFFSET(OFFSET(Tablas!$F$208, (COLUMN(P15) - 3) * 75, 0), 0, ROW(P15) - 7)</f>
        <v>3</v>
      </c>
      <c r="Q15" s="238">
        <f t="shared" ca="1" si="0"/>
        <v>9.6774193548387094E-2</v>
      </c>
      <c r="R15" s="245">
        <f t="shared" ca="1" si="1"/>
        <v>3.2258064516129031E-2</v>
      </c>
    </row>
    <row r="16" spans="1:18" x14ac:dyDescent="0.2">
      <c r="A16" s="252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52">
        <f ca="1">OFFSET(OFFSET(Tablas!$F$208, (COLUMN(C16) - 3) * 75, 0), 0, ROW(C16) - 7)</f>
        <v>0</v>
      </c>
      <c r="D16" s="179">
        <f ca="1">OFFSET(OFFSET(Tablas!$F$208, (COLUMN(D16) - 3) * 75, 0), 0, ROW(D16) - 7)</f>
        <v>0</v>
      </c>
      <c r="E16" s="179">
        <f ca="1">OFFSET(OFFSET(Tablas!$F$208, (COLUMN(E16) - 3) * 75, 0), 0, ROW(E16) - 7)</f>
        <v>0</v>
      </c>
      <c r="F16" s="179">
        <f ca="1">OFFSET(OFFSET(Tablas!$F$208, (COLUMN(F16) - 3) * 75, 0), 0, ROW(F16) - 7)</f>
        <v>0</v>
      </c>
      <c r="G16" s="179">
        <f ca="1">OFFSET(OFFSET(Tablas!$F$208, (COLUMN(G16) - 3) * 75, 0), 0, ROW(G16) - 7)</f>
        <v>0</v>
      </c>
      <c r="H16" s="261">
        <f ca="1">OFFSET(OFFSET(Tablas!$F$208, (COLUMN(H16) - 3) * 75, 0), 0, ROW(H16) - 7)</f>
        <v>0</v>
      </c>
      <c r="I16" s="252">
        <f ca="1">OFFSET(OFFSET(Tablas!$F$208, (COLUMN(I16) - 3) * 75, 0), 0, ROW(I16) - 7)</f>
        <v>0</v>
      </c>
      <c r="J16" s="179">
        <f ca="1">OFFSET(OFFSET(Tablas!$F$208, (COLUMN(J16) - 3) * 75, 0), 0, ROW(J16) - 7)</f>
        <v>1</v>
      </c>
      <c r="K16" s="179">
        <f ca="1">OFFSET(OFFSET(Tablas!$F$208, (COLUMN(K16) - 3) * 75, 0), 0, ROW(K16) - 7)</f>
        <v>0</v>
      </c>
      <c r="L16" s="179">
        <f ca="1">OFFSET(OFFSET(Tablas!$F$208, (COLUMN(L16) - 3) * 75, 0), 0, ROW(L16) - 7)</f>
        <v>0</v>
      </c>
      <c r="M16" s="261">
        <f ca="1">OFFSET(OFFSET(Tablas!$F$208, (COLUMN(M16) - 3) * 75, 0), 0, ROW(M16) - 7)</f>
        <v>0</v>
      </c>
      <c r="N16" s="488">
        <f ca="1">OFFSET(OFFSET(Tablas!$F$208, (COLUMN(N16) - 3) * 75, 0), 0, ROW(N16) - 7)</f>
        <v>55</v>
      </c>
      <c r="O16" s="179">
        <f ca="1">OFFSET(OFFSET(Tablas!$F$208, (COLUMN(O16) - 3) * 75, 0), 0, ROW(O16) - 7)</f>
        <v>56</v>
      </c>
      <c r="P16" s="179">
        <f ca="1">OFFSET(OFFSET(Tablas!$F$208, (COLUMN(P16) - 3) * 75, 0), 0, ROW(P16) - 7)</f>
        <v>1</v>
      </c>
      <c r="Q16" s="238">
        <f t="shared" ca="1" si="0"/>
        <v>1.7857142857142856E-2</v>
      </c>
      <c r="R16" s="245">
        <f t="shared" ca="1" si="1"/>
        <v>0</v>
      </c>
    </row>
    <row r="17" spans="1:18" x14ac:dyDescent="0.2">
      <c r="A17" s="252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52">
        <f ca="1">OFFSET(OFFSET(Tablas!$F$208, (COLUMN(C17) - 3) * 75, 0), 0, ROW(C17) - 7)</f>
        <v>0</v>
      </c>
      <c r="D17" s="179">
        <f ca="1">OFFSET(OFFSET(Tablas!$F$208, (COLUMN(D17) - 3) * 75, 0), 0, ROW(D17) - 7)</f>
        <v>0</v>
      </c>
      <c r="E17" s="179">
        <f ca="1">OFFSET(OFFSET(Tablas!$F$208, (COLUMN(E17) - 3) * 75, 0), 0, ROW(E17) - 7)</f>
        <v>0</v>
      </c>
      <c r="F17" s="179">
        <f ca="1">OFFSET(OFFSET(Tablas!$F$208, (COLUMN(F17) - 3) * 75, 0), 0, ROW(F17) - 7)</f>
        <v>0</v>
      </c>
      <c r="G17" s="179">
        <f ca="1">OFFSET(OFFSET(Tablas!$F$208, (COLUMN(G17) - 3) * 75, 0), 0, ROW(G17) - 7)</f>
        <v>0</v>
      </c>
      <c r="H17" s="261">
        <f ca="1">OFFSET(OFFSET(Tablas!$F$208, (COLUMN(H17) - 3) * 75, 0), 0, ROW(H17) - 7)</f>
        <v>0</v>
      </c>
      <c r="I17" s="252">
        <f ca="1">OFFSET(OFFSET(Tablas!$F$208, (COLUMN(I17) - 3) * 75, 0), 0, ROW(I17) - 7)</f>
        <v>2</v>
      </c>
      <c r="J17" s="179">
        <f ca="1">OFFSET(OFFSET(Tablas!$F$208, (COLUMN(J17) - 3) * 75, 0), 0, ROW(J17) - 7)</f>
        <v>1</v>
      </c>
      <c r="K17" s="179">
        <f ca="1">OFFSET(OFFSET(Tablas!$F$208, (COLUMN(K17) - 3) * 75, 0), 0, ROW(K17) - 7)</f>
        <v>0</v>
      </c>
      <c r="L17" s="179">
        <f ca="1">OFFSET(OFFSET(Tablas!$F$208, (COLUMN(L17) - 3) * 75, 0), 0, ROW(L17) - 7)</f>
        <v>1</v>
      </c>
      <c r="M17" s="261">
        <f ca="1">OFFSET(OFFSET(Tablas!$F$208, (COLUMN(M17) - 3) * 75, 0), 0, ROW(M17) - 7)</f>
        <v>1</v>
      </c>
      <c r="N17" s="488">
        <f ca="1">OFFSET(OFFSET(Tablas!$F$208, (COLUMN(N17) - 3) * 75, 0), 0, ROW(N17) - 7)</f>
        <v>61</v>
      </c>
      <c r="O17" s="179">
        <f ca="1">OFFSET(OFFSET(Tablas!$F$208, (COLUMN(O17) - 3) * 75, 0), 0, ROW(O17) - 7)</f>
        <v>66</v>
      </c>
      <c r="P17" s="179">
        <f ca="1">OFFSET(OFFSET(Tablas!$F$208, (COLUMN(P17) - 3) * 75, 0), 0, ROW(P17) - 7)</f>
        <v>5</v>
      </c>
      <c r="Q17" s="238">
        <f t="shared" ca="1" si="0"/>
        <v>7.575757575757576E-2</v>
      </c>
      <c r="R17" s="245">
        <f t="shared" ca="1" si="1"/>
        <v>0</v>
      </c>
    </row>
    <row r="18" spans="1:18" x14ac:dyDescent="0.2">
      <c r="A18" s="252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52">
        <f ca="1">OFFSET(OFFSET(Tablas!$F$208, (COLUMN(C18) - 3) * 75, 0), 0, ROW(C18) - 7)</f>
        <v>1</v>
      </c>
      <c r="D18" s="179">
        <f ca="1">OFFSET(OFFSET(Tablas!$F$208, (COLUMN(D18) - 3) * 75, 0), 0, ROW(D18) - 7)</f>
        <v>0</v>
      </c>
      <c r="E18" s="179">
        <f ca="1">OFFSET(OFFSET(Tablas!$F$208, (COLUMN(E18) - 3) * 75, 0), 0, ROW(E18) - 7)</f>
        <v>0</v>
      </c>
      <c r="F18" s="179">
        <f ca="1">OFFSET(OFFSET(Tablas!$F$208, (COLUMN(F18) - 3) * 75, 0), 0, ROW(F18) - 7)</f>
        <v>0</v>
      </c>
      <c r="G18" s="179">
        <f ca="1">OFFSET(OFFSET(Tablas!$F$208, (COLUMN(G18) - 3) * 75, 0), 0, ROW(G18) - 7)</f>
        <v>0</v>
      </c>
      <c r="H18" s="261">
        <f ca="1">OFFSET(OFFSET(Tablas!$F$208, (COLUMN(H18) - 3) * 75, 0), 0, ROW(H18) - 7)</f>
        <v>0</v>
      </c>
      <c r="I18" s="252">
        <f ca="1">OFFSET(OFFSET(Tablas!$F$208, (COLUMN(I18) - 3) * 75, 0), 0, ROW(I18) - 7)</f>
        <v>0</v>
      </c>
      <c r="J18" s="179">
        <f ca="1">OFFSET(OFFSET(Tablas!$F$208, (COLUMN(J18) - 3) * 75, 0), 0, ROW(J18) - 7)</f>
        <v>1</v>
      </c>
      <c r="K18" s="179">
        <f ca="1">OFFSET(OFFSET(Tablas!$F$208, (COLUMN(K18) - 3) * 75, 0), 0, ROW(K18) - 7)</f>
        <v>0</v>
      </c>
      <c r="L18" s="179">
        <f ca="1">OFFSET(OFFSET(Tablas!$F$208, (COLUMN(L18) - 3) * 75, 0), 0, ROW(L18) - 7)</f>
        <v>1</v>
      </c>
      <c r="M18" s="261">
        <f ca="1">OFFSET(OFFSET(Tablas!$F$208, (COLUMN(M18) - 3) * 75, 0), 0, ROW(M18) - 7)</f>
        <v>0</v>
      </c>
      <c r="N18" s="488">
        <f ca="1">OFFSET(OFFSET(Tablas!$F$208, (COLUMN(N18) - 3) * 75, 0), 0, ROW(N18) - 7)</f>
        <v>50</v>
      </c>
      <c r="O18" s="179">
        <f ca="1">OFFSET(OFFSET(Tablas!$F$208, (COLUMN(O18) - 3) * 75, 0), 0, ROW(O18) - 7)</f>
        <v>53</v>
      </c>
      <c r="P18" s="179">
        <f ca="1">OFFSET(OFFSET(Tablas!$F$208, (COLUMN(P18) - 3) * 75, 0), 0, ROW(P18) - 7)</f>
        <v>3</v>
      </c>
      <c r="Q18" s="238">
        <f t="shared" ca="1" si="0"/>
        <v>5.6603773584905662E-2</v>
      </c>
      <c r="R18" s="245">
        <f t="shared" ca="1" si="1"/>
        <v>1.8867924528301886E-2</v>
      </c>
    </row>
    <row r="19" spans="1:18" x14ac:dyDescent="0.2">
      <c r="A19" s="252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52">
        <f ca="1">OFFSET(OFFSET(Tablas!$F$208, (COLUMN(C19) - 3) * 75, 0), 0, ROW(C19) - 7)</f>
        <v>1</v>
      </c>
      <c r="D19" s="179">
        <f ca="1">OFFSET(OFFSET(Tablas!$F$208, (COLUMN(D19) - 3) * 75, 0), 0, ROW(D19) - 7)</f>
        <v>0</v>
      </c>
      <c r="E19" s="179">
        <f ca="1">OFFSET(OFFSET(Tablas!$F$208, (COLUMN(E19) - 3) * 75, 0), 0, ROW(E19) - 7)</f>
        <v>0</v>
      </c>
      <c r="F19" s="179">
        <f ca="1">OFFSET(OFFSET(Tablas!$F$208, (COLUMN(F19) - 3) * 75, 0), 0, ROW(F19) - 7)</f>
        <v>0</v>
      </c>
      <c r="G19" s="179">
        <f ca="1">OFFSET(OFFSET(Tablas!$F$208, (COLUMN(G19) - 3) * 75, 0), 0, ROW(G19) - 7)</f>
        <v>0</v>
      </c>
      <c r="H19" s="261">
        <f ca="1">OFFSET(OFFSET(Tablas!$F$208, (COLUMN(H19) - 3) * 75, 0), 0, ROW(H19) - 7)</f>
        <v>0</v>
      </c>
      <c r="I19" s="252">
        <f ca="1">OFFSET(OFFSET(Tablas!$F$208, (COLUMN(I19) - 3) * 75, 0), 0, ROW(I19) - 7)</f>
        <v>2</v>
      </c>
      <c r="J19" s="179">
        <f ca="1">OFFSET(OFFSET(Tablas!$F$208, (COLUMN(J19) - 3) * 75, 0), 0, ROW(J19) - 7)</f>
        <v>2</v>
      </c>
      <c r="K19" s="179">
        <f ca="1">OFFSET(OFFSET(Tablas!$F$208, (COLUMN(K19) - 3) * 75, 0), 0, ROW(K19) - 7)</f>
        <v>1</v>
      </c>
      <c r="L19" s="179">
        <f ca="1">OFFSET(OFFSET(Tablas!$F$208, (COLUMN(L19) - 3) * 75, 0), 0, ROW(L19) - 7)</f>
        <v>0</v>
      </c>
      <c r="M19" s="261">
        <f ca="1">OFFSET(OFFSET(Tablas!$F$208, (COLUMN(M19) - 3) * 75, 0), 0, ROW(M19) - 7)</f>
        <v>0</v>
      </c>
      <c r="N19" s="488">
        <f ca="1">OFFSET(OFFSET(Tablas!$F$208, (COLUMN(N19) - 3) * 75, 0), 0, ROW(N19) - 7)</f>
        <v>58</v>
      </c>
      <c r="O19" s="179">
        <f ca="1">OFFSET(OFFSET(Tablas!$F$208, (COLUMN(O19) - 3) * 75, 0), 0, ROW(O19) - 7)</f>
        <v>63</v>
      </c>
      <c r="P19" s="179">
        <f ca="1">OFFSET(OFFSET(Tablas!$F$208, (COLUMN(P19) - 3) * 75, 0), 0, ROW(P19) - 7)</f>
        <v>5</v>
      </c>
      <c r="Q19" s="238">
        <f t="shared" ca="1" si="0"/>
        <v>9.5238095238095233E-2</v>
      </c>
      <c r="R19" s="245">
        <f t="shared" ca="1" si="1"/>
        <v>1.5873015873015872E-2</v>
      </c>
    </row>
    <row r="20" spans="1:18" x14ac:dyDescent="0.2">
      <c r="A20" s="252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52">
        <f ca="1">OFFSET(OFFSET(Tablas!$F$208, (COLUMN(C20) - 3) * 75, 0), 0, ROW(C20) - 7)</f>
        <v>0</v>
      </c>
      <c r="D20" s="179">
        <f ca="1">OFFSET(OFFSET(Tablas!$F$208, (COLUMN(D20) - 3) * 75, 0), 0, ROW(D20) - 7)</f>
        <v>0</v>
      </c>
      <c r="E20" s="179">
        <f ca="1">OFFSET(OFFSET(Tablas!$F$208, (COLUMN(E20) - 3) * 75, 0), 0, ROW(E20) - 7)</f>
        <v>0</v>
      </c>
      <c r="F20" s="179">
        <f ca="1">OFFSET(OFFSET(Tablas!$F$208, (COLUMN(F20) - 3) * 75, 0), 0, ROW(F20) - 7)</f>
        <v>0</v>
      </c>
      <c r="G20" s="179">
        <f ca="1">OFFSET(OFFSET(Tablas!$F$208, (COLUMN(G20) - 3) * 75, 0), 0, ROW(G20) - 7)</f>
        <v>0</v>
      </c>
      <c r="H20" s="261">
        <f ca="1">OFFSET(OFFSET(Tablas!$F$208, (COLUMN(H20) - 3) * 75, 0), 0, ROW(H20) - 7)</f>
        <v>1</v>
      </c>
      <c r="I20" s="252">
        <f ca="1">OFFSET(OFFSET(Tablas!$F$208, (COLUMN(I20) - 3) * 75, 0), 0, ROW(I20) - 7)</f>
        <v>1</v>
      </c>
      <c r="J20" s="179">
        <f ca="1">OFFSET(OFFSET(Tablas!$F$208, (COLUMN(J20) - 3) * 75, 0), 0, ROW(J20) - 7)</f>
        <v>1</v>
      </c>
      <c r="K20" s="179">
        <f ca="1">OFFSET(OFFSET(Tablas!$F$208, (COLUMN(K20) - 3) * 75, 0), 0, ROW(K20) - 7)</f>
        <v>1</v>
      </c>
      <c r="L20" s="179">
        <f ca="1">OFFSET(OFFSET(Tablas!$F$208, (COLUMN(L20) - 3) * 75, 0), 0, ROW(L20) - 7)</f>
        <v>1</v>
      </c>
      <c r="M20" s="261">
        <f ca="1">OFFSET(OFFSET(Tablas!$F$208, (COLUMN(M20) - 3) * 75, 0), 0, ROW(M20) - 7)</f>
        <v>0</v>
      </c>
      <c r="N20" s="488">
        <f ca="1">OFFSET(OFFSET(Tablas!$F$208, (COLUMN(N20) - 3) * 75, 0), 0, ROW(N20) - 7)</f>
        <v>64</v>
      </c>
      <c r="O20" s="179">
        <f ca="1">OFFSET(OFFSET(Tablas!$F$208, (COLUMN(O20) - 3) * 75, 0), 0, ROW(O20) - 7)</f>
        <v>69</v>
      </c>
      <c r="P20" s="179">
        <f ca="1">OFFSET(OFFSET(Tablas!$F$208, (COLUMN(P20) - 3) * 75, 0), 0, ROW(P20) - 7)</f>
        <v>4</v>
      </c>
      <c r="Q20" s="238">
        <f t="shared" ca="1" si="0"/>
        <v>7.2463768115942032E-2</v>
      </c>
      <c r="R20" s="245">
        <f t="shared" ca="1" si="1"/>
        <v>1.4492753623188406E-2</v>
      </c>
    </row>
    <row r="21" spans="1:18" x14ac:dyDescent="0.2">
      <c r="A21" s="252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52">
        <f ca="1">OFFSET(OFFSET(Tablas!$F$208, (COLUMN(C21) - 3) * 75, 0), 0, ROW(C21) - 7)</f>
        <v>0</v>
      </c>
      <c r="D21" s="179">
        <f ca="1">OFFSET(OFFSET(Tablas!$F$208, (COLUMN(D21) - 3) * 75, 0), 0, ROW(D21) - 7)</f>
        <v>0</v>
      </c>
      <c r="E21" s="179">
        <f ca="1">OFFSET(OFFSET(Tablas!$F$208, (COLUMN(E21) - 3) * 75, 0), 0, ROW(E21) - 7)</f>
        <v>0</v>
      </c>
      <c r="F21" s="179">
        <f ca="1">OFFSET(OFFSET(Tablas!$F$208, (COLUMN(F21) - 3) * 75, 0), 0, ROW(F21) - 7)</f>
        <v>0</v>
      </c>
      <c r="G21" s="179">
        <f ca="1">OFFSET(OFFSET(Tablas!$F$208, (COLUMN(G21) - 3) * 75, 0), 0, ROW(G21) - 7)</f>
        <v>0</v>
      </c>
      <c r="H21" s="261">
        <f ca="1">OFFSET(OFFSET(Tablas!$F$208, (COLUMN(H21) - 3) * 75, 0), 0, ROW(H21) - 7)</f>
        <v>0</v>
      </c>
      <c r="I21" s="252">
        <f ca="1">OFFSET(OFFSET(Tablas!$F$208, (COLUMN(I21) - 3) * 75, 0), 0, ROW(I21) - 7)</f>
        <v>0</v>
      </c>
      <c r="J21" s="179">
        <f ca="1">OFFSET(OFFSET(Tablas!$F$208, (COLUMN(J21) - 3) * 75, 0), 0, ROW(J21) - 7)</f>
        <v>2</v>
      </c>
      <c r="K21" s="179">
        <f ca="1">OFFSET(OFFSET(Tablas!$F$208, (COLUMN(K21) - 3) * 75, 0), 0, ROW(K21) - 7)</f>
        <v>0</v>
      </c>
      <c r="L21" s="179">
        <f ca="1">OFFSET(OFFSET(Tablas!$F$208, (COLUMN(L21) - 3) * 75, 0), 0, ROW(L21) - 7)</f>
        <v>0</v>
      </c>
      <c r="M21" s="261">
        <f ca="1">OFFSET(OFFSET(Tablas!$F$208, (COLUMN(M21) - 3) * 75, 0), 0, ROW(M21) - 7)</f>
        <v>0</v>
      </c>
      <c r="N21" s="488">
        <f ca="1">OFFSET(OFFSET(Tablas!$F$208, (COLUMN(N21) - 3) * 75, 0), 0, ROW(N21) - 7)</f>
        <v>55</v>
      </c>
      <c r="O21" s="179">
        <f ca="1">OFFSET(OFFSET(Tablas!$F$208, (COLUMN(O21) - 3) * 75, 0), 0, ROW(O21) - 7)</f>
        <v>57</v>
      </c>
      <c r="P21" s="179">
        <f ca="1">OFFSET(OFFSET(Tablas!$F$208, (COLUMN(P21) - 3) * 75, 0), 0, ROW(P21) - 7)</f>
        <v>2</v>
      </c>
      <c r="Q21" s="238">
        <f t="shared" ca="1" si="0"/>
        <v>3.5087719298245612E-2</v>
      </c>
      <c r="R21" s="245">
        <f t="shared" ca="1" si="1"/>
        <v>0</v>
      </c>
    </row>
    <row r="22" spans="1:18" x14ac:dyDescent="0.2">
      <c r="A22" s="252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52">
        <f ca="1">OFFSET(OFFSET(Tablas!$F$208, (COLUMN(C22) - 3) * 75, 0), 0, ROW(C22) - 7)</f>
        <v>1</v>
      </c>
      <c r="D22" s="179">
        <f ca="1">OFFSET(OFFSET(Tablas!$F$208, (COLUMN(D22) - 3) * 75, 0), 0, ROW(D22) - 7)</f>
        <v>0</v>
      </c>
      <c r="E22" s="179">
        <f ca="1">OFFSET(OFFSET(Tablas!$F$208, (COLUMN(E22) - 3) * 75, 0), 0, ROW(E22) - 7)</f>
        <v>0</v>
      </c>
      <c r="F22" s="179">
        <f ca="1">OFFSET(OFFSET(Tablas!$F$208, (COLUMN(F22) - 3) * 75, 0), 0, ROW(F22) - 7)</f>
        <v>0</v>
      </c>
      <c r="G22" s="179">
        <f ca="1">OFFSET(OFFSET(Tablas!$F$208, (COLUMN(G22) - 3) * 75, 0), 0, ROW(G22) - 7)</f>
        <v>0</v>
      </c>
      <c r="H22" s="261">
        <f ca="1">OFFSET(OFFSET(Tablas!$F$208, (COLUMN(H22) - 3) * 75, 0), 0, ROW(H22) - 7)</f>
        <v>0</v>
      </c>
      <c r="I22" s="252">
        <f ca="1">OFFSET(OFFSET(Tablas!$F$208, (COLUMN(I22) - 3) * 75, 0), 0, ROW(I22) - 7)</f>
        <v>0</v>
      </c>
      <c r="J22" s="179">
        <f ca="1">OFFSET(OFFSET(Tablas!$F$208, (COLUMN(J22) - 3) * 75, 0), 0, ROW(J22) - 7)</f>
        <v>1</v>
      </c>
      <c r="K22" s="179">
        <f ca="1">OFFSET(OFFSET(Tablas!$F$208, (COLUMN(K22) - 3) * 75, 0), 0, ROW(K22) - 7)</f>
        <v>0</v>
      </c>
      <c r="L22" s="179">
        <f ca="1">OFFSET(OFFSET(Tablas!$F$208, (COLUMN(L22) - 3) * 75, 0), 0, ROW(L22) - 7)</f>
        <v>1</v>
      </c>
      <c r="M22" s="261">
        <f ca="1">OFFSET(OFFSET(Tablas!$F$208, (COLUMN(M22) - 3) * 75, 0), 0, ROW(M22) - 7)</f>
        <v>0</v>
      </c>
      <c r="N22" s="488">
        <f ca="1">OFFSET(OFFSET(Tablas!$F$208, (COLUMN(N22) - 3) * 75, 0), 0, ROW(N22) - 7)</f>
        <v>52</v>
      </c>
      <c r="O22" s="179">
        <f ca="1">OFFSET(OFFSET(Tablas!$F$208, (COLUMN(O22) - 3) * 75, 0), 0, ROW(O22) - 7)</f>
        <v>56</v>
      </c>
      <c r="P22" s="179">
        <f ca="1">OFFSET(OFFSET(Tablas!$F$208, (COLUMN(P22) - 3) * 75, 0), 0, ROW(P22) - 7)</f>
        <v>4</v>
      </c>
      <c r="Q22" s="238">
        <f t="shared" ca="1" si="0"/>
        <v>5.3571428571428568E-2</v>
      </c>
      <c r="R22" s="245">
        <f t="shared" ca="1" si="1"/>
        <v>1.7857142857142856E-2</v>
      </c>
    </row>
    <row r="23" spans="1:18" x14ac:dyDescent="0.2">
      <c r="A23" s="252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52">
        <f ca="1">OFFSET(OFFSET(Tablas!$F$208, (COLUMN(C23) - 3) * 75, 0), 0, ROW(C23) - 7)</f>
        <v>4</v>
      </c>
      <c r="D23" s="179">
        <f ca="1">OFFSET(OFFSET(Tablas!$F$208, (COLUMN(D23) - 3) * 75, 0), 0, ROW(D23) - 7)</f>
        <v>0</v>
      </c>
      <c r="E23" s="179">
        <f ca="1">OFFSET(OFFSET(Tablas!$F$208, (COLUMN(E23) - 3) * 75, 0), 0, ROW(E23) - 7)</f>
        <v>0</v>
      </c>
      <c r="F23" s="179">
        <f ca="1">OFFSET(OFFSET(Tablas!$F$208, (COLUMN(F23) - 3) * 75, 0), 0, ROW(F23) - 7)</f>
        <v>0</v>
      </c>
      <c r="G23" s="179">
        <f ca="1">OFFSET(OFFSET(Tablas!$F$208, (COLUMN(G23) - 3) * 75, 0), 0, ROW(G23) - 7)</f>
        <v>0</v>
      </c>
      <c r="H23" s="261">
        <f ca="1">OFFSET(OFFSET(Tablas!$F$208, (COLUMN(H23) - 3) * 75, 0), 0, ROW(H23) - 7)</f>
        <v>0</v>
      </c>
      <c r="I23" s="252">
        <f ca="1">OFFSET(OFFSET(Tablas!$F$208, (COLUMN(I23) - 3) * 75, 0), 0, ROW(I23) - 7)</f>
        <v>3</v>
      </c>
      <c r="J23" s="179">
        <f ca="1">OFFSET(OFFSET(Tablas!$F$208, (COLUMN(J23) - 3) * 75, 0), 0, ROW(J23) - 7)</f>
        <v>5</v>
      </c>
      <c r="K23" s="179">
        <f ca="1">OFFSET(OFFSET(Tablas!$F$208, (COLUMN(K23) - 3) * 75, 0), 0, ROW(K23) - 7)</f>
        <v>0</v>
      </c>
      <c r="L23" s="179">
        <f ca="1">OFFSET(OFFSET(Tablas!$F$208, (COLUMN(L23) - 3) * 75, 0), 0, ROW(L23) - 7)</f>
        <v>1</v>
      </c>
      <c r="M23" s="261">
        <f ca="1">OFFSET(OFFSET(Tablas!$F$208, (COLUMN(M23) - 3) * 75, 0), 0, ROW(M23) - 7)</f>
        <v>0</v>
      </c>
      <c r="N23" s="488">
        <f ca="1">OFFSET(OFFSET(Tablas!$F$208, (COLUMN(N23) - 3) * 75, 0), 0, ROW(N23) - 7)</f>
        <v>52</v>
      </c>
      <c r="O23" s="179">
        <f ca="1">OFFSET(OFFSET(Tablas!$F$208, (COLUMN(O23) - 3) * 75, 0), 0, ROW(O23) - 7)</f>
        <v>65</v>
      </c>
      <c r="P23" s="179">
        <f ca="1">OFFSET(OFFSET(Tablas!$F$208, (COLUMN(P23) - 3) * 75, 0), 0, ROW(P23) - 7)</f>
        <v>13</v>
      </c>
      <c r="Q23" s="238">
        <f t="shared" ca="1" si="0"/>
        <v>0.2</v>
      </c>
      <c r="R23" s="245">
        <f t="shared" ca="1" si="1"/>
        <v>6.1538461538461542E-2</v>
      </c>
    </row>
    <row r="24" spans="1:18" x14ac:dyDescent="0.2">
      <c r="A24" s="252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52">
        <f ca="1">OFFSET(OFFSET(Tablas!$F$208, (COLUMN(C24) - 3) * 75, 0), 0, ROW(C24) - 7)</f>
        <v>1</v>
      </c>
      <c r="D24" s="179">
        <f ca="1">OFFSET(OFFSET(Tablas!$F$208, (COLUMN(D24) - 3) * 75, 0), 0, ROW(D24) - 7)</f>
        <v>0</v>
      </c>
      <c r="E24" s="179">
        <f ca="1">OFFSET(OFFSET(Tablas!$F$208, (COLUMN(E24) - 3) * 75, 0), 0, ROW(E24) - 7)</f>
        <v>0</v>
      </c>
      <c r="F24" s="179">
        <f ca="1">OFFSET(OFFSET(Tablas!$F$208, (COLUMN(F24) - 3) * 75, 0), 0, ROW(F24) - 7)</f>
        <v>0</v>
      </c>
      <c r="G24" s="179">
        <f ca="1">OFFSET(OFFSET(Tablas!$F$208, (COLUMN(G24) - 3) * 75, 0), 0, ROW(G24) - 7)</f>
        <v>0</v>
      </c>
      <c r="H24" s="261">
        <f ca="1">OFFSET(OFFSET(Tablas!$F$208, (COLUMN(H24) - 3) * 75, 0), 0, ROW(H24) - 7)</f>
        <v>0</v>
      </c>
      <c r="I24" s="252">
        <f ca="1">OFFSET(OFFSET(Tablas!$F$208, (COLUMN(I24) - 3) * 75, 0), 0, ROW(I24) - 7)</f>
        <v>1</v>
      </c>
      <c r="J24" s="179">
        <f ca="1">OFFSET(OFFSET(Tablas!$F$208, (COLUMN(J24) - 3) * 75, 0), 0, ROW(J24) - 7)</f>
        <v>9</v>
      </c>
      <c r="K24" s="179">
        <f ca="1">OFFSET(OFFSET(Tablas!$F$208, (COLUMN(K24) - 3) * 75, 0), 0, ROW(K24) - 7)</f>
        <v>4</v>
      </c>
      <c r="L24" s="179">
        <f ca="1">OFFSET(OFFSET(Tablas!$F$208, (COLUMN(L24) - 3) * 75, 0), 0, ROW(L24) - 7)</f>
        <v>2</v>
      </c>
      <c r="M24" s="261">
        <f ca="1">OFFSET(OFFSET(Tablas!$F$208, (COLUMN(M24) - 3) * 75, 0), 0, ROW(M24) - 7)</f>
        <v>0</v>
      </c>
      <c r="N24" s="488">
        <f ca="1">OFFSET(OFFSET(Tablas!$F$208, (COLUMN(N24) - 3) * 75, 0), 0, ROW(N24) - 7)</f>
        <v>81</v>
      </c>
      <c r="O24" s="179">
        <f ca="1">OFFSET(OFFSET(Tablas!$F$208, (COLUMN(O24) - 3) * 75, 0), 0, ROW(O24) - 7)</f>
        <v>94</v>
      </c>
      <c r="P24" s="179">
        <f ca="1">OFFSET(OFFSET(Tablas!$F$208, (COLUMN(P24) - 3) * 75, 0), 0, ROW(P24) - 7)</f>
        <v>13</v>
      </c>
      <c r="Q24" s="238">
        <f t="shared" ca="1" si="0"/>
        <v>0.18085106382978725</v>
      </c>
      <c r="R24" s="245">
        <f t="shared" ca="1" si="1"/>
        <v>1.0638297872340425E-2</v>
      </c>
    </row>
    <row r="25" spans="1:18" x14ac:dyDescent="0.2">
      <c r="A25" s="252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52">
        <f ca="1">OFFSET(OFFSET(Tablas!$F$208, (COLUMN(C25) - 3) * 75, 0), 0, ROW(C25) - 7)</f>
        <v>3</v>
      </c>
      <c r="D25" s="179">
        <f ca="1">OFFSET(OFFSET(Tablas!$F$208, (COLUMN(D25) - 3) * 75, 0), 0, ROW(D25) - 7)</f>
        <v>0</v>
      </c>
      <c r="E25" s="179">
        <f ca="1">OFFSET(OFFSET(Tablas!$F$208, (COLUMN(E25) - 3) * 75, 0), 0, ROW(E25) - 7)</f>
        <v>0</v>
      </c>
      <c r="F25" s="179">
        <f ca="1">OFFSET(OFFSET(Tablas!$F$208, (COLUMN(F25) - 3) * 75, 0), 0, ROW(F25) - 7)</f>
        <v>0</v>
      </c>
      <c r="G25" s="179">
        <f ca="1">OFFSET(OFFSET(Tablas!$F$208, (COLUMN(G25) - 3) * 75, 0), 0, ROW(G25) - 7)</f>
        <v>0</v>
      </c>
      <c r="H25" s="261">
        <f ca="1">OFFSET(OFFSET(Tablas!$F$208, (COLUMN(H25) - 3) * 75, 0), 0, ROW(H25) - 7)</f>
        <v>0</v>
      </c>
      <c r="I25" s="252">
        <f ca="1">OFFSET(OFFSET(Tablas!$F$208, (COLUMN(I25) - 3) * 75, 0), 0, ROW(I25) - 7)</f>
        <v>9</v>
      </c>
      <c r="J25" s="179">
        <f ca="1">OFFSET(OFFSET(Tablas!$F$208, (COLUMN(J25) - 3) * 75, 0), 0, ROW(J25) - 7)</f>
        <v>5</v>
      </c>
      <c r="K25" s="179">
        <f ca="1">OFFSET(OFFSET(Tablas!$F$208, (COLUMN(K25) - 3) * 75, 0), 0, ROW(K25) - 7)</f>
        <v>1</v>
      </c>
      <c r="L25" s="179">
        <f ca="1">OFFSET(OFFSET(Tablas!$F$208, (COLUMN(L25) - 3) * 75, 0), 0, ROW(L25) - 7)</f>
        <v>0</v>
      </c>
      <c r="M25" s="261">
        <f ca="1">OFFSET(OFFSET(Tablas!$F$208, (COLUMN(M25) - 3) * 75, 0), 0, ROW(M25) - 7)</f>
        <v>0</v>
      </c>
      <c r="N25" s="488">
        <f ca="1">OFFSET(OFFSET(Tablas!$F$208, (COLUMN(N25) - 3) * 75, 0), 0, ROW(N25) - 7)</f>
        <v>72</v>
      </c>
      <c r="O25" s="179">
        <f ca="1">OFFSET(OFFSET(Tablas!$F$208, (COLUMN(O25) - 3) * 75, 0), 0, ROW(O25) - 7)</f>
        <v>92</v>
      </c>
      <c r="P25" s="179">
        <f ca="1">OFFSET(OFFSET(Tablas!$F$208, (COLUMN(P25) - 3) * 75, 0), 0, ROW(P25) - 7)</f>
        <v>20</v>
      </c>
      <c r="Q25" s="238">
        <f t="shared" ca="1" si="0"/>
        <v>0.19565217391304349</v>
      </c>
      <c r="R25" s="245">
        <f t="shared" ca="1" si="1"/>
        <v>3.2608695652173912E-2</v>
      </c>
    </row>
    <row r="26" spans="1:18" x14ac:dyDescent="0.2">
      <c r="A26" s="252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52">
        <f ca="1">OFFSET(OFFSET(Tablas!$F$208, (COLUMN(C26) - 3) * 75, 0), 0, ROW(C26) - 7)</f>
        <v>4</v>
      </c>
      <c r="D26" s="179">
        <f ca="1">OFFSET(OFFSET(Tablas!$F$208, (COLUMN(D26) - 3) * 75, 0), 0, ROW(D26) - 7)</f>
        <v>0</v>
      </c>
      <c r="E26" s="179">
        <f ca="1">OFFSET(OFFSET(Tablas!$F$208, (COLUMN(E26) - 3) * 75, 0), 0, ROW(E26) - 7)</f>
        <v>1</v>
      </c>
      <c r="F26" s="179">
        <f ca="1">OFFSET(OFFSET(Tablas!$F$208, (COLUMN(F26) - 3) * 75, 0), 0, ROW(F26) - 7)</f>
        <v>0</v>
      </c>
      <c r="G26" s="179">
        <f ca="1">OFFSET(OFFSET(Tablas!$F$208, (COLUMN(G26) - 3) * 75, 0), 0, ROW(G26) - 7)</f>
        <v>0</v>
      </c>
      <c r="H26" s="261">
        <f ca="1">OFFSET(OFFSET(Tablas!$F$208, (COLUMN(H26) - 3) * 75, 0), 0, ROW(H26) - 7)</f>
        <v>0</v>
      </c>
      <c r="I26" s="252">
        <f ca="1">OFFSET(OFFSET(Tablas!$F$208, (COLUMN(I26) - 3) * 75, 0), 0, ROW(I26) - 7)</f>
        <v>3</v>
      </c>
      <c r="J26" s="179">
        <f ca="1">OFFSET(OFFSET(Tablas!$F$208, (COLUMN(J26) - 3) * 75, 0), 0, ROW(J26) - 7)</f>
        <v>13</v>
      </c>
      <c r="K26" s="179">
        <f ca="1">OFFSET(OFFSET(Tablas!$F$208, (COLUMN(K26) - 3) * 75, 0), 0, ROW(K26) - 7)</f>
        <v>4</v>
      </c>
      <c r="L26" s="179">
        <f ca="1">OFFSET(OFFSET(Tablas!$F$208, (COLUMN(L26) - 3) * 75, 0), 0, ROW(L26) - 7)</f>
        <v>1</v>
      </c>
      <c r="M26" s="261">
        <f ca="1">OFFSET(OFFSET(Tablas!$F$208, (COLUMN(M26) - 3) * 75, 0), 0, ROW(M26) - 7)</f>
        <v>1</v>
      </c>
      <c r="N26" s="488">
        <f ca="1">OFFSET(OFFSET(Tablas!$F$208, (COLUMN(N26) - 3) * 75, 0), 0, ROW(N26) - 7)</f>
        <v>75</v>
      </c>
      <c r="O26" s="179">
        <f ca="1">OFFSET(OFFSET(Tablas!$F$208, (COLUMN(O26) - 3) * 75, 0), 0, ROW(O26) - 7)</f>
        <v>100</v>
      </c>
      <c r="P26" s="179">
        <f ca="1">OFFSET(OFFSET(Tablas!$F$208, (COLUMN(P26) - 3) * 75, 0), 0, ROW(P26) - 7)</f>
        <v>25</v>
      </c>
      <c r="Q26" s="238">
        <f t="shared" ca="1" si="0"/>
        <v>0.27</v>
      </c>
      <c r="R26" s="245">
        <f t="shared" ca="1" si="1"/>
        <v>0.05</v>
      </c>
    </row>
    <row r="27" spans="1:18" x14ac:dyDescent="0.2">
      <c r="A27" s="252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52">
        <f ca="1">OFFSET(OFFSET(Tablas!$F$208, (COLUMN(C27) - 3) * 75, 0), 0, ROW(C27) - 7)</f>
        <v>5</v>
      </c>
      <c r="D27" s="179">
        <f ca="1">OFFSET(OFFSET(Tablas!$F$208, (COLUMN(D27) - 3) * 75, 0), 0, ROW(D27) - 7)</f>
        <v>0</v>
      </c>
      <c r="E27" s="179">
        <f ca="1">OFFSET(OFFSET(Tablas!$F$208, (COLUMN(E27) - 3) * 75, 0), 0, ROW(E27) - 7)</f>
        <v>0</v>
      </c>
      <c r="F27" s="179">
        <f ca="1">OFFSET(OFFSET(Tablas!$F$208, (COLUMN(F27) - 3) * 75, 0), 0, ROW(F27) - 7)</f>
        <v>0</v>
      </c>
      <c r="G27" s="179">
        <f ca="1">OFFSET(OFFSET(Tablas!$F$208, (COLUMN(G27) - 3) * 75, 0), 0, ROW(G27) - 7)</f>
        <v>0</v>
      </c>
      <c r="H27" s="261">
        <f ca="1">OFFSET(OFFSET(Tablas!$F$208, (COLUMN(H27) - 3) * 75, 0), 0, ROW(H27) - 7)</f>
        <v>1</v>
      </c>
      <c r="I27" s="252">
        <f ca="1">OFFSET(OFFSET(Tablas!$F$208, (COLUMN(I27) - 3) * 75, 0), 0, ROW(I27) - 7)</f>
        <v>7</v>
      </c>
      <c r="J27" s="179">
        <f ca="1">OFFSET(OFFSET(Tablas!$F$208, (COLUMN(J27) - 3) * 75, 0), 0, ROW(J27) - 7)</f>
        <v>34</v>
      </c>
      <c r="K27" s="179">
        <f ca="1">OFFSET(OFFSET(Tablas!$F$208, (COLUMN(K27) - 3) * 75, 0), 0, ROW(K27) - 7)</f>
        <v>9</v>
      </c>
      <c r="L27" s="179">
        <f ca="1">OFFSET(OFFSET(Tablas!$F$208, (COLUMN(L27) - 3) * 75, 0), 0, ROW(L27) - 7)</f>
        <v>2</v>
      </c>
      <c r="M27" s="261">
        <f ca="1">OFFSET(OFFSET(Tablas!$F$208, (COLUMN(M27) - 3) * 75, 0), 0, ROW(M27) - 7)</f>
        <v>4</v>
      </c>
      <c r="N27" s="488">
        <f ca="1">OFFSET(OFFSET(Tablas!$F$208, (COLUMN(N27) - 3) * 75, 0), 0, ROW(N27) - 7)</f>
        <v>85</v>
      </c>
      <c r="O27" s="179">
        <f ca="1">OFFSET(OFFSET(Tablas!$F$208, (COLUMN(O27) - 3) * 75, 0), 0, ROW(O27) - 7)</f>
        <v>139</v>
      </c>
      <c r="P27" s="179">
        <f ca="1">OFFSET(OFFSET(Tablas!$F$208, (COLUMN(P27) - 3) * 75, 0), 0, ROW(P27) - 7)</f>
        <v>54</v>
      </c>
      <c r="Q27" s="238">
        <f t="shared" ca="1" si="0"/>
        <v>0.4460431654676259</v>
      </c>
      <c r="R27" s="245">
        <f t="shared" ca="1" si="1"/>
        <v>4.3165467625899283E-2</v>
      </c>
    </row>
    <row r="28" spans="1:18" x14ac:dyDescent="0.2">
      <c r="A28" s="252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52">
        <f ca="1">OFFSET(OFFSET(Tablas!$F$208, (COLUMN(C28) - 3) * 75, 0), 0, ROW(C28) - 7)</f>
        <v>3</v>
      </c>
      <c r="D28" s="179">
        <f ca="1">OFFSET(OFFSET(Tablas!$F$208, (COLUMN(D28) - 3) * 75, 0), 0, ROW(D28) - 7)</f>
        <v>0</v>
      </c>
      <c r="E28" s="179">
        <f ca="1">OFFSET(OFFSET(Tablas!$F$208, (COLUMN(E28) - 3) * 75, 0), 0, ROW(E28) - 7)</f>
        <v>0</v>
      </c>
      <c r="F28" s="179">
        <f ca="1">OFFSET(OFFSET(Tablas!$F$208, (COLUMN(F28) - 3) * 75, 0), 0, ROW(F28) - 7)</f>
        <v>0</v>
      </c>
      <c r="G28" s="179">
        <f ca="1">OFFSET(OFFSET(Tablas!$F$208, (COLUMN(G28) - 3) * 75, 0), 0, ROW(G28) - 7)</f>
        <v>0</v>
      </c>
      <c r="H28" s="261">
        <f ca="1">OFFSET(OFFSET(Tablas!$F$208, (COLUMN(H28) - 3) * 75, 0), 0, ROW(H28) - 7)</f>
        <v>0</v>
      </c>
      <c r="I28" s="252">
        <f ca="1">OFFSET(OFFSET(Tablas!$F$208, (COLUMN(I28) - 3) * 75, 0), 0, ROW(I28) - 7)</f>
        <v>9</v>
      </c>
      <c r="J28" s="179">
        <f ca="1">OFFSET(OFFSET(Tablas!$F$208, (COLUMN(J28) - 3) * 75, 0), 0, ROW(J28) - 7)</f>
        <v>33</v>
      </c>
      <c r="K28" s="179">
        <f ca="1">OFFSET(OFFSET(Tablas!$F$208, (COLUMN(K28) - 3) * 75, 0), 0, ROW(K28) - 7)</f>
        <v>8</v>
      </c>
      <c r="L28" s="179">
        <f ca="1">OFFSET(OFFSET(Tablas!$F$208, (COLUMN(L28) - 3) * 75, 0), 0, ROW(L28) - 7)</f>
        <v>3</v>
      </c>
      <c r="M28" s="261">
        <f ca="1">OFFSET(OFFSET(Tablas!$F$208, (COLUMN(M28) - 3) * 75, 0), 0, ROW(M28) - 7)</f>
        <v>5</v>
      </c>
      <c r="N28" s="488">
        <f ca="1">OFFSET(OFFSET(Tablas!$F$208, (COLUMN(N28) - 3) * 75, 0), 0, ROW(N28) - 7)</f>
        <v>96</v>
      </c>
      <c r="O28" s="179">
        <f ca="1">OFFSET(OFFSET(Tablas!$F$208, (COLUMN(O28) - 3) * 75, 0), 0, ROW(O28) - 7)</f>
        <v>149</v>
      </c>
      <c r="P28" s="179">
        <f ca="1">OFFSET(OFFSET(Tablas!$F$208, (COLUMN(P28) - 3) * 75, 0), 0, ROW(P28) - 7)</f>
        <v>53</v>
      </c>
      <c r="Q28" s="238">
        <f t="shared" ca="1" si="0"/>
        <v>0.40939597315436244</v>
      </c>
      <c r="R28" s="245">
        <f t="shared" ca="1" si="1"/>
        <v>2.0134228187919462E-2</v>
      </c>
    </row>
    <row r="29" spans="1:18" x14ac:dyDescent="0.2">
      <c r="A29" s="252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52">
        <f ca="1">OFFSET(OFFSET(Tablas!$F$208, (COLUMN(C29) - 3) * 75, 0), 0, ROW(C29) - 7)</f>
        <v>4</v>
      </c>
      <c r="D29" s="179">
        <f ca="1">OFFSET(OFFSET(Tablas!$F$208, (COLUMN(D29) - 3) * 75, 0), 0, ROW(D29) - 7)</f>
        <v>2</v>
      </c>
      <c r="E29" s="179">
        <f ca="1">OFFSET(OFFSET(Tablas!$F$208, (COLUMN(E29) - 3) * 75, 0), 0, ROW(E29) - 7)</f>
        <v>0</v>
      </c>
      <c r="F29" s="179">
        <f ca="1">OFFSET(OFFSET(Tablas!$F$208, (COLUMN(F29) - 3) * 75, 0), 0, ROW(F29) - 7)</f>
        <v>0</v>
      </c>
      <c r="G29" s="179">
        <f ca="1">OFFSET(OFFSET(Tablas!$F$208, (COLUMN(G29) - 3) * 75, 0), 0, ROW(G29) - 7)</f>
        <v>0</v>
      </c>
      <c r="H29" s="261">
        <f ca="1">OFFSET(OFFSET(Tablas!$F$208, (COLUMN(H29) - 3) * 75, 0), 0, ROW(H29) - 7)</f>
        <v>0</v>
      </c>
      <c r="I29" s="252">
        <f ca="1">OFFSET(OFFSET(Tablas!$F$208, (COLUMN(I29) - 3) * 75, 0), 0, ROW(I29) - 7)</f>
        <v>8</v>
      </c>
      <c r="J29" s="179">
        <f ca="1">OFFSET(OFFSET(Tablas!$F$208, (COLUMN(J29) - 3) * 75, 0), 0, ROW(J29) - 7)</f>
        <v>52</v>
      </c>
      <c r="K29" s="179">
        <f ca="1">OFFSET(OFFSET(Tablas!$F$208, (COLUMN(K29) - 3) * 75, 0), 0, ROW(K29) - 7)</f>
        <v>12</v>
      </c>
      <c r="L29" s="179">
        <f ca="1">OFFSET(OFFSET(Tablas!$F$208, (COLUMN(L29) - 3) * 75, 0), 0, ROW(L29) - 7)</f>
        <v>0</v>
      </c>
      <c r="M29" s="261">
        <f ca="1">OFFSET(OFFSET(Tablas!$F$208, (COLUMN(M29) - 3) * 75, 0), 0, ROW(M29) - 7)</f>
        <v>2</v>
      </c>
      <c r="N29" s="488">
        <f ca="1">OFFSET(OFFSET(Tablas!$F$208, (COLUMN(N29) - 3) * 75, 0), 0, ROW(N29) - 7)</f>
        <v>76</v>
      </c>
      <c r="O29" s="179">
        <f ca="1">OFFSET(OFFSET(Tablas!$F$208, (COLUMN(O29) - 3) * 75, 0), 0, ROW(O29) - 7)</f>
        <v>144</v>
      </c>
      <c r="P29" s="179">
        <f ca="1">OFFSET(OFFSET(Tablas!$F$208, (COLUMN(P29) - 3) * 75, 0), 0, ROW(P29) - 7)</f>
        <v>68</v>
      </c>
      <c r="Q29" s="238">
        <f t="shared" ca="1" si="0"/>
        <v>0.55555555555555558</v>
      </c>
      <c r="R29" s="245">
        <f t="shared" ca="1" si="1"/>
        <v>4.1666666666666664E-2</v>
      </c>
    </row>
    <row r="30" spans="1:18" x14ac:dyDescent="0.2">
      <c r="A30" s="252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52">
        <f ca="1">OFFSET(OFFSET(Tablas!$F$208, (COLUMN(C30) - 3) * 75, 0), 0, ROW(C30) - 7)</f>
        <v>7</v>
      </c>
      <c r="D30" s="179">
        <f ca="1">OFFSET(OFFSET(Tablas!$F$208, (COLUMN(D30) - 3) * 75, 0), 0, ROW(D30) - 7)</f>
        <v>1</v>
      </c>
      <c r="E30" s="179">
        <f ca="1">OFFSET(OFFSET(Tablas!$F$208, (COLUMN(E30) - 3) * 75, 0), 0, ROW(E30) - 7)</f>
        <v>0</v>
      </c>
      <c r="F30" s="179">
        <f ca="1">OFFSET(OFFSET(Tablas!$F$208, (COLUMN(F30) - 3) * 75, 0), 0, ROW(F30) - 7)</f>
        <v>0</v>
      </c>
      <c r="G30" s="179">
        <f ca="1">OFFSET(OFFSET(Tablas!$F$208, (COLUMN(G30) - 3) * 75, 0), 0, ROW(G30) - 7)</f>
        <v>0</v>
      </c>
      <c r="H30" s="261">
        <f ca="1">OFFSET(OFFSET(Tablas!$F$208, (COLUMN(H30) - 3) * 75, 0), 0, ROW(H30) - 7)</f>
        <v>0</v>
      </c>
      <c r="I30" s="252">
        <f ca="1">OFFSET(OFFSET(Tablas!$F$208, (COLUMN(I30) - 3) * 75, 0), 0, ROW(I30) - 7)</f>
        <v>9</v>
      </c>
      <c r="J30" s="179">
        <f ca="1">OFFSET(OFFSET(Tablas!$F$208, (COLUMN(J30) - 3) * 75, 0), 0, ROW(J30) - 7)</f>
        <v>48</v>
      </c>
      <c r="K30" s="179">
        <f ca="1">OFFSET(OFFSET(Tablas!$F$208, (COLUMN(K30) - 3) * 75, 0), 0, ROW(K30) - 7)</f>
        <v>14</v>
      </c>
      <c r="L30" s="179">
        <f ca="1">OFFSET(OFFSET(Tablas!$F$208, (COLUMN(L30) - 3) * 75, 0), 0, ROW(L30) - 7)</f>
        <v>1</v>
      </c>
      <c r="M30" s="261">
        <f ca="1">OFFSET(OFFSET(Tablas!$F$208, (COLUMN(M30) - 3) * 75, 0), 0, ROW(M30) - 7)</f>
        <v>3</v>
      </c>
      <c r="N30" s="488">
        <f ca="1">OFFSET(OFFSET(Tablas!$F$208, (COLUMN(N30) - 3) * 75, 0), 0, ROW(N30) - 7)</f>
        <v>58</v>
      </c>
      <c r="O30" s="179">
        <f ca="1">OFFSET(OFFSET(Tablas!$F$208, (COLUMN(O30) - 3) * 75, 0), 0, ROW(O30) - 7)</f>
        <v>130</v>
      </c>
      <c r="P30" s="179">
        <f ca="1">OFFSET(OFFSET(Tablas!$F$208, (COLUMN(P30) - 3) * 75, 0), 0, ROW(P30) - 7)</f>
        <v>72</v>
      </c>
      <c r="Q30" s="238">
        <f t="shared" ca="1" si="0"/>
        <v>0.63846153846153841</v>
      </c>
      <c r="R30" s="245">
        <f t="shared" ca="1" si="1"/>
        <v>6.1538461538461542E-2</v>
      </c>
    </row>
    <row r="31" spans="1:18" x14ac:dyDescent="0.2">
      <c r="A31" s="252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52">
        <f ca="1">OFFSET(OFFSET(Tablas!$F$208, (COLUMN(C31) - 3) * 75, 0), 0, ROW(C31) - 7)</f>
        <v>6</v>
      </c>
      <c r="D31" s="179">
        <f ca="1">OFFSET(OFFSET(Tablas!$F$208, (COLUMN(D31) - 3) * 75, 0), 0, ROW(D31) - 7)</f>
        <v>0</v>
      </c>
      <c r="E31" s="179">
        <f ca="1">OFFSET(OFFSET(Tablas!$F$208, (COLUMN(E31) - 3) * 75, 0), 0, ROW(E31) - 7)</f>
        <v>0</v>
      </c>
      <c r="F31" s="179">
        <f ca="1">OFFSET(OFFSET(Tablas!$F$208, (COLUMN(F31) - 3) * 75, 0), 0, ROW(F31) - 7)</f>
        <v>0</v>
      </c>
      <c r="G31" s="179">
        <f ca="1">OFFSET(OFFSET(Tablas!$F$208, (COLUMN(G31) - 3) * 75, 0), 0, ROW(G31) - 7)</f>
        <v>0</v>
      </c>
      <c r="H31" s="261">
        <f ca="1">OFFSET(OFFSET(Tablas!$F$208, (COLUMN(H31) - 3) * 75, 0), 0, ROW(H31) - 7)</f>
        <v>1</v>
      </c>
      <c r="I31" s="252">
        <f ca="1">OFFSET(OFFSET(Tablas!$F$208, (COLUMN(I31) - 3) * 75, 0), 0, ROW(I31) - 7)</f>
        <v>8</v>
      </c>
      <c r="J31" s="179">
        <f ca="1">OFFSET(OFFSET(Tablas!$F$208, (COLUMN(J31) - 3) * 75, 0), 0, ROW(J31) - 7)</f>
        <v>50</v>
      </c>
      <c r="K31" s="179">
        <f ca="1">OFFSET(OFFSET(Tablas!$F$208, (COLUMN(K31) - 3) * 75, 0), 0, ROW(K31) - 7)</f>
        <v>10</v>
      </c>
      <c r="L31" s="179">
        <f ca="1">OFFSET(OFFSET(Tablas!$F$208, (COLUMN(L31) - 3) * 75, 0), 0, ROW(L31) - 7)</f>
        <v>1</v>
      </c>
      <c r="M31" s="261">
        <f ca="1">OFFSET(OFFSET(Tablas!$F$208, (COLUMN(M31) - 3) * 75, 0), 0, ROW(M31) - 7)</f>
        <v>3</v>
      </c>
      <c r="N31" s="488">
        <f ca="1">OFFSET(OFFSET(Tablas!$F$208, (COLUMN(N31) - 3) * 75, 0), 0, ROW(N31) - 7)</f>
        <v>71</v>
      </c>
      <c r="O31" s="179">
        <f ca="1">OFFSET(OFFSET(Tablas!$F$208, (COLUMN(O31) - 3) * 75, 0), 0, ROW(O31) - 7)</f>
        <v>144</v>
      </c>
      <c r="P31" s="179">
        <f ca="1">OFFSET(OFFSET(Tablas!$F$208, (COLUMN(P31) - 3) * 75, 0), 0, ROW(P31) - 7)</f>
        <v>73</v>
      </c>
      <c r="Q31" s="238">
        <f t="shared" ca="1" si="0"/>
        <v>0.54861111111111116</v>
      </c>
      <c r="R31" s="245">
        <f t="shared" ca="1" si="1"/>
        <v>4.8611111111111112E-2</v>
      </c>
    </row>
    <row r="32" spans="1:18" x14ac:dyDescent="0.2">
      <c r="A32" s="252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52">
        <f ca="1">OFFSET(OFFSET(Tablas!$F$208, (COLUMN(C32) - 3) * 75, 0), 0, ROW(C32) - 7)</f>
        <v>8</v>
      </c>
      <c r="D32" s="179">
        <f ca="1">OFFSET(OFFSET(Tablas!$F$208, (COLUMN(D32) - 3) * 75, 0), 0, ROW(D32) - 7)</f>
        <v>5</v>
      </c>
      <c r="E32" s="179">
        <f ca="1">OFFSET(OFFSET(Tablas!$F$208, (COLUMN(E32) - 3) * 75, 0), 0, ROW(E32) - 7)</f>
        <v>0</v>
      </c>
      <c r="F32" s="179">
        <f ca="1">OFFSET(OFFSET(Tablas!$F$208, (COLUMN(F32) - 3) * 75, 0), 0, ROW(F32) - 7)</f>
        <v>1</v>
      </c>
      <c r="G32" s="179">
        <f ca="1">OFFSET(OFFSET(Tablas!$F$208, (COLUMN(G32) - 3) * 75, 0), 0, ROW(G32) - 7)</f>
        <v>0</v>
      </c>
      <c r="H32" s="261">
        <f ca="1">OFFSET(OFFSET(Tablas!$F$208, (COLUMN(H32) - 3) * 75, 0), 0, ROW(H32) - 7)</f>
        <v>4</v>
      </c>
      <c r="I32" s="252">
        <f ca="1">OFFSET(OFFSET(Tablas!$F$208, (COLUMN(I32) - 3) * 75, 0), 0, ROW(I32) - 7)</f>
        <v>7</v>
      </c>
      <c r="J32" s="179">
        <f ca="1">OFFSET(OFFSET(Tablas!$F$208, (COLUMN(J32) - 3) * 75, 0), 0, ROW(J32) - 7)</f>
        <v>70</v>
      </c>
      <c r="K32" s="179">
        <f ca="1">OFFSET(OFFSET(Tablas!$F$208, (COLUMN(K32) - 3) * 75, 0), 0, ROW(K32) - 7)</f>
        <v>28</v>
      </c>
      <c r="L32" s="179">
        <f ca="1">OFFSET(OFFSET(Tablas!$F$208, (COLUMN(L32) - 3) * 75, 0), 0, ROW(L32) - 7)</f>
        <v>1</v>
      </c>
      <c r="M32" s="261">
        <f ca="1">OFFSET(OFFSET(Tablas!$F$208, (COLUMN(M32) - 3) * 75, 0), 0, ROW(M32) - 7)</f>
        <v>4</v>
      </c>
      <c r="N32" s="488">
        <f ca="1">OFFSET(OFFSET(Tablas!$F$208, (COLUMN(N32) - 3) * 75, 0), 0, ROW(N32) - 7)</f>
        <v>90</v>
      </c>
      <c r="O32" s="179">
        <f ca="1">OFFSET(OFFSET(Tablas!$F$208, (COLUMN(O32) - 3) * 75, 0), 0, ROW(O32) - 7)</f>
        <v>190</v>
      </c>
      <c r="P32" s="179">
        <f ca="1">OFFSET(OFFSET(Tablas!$F$208, (COLUMN(P32) - 3) * 75, 0), 0, ROW(P32) - 7)</f>
        <v>100</v>
      </c>
      <c r="Q32" s="238">
        <f t="shared" ca="1" si="0"/>
        <v>0.67368421052631577</v>
      </c>
      <c r="R32" s="245">
        <f t="shared" ca="1" si="1"/>
        <v>9.4736842105263161E-2</v>
      </c>
    </row>
    <row r="33" spans="1:18" x14ac:dyDescent="0.2">
      <c r="A33" s="252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52">
        <f ca="1">OFFSET(OFFSET(Tablas!$F$208, (COLUMN(C33) - 3) * 75, 0), 0, ROW(C33) - 7)</f>
        <v>16</v>
      </c>
      <c r="D33" s="179">
        <f ca="1">OFFSET(OFFSET(Tablas!$F$208, (COLUMN(D33) - 3) * 75, 0), 0, ROW(D33) - 7)</f>
        <v>8</v>
      </c>
      <c r="E33" s="179">
        <f ca="1">OFFSET(OFFSET(Tablas!$F$208, (COLUMN(E33) - 3) * 75, 0), 0, ROW(E33) - 7)</f>
        <v>0</v>
      </c>
      <c r="F33" s="179">
        <f ca="1">OFFSET(OFFSET(Tablas!$F$208, (COLUMN(F33) - 3) * 75, 0), 0, ROW(F33) - 7)</f>
        <v>1</v>
      </c>
      <c r="G33" s="179">
        <f ca="1">OFFSET(OFFSET(Tablas!$F$208, (COLUMN(G33) - 3) * 75, 0), 0, ROW(G33) - 7)</f>
        <v>0</v>
      </c>
      <c r="H33" s="261">
        <f ca="1">OFFSET(OFFSET(Tablas!$F$208, (COLUMN(H33) - 3) * 75, 0), 0, ROW(H33) - 7)</f>
        <v>4</v>
      </c>
      <c r="I33" s="252">
        <f ca="1">OFFSET(OFFSET(Tablas!$F$208, (COLUMN(I33) - 3) * 75, 0), 0, ROW(I33) - 7)</f>
        <v>7</v>
      </c>
      <c r="J33" s="179">
        <f ca="1">OFFSET(OFFSET(Tablas!$F$208, (COLUMN(J33) - 3) * 75, 0), 0, ROW(J33) - 7)</f>
        <v>69</v>
      </c>
      <c r="K33" s="179">
        <f ca="1">OFFSET(OFFSET(Tablas!$F$208, (COLUMN(K33) - 3) * 75, 0), 0, ROW(K33) - 7)</f>
        <v>18</v>
      </c>
      <c r="L33" s="179">
        <f ca="1">OFFSET(OFFSET(Tablas!$F$208, (COLUMN(L33) - 3) * 75, 0), 0, ROW(L33) - 7)</f>
        <v>2</v>
      </c>
      <c r="M33" s="261">
        <f ca="1">OFFSET(OFFSET(Tablas!$F$208, (COLUMN(M33) - 3) * 75, 0), 0, ROW(M33) - 7)</f>
        <v>5</v>
      </c>
      <c r="N33" s="488">
        <f ca="1">OFFSET(OFFSET(Tablas!$F$208, (COLUMN(N33) - 3) * 75, 0), 0, ROW(N33) - 7)</f>
        <v>82</v>
      </c>
      <c r="O33" s="179">
        <f ca="1">OFFSET(OFFSET(Tablas!$F$208, (COLUMN(O33) - 3) * 75, 0), 0, ROW(O33) - 7)</f>
        <v>200</v>
      </c>
      <c r="P33" s="179">
        <f ca="1">OFFSET(OFFSET(Tablas!$F$208, (COLUMN(P33) - 3) * 75, 0), 0, ROW(P33) - 7)</f>
        <v>118</v>
      </c>
      <c r="Q33" s="238">
        <f t="shared" ca="1" si="0"/>
        <v>0.65</v>
      </c>
      <c r="R33" s="245">
        <f t="shared" ca="1" si="1"/>
        <v>0.14499999999999999</v>
      </c>
    </row>
    <row r="34" spans="1:18" x14ac:dyDescent="0.2">
      <c r="A34" s="252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52">
        <f ca="1">OFFSET(OFFSET(Tablas!$F$208, (COLUMN(C34) - 3) * 75, 0), 0, ROW(C34) - 7)</f>
        <v>32</v>
      </c>
      <c r="D34" s="179">
        <f ca="1">OFFSET(OFFSET(Tablas!$F$208, (COLUMN(D34) - 3) * 75, 0), 0, ROW(D34) - 7)</f>
        <v>6</v>
      </c>
      <c r="E34" s="179">
        <f ca="1">OFFSET(OFFSET(Tablas!$F$208, (COLUMN(E34) - 3) * 75, 0), 0, ROW(E34) - 7)</f>
        <v>0</v>
      </c>
      <c r="F34" s="179">
        <f ca="1">OFFSET(OFFSET(Tablas!$F$208, (COLUMN(F34) - 3) * 75, 0), 0, ROW(F34) - 7)</f>
        <v>0</v>
      </c>
      <c r="G34" s="179">
        <f ca="1">OFFSET(OFFSET(Tablas!$F$208, (COLUMN(G34) - 3) * 75, 0), 0, ROW(G34) - 7)</f>
        <v>1</v>
      </c>
      <c r="H34" s="261">
        <f ca="1">OFFSET(OFFSET(Tablas!$F$208, (COLUMN(H34) - 3) * 75, 0), 0, ROW(H34) - 7)</f>
        <v>6</v>
      </c>
      <c r="I34" s="252">
        <f ca="1">OFFSET(OFFSET(Tablas!$F$208, (COLUMN(I34) - 3) * 75, 0), 0, ROW(I34) - 7)</f>
        <v>3</v>
      </c>
      <c r="J34" s="179">
        <f ca="1">OFFSET(OFFSET(Tablas!$F$208, (COLUMN(J34) - 3) * 75, 0), 0, ROW(J34) - 7)</f>
        <v>62</v>
      </c>
      <c r="K34" s="179">
        <f ca="1">OFFSET(OFFSET(Tablas!$F$208, (COLUMN(K34) - 3) * 75, 0), 0, ROW(K34) - 7)</f>
        <v>15</v>
      </c>
      <c r="L34" s="179">
        <f ca="1">OFFSET(OFFSET(Tablas!$F$208, (COLUMN(L34) - 3) * 75, 0), 0, ROW(L34) - 7)</f>
        <v>1</v>
      </c>
      <c r="M34" s="261">
        <f ca="1">OFFSET(OFFSET(Tablas!$F$208, (COLUMN(M34) - 3) * 75, 0), 0, ROW(M34) - 7)</f>
        <v>6</v>
      </c>
      <c r="N34" s="488">
        <f ca="1">OFFSET(OFFSET(Tablas!$F$208, (COLUMN(N34) - 3) * 75, 0), 0, ROW(N34) - 7)</f>
        <v>78</v>
      </c>
      <c r="O34" s="179">
        <f ca="1">OFFSET(OFFSET(Tablas!$F$208, (COLUMN(O34) - 3) * 75, 0), 0, ROW(O34) - 7)</f>
        <v>202</v>
      </c>
      <c r="P34" s="179">
        <f ca="1">OFFSET(OFFSET(Tablas!$F$208, (COLUMN(P34) - 3) * 75, 0), 0, ROW(P34) - 7)</f>
        <v>124</v>
      </c>
      <c r="Q34" s="238">
        <f t="shared" ca="1" si="0"/>
        <v>0.65346534653465349</v>
      </c>
      <c r="R34" s="245">
        <f t="shared" ca="1" si="1"/>
        <v>0.22277227722772278</v>
      </c>
    </row>
    <row r="35" spans="1:18" x14ac:dyDescent="0.2">
      <c r="A35" s="252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52">
        <f ca="1">OFFSET(OFFSET(Tablas!$F$208, (COLUMN(C35) - 3) * 75, 0), 0, ROW(C35) - 7)</f>
        <v>14</v>
      </c>
      <c r="D35" s="179">
        <f ca="1">OFFSET(OFFSET(Tablas!$F$208, (COLUMN(D35) - 3) * 75, 0), 0, ROW(D35) - 7)</f>
        <v>8</v>
      </c>
      <c r="E35" s="179">
        <f ca="1">OFFSET(OFFSET(Tablas!$F$208, (COLUMN(E35) - 3) * 75, 0), 0, ROW(E35) - 7)</f>
        <v>0</v>
      </c>
      <c r="F35" s="179">
        <f ca="1">OFFSET(OFFSET(Tablas!$F$208, (COLUMN(F35) - 3) * 75, 0), 0, ROW(F35) - 7)</f>
        <v>0</v>
      </c>
      <c r="G35" s="179">
        <f ca="1">OFFSET(OFFSET(Tablas!$F$208, (COLUMN(G35) - 3) * 75, 0), 0, ROW(G35) - 7)</f>
        <v>1</v>
      </c>
      <c r="H35" s="261">
        <f ca="1">OFFSET(OFFSET(Tablas!$F$208, (COLUMN(H35) - 3) * 75, 0), 0, ROW(H35) - 7)</f>
        <v>3</v>
      </c>
      <c r="I35" s="252">
        <f ca="1">OFFSET(OFFSET(Tablas!$F$208, (COLUMN(I35) - 3) * 75, 0), 0, ROW(I35) - 7)</f>
        <v>5</v>
      </c>
      <c r="J35" s="179">
        <f ca="1">OFFSET(OFFSET(Tablas!$F$208, (COLUMN(J35) - 3) * 75, 0), 0, ROW(J35) - 7)</f>
        <v>46</v>
      </c>
      <c r="K35" s="179">
        <f ca="1">OFFSET(OFFSET(Tablas!$F$208, (COLUMN(K35) - 3) * 75, 0), 0, ROW(K35) - 7)</f>
        <v>11</v>
      </c>
      <c r="L35" s="179">
        <f ca="1">OFFSET(OFFSET(Tablas!$F$208, (COLUMN(L35) - 3) * 75, 0), 0, ROW(L35) - 7)</f>
        <v>4</v>
      </c>
      <c r="M35" s="261">
        <f ca="1">OFFSET(OFFSET(Tablas!$F$208, (COLUMN(M35) - 3) * 75, 0), 0, ROW(M35) - 7)</f>
        <v>4</v>
      </c>
      <c r="N35" s="488">
        <f ca="1">OFFSET(OFFSET(Tablas!$F$208, (COLUMN(N35) - 3) * 75, 0), 0, ROW(N35) - 7)</f>
        <v>75</v>
      </c>
      <c r="O35" s="179">
        <f ca="1">OFFSET(OFFSET(Tablas!$F$208, (COLUMN(O35) - 3) * 75, 0), 0, ROW(O35) - 7)</f>
        <v>165</v>
      </c>
      <c r="P35" s="179">
        <f ca="1">OFFSET(OFFSET(Tablas!$F$208, (COLUMN(P35) - 3) * 75, 0), 0, ROW(P35) - 7)</f>
        <v>90</v>
      </c>
      <c r="Q35" s="238">
        <f t="shared" ca="1" si="0"/>
        <v>0.58181818181818179</v>
      </c>
      <c r="R35" s="245">
        <f t="shared" ca="1" si="1"/>
        <v>0.15757575757575756</v>
      </c>
    </row>
    <row r="36" spans="1:18" x14ac:dyDescent="0.2">
      <c r="A36" s="252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52">
        <f ca="1">OFFSET(OFFSET(Tablas!$F$208, (COLUMN(C36) - 3) * 75, 0), 0, ROW(C36) - 7)</f>
        <v>21</v>
      </c>
      <c r="D36" s="179">
        <f ca="1">OFFSET(OFFSET(Tablas!$F$208, (COLUMN(D36) - 3) * 75, 0), 0, ROW(D36) - 7)</f>
        <v>1</v>
      </c>
      <c r="E36" s="179">
        <f ca="1">OFFSET(OFFSET(Tablas!$F$208, (COLUMN(E36) - 3) * 75, 0), 0, ROW(E36) - 7)</f>
        <v>0</v>
      </c>
      <c r="F36" s="179">
        <f ca="1">OFFSET(OFFSET(Tablas!$F$208, (COLUMN(F36) - 3) * 75, 0), 0, ROW(F36) - 7)</f>
        <v>0</v>
      </c>
      <c r="G36" s="179">
        <f ca="1">OFFSET(OFFSET(Tablas!$F$208, (COLUMN(G36) - 3) * 75, 0), 0, ROW(G36) - 7)</f>
        <v>1</v>
      </c>
      <c r="H36" s="261">
        <f ca="1">OFFSET(OFFSET(Tablas!$F$208, (COLUMN(H36) - 3) * 75, 0), 0, ROW(H36) - 7)</f>
        <v>3</v>
      </c>
      <c r="I36" s="252">
        <f ca="1">OFFSET(OFFSET(Tablas!$F$208, (COLUMN(I36) - 3) * 75, 0), 0, ROW(I36) - 7)</f>
        <v>5</v>
      </c>
      <c r="J36" s="179">
        <f ca="1">OFFSET(OFFSET(Tablas!$F$208, (COLUMN(J36) - 3) * 75, 0), 0, ROW(J36) - 7)</f>
        <v>45</v>
      </c>
      <c r="K36" s="179">
        <f ca="1">OFFSET(OFFSET(Tablas!$F$208, (COLUMN(K36) - 3) * 75, 0), 0, ROW(K36) - 7)</f>
        <v>10</v>
      </c>
      <c r="L36" s="179">
        <f ca="1">OFFSET(OFFSET(Tablas!$F$208, (COLUMN(L36) - 3) * 75, 0), 0, ROW(L36) - 7)</f>
        <v>3</v>
      </c>
      <c r="M36" s="261">
        <f ca="1">OFFSET(OFFSET(Tablas!$F$208, (COLUMN(M36) - 3) * 75, 0), 0, ROW(M36) - 7)</f>
        <v>0</v>
      </c>
      <c r="N36" s="488">
        <f ca="1">OFFSET(OFFSET(Tablas!$F$208, (COLUMN(N36) - 3) * 75, 0), 0, ROW(N36) - 7)</f>
        <v>75</v>
      </c>
      <c r="O36" s="179">
        <f ca="1">OFFSET(OFFSET(Tablas!$F$208, (COLUMN(O36) - 3) * 75, 0), 0, ROW(O36) - 7)</f>
        <v>157</v>
      </c>
      <c r="P36" s="179">
        <f ca="1">OFFSET(OFFSET(Tablas!$F$208, (COLUMN(P36) - 3) * 75, 0), 0, ROW(P36) - 7)</f>
        <v>82</v>
      </c>
      <c r="Q36" s="238">
        <f t="shared" ca="1" si="0"/>
        <v>0.56687898089171973</v>
      </c>
      <c r="R36" s="245">
        <f t="shared" ca="1" si="1"/>
        <v>0.16560509554140126</v>
      </c>
    </row>
    <row r="37" spans="1:18" x14ac:dyDescent="0.2">
      <c r="A37" s="252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52">
        <f ca="1">OFFSET(OFFSET(Tablas!$F$208, (COLUMN(C37) - 3) * 75, 0), 0, ROW(C37) - 7)</f>
        <v>19</v>
      </c>
      <c r="D37" s="179">
        <f ca="1">OFFSET(OFFSET(Tablas!$F$208, (COLUMN(D37) - 3) * 75, 0), 0, ROW(D37) - 7)</f>
        <v>6</v>
      </c>
      <c r="E37" s="179">
        <f ca="1">OFFSET(OFFSET(Tablas!$F$208, (COLUMN(E37) - 3) * 75, 0), 0, ROW(E37) - 7)</f>
        <v>0</v>
      </c>
      <c r="F37" s="179">
        <f ca="1">OFFSET(OFFSET(Tablas!$F$208, (COLUMN(F37) - 3) * 75, 0), 0, ROW(F37) - 7)</f>
        <v>0</v>
      </c>
      <c r="G37" s="179">
        <f ca="1">OFFSET(OFFSET(Tablas!$F$208, (COLUMN(G37) - 3) * 75, 0), 0, ROW(G37) - 7)</f>
        <v>2</v>
      </c>
      <c r="H37" s="261">
        <f ca="1">OFFSET(OFFSET(Tablas!$F$208, (COLUMN(H37) - 3) * 75, 0), 0, ROW(H37) - 7)</f>
        <v>1</v>
      </c>
      <c r="I37" s="252">
        <f ca="1">OFFSET(OFFSET(Tablas!$F$208, (COLUMN(I37) - 3) * 75, 0), 0, ROW(I37) - 7)</f>
        <v>0</v>
      </c>
      <c r="J37" s="179">
        <f ca="1">OFFSET(OFFSET(Tablas!$F$208, (COLUMN(J37) - 3) * 75, 0), 0, ROW(J37) - 7)</f>
        <v>38</v>
      </c>
      <c r="K37" s="179">
        <f ca="1">OFFSET(OFFSET(Tablas!$F$208, (COLUMN(K37) - 3) * 75, 0), 0, ROW(K37) - 7)</f>
        <v>12</v>
      </c>
      <c r="L37" s="179">
        <f ca="1">OFFSET(OFFSET(Tablas!$F$208, (COLUMN(L37) - 3) * 75, 0), 0, ROW(L37) - 7)</f>
        <v>2</v>
      </c>
      <c r="M37" s="261">
        <f ca="1">OFFSET(OFFSET(Tablas!$F$208, (COLUMN(M37) - 3) * 75, 0), 0, ROW(M37) - 7)</f>
        <v>1</v>
      </c>
      <c r="N37" s="488">
        <f ca="1">OFFSET(OFFSET(Tablas!$F$208, (COLUMN(N37) - 3) * 75, 0), 0, ROW(N37) - 7)</f>
        <v>72</v>
      </c>
      <c r="O37" s="179">
        <f ca="1">OFFSET(OFFSET(Tablas!$F$208, (COLUMN(O37) - 3) * 75, 0), 0, ROW(O37) - 7)</f>
        <v>144</v>
      </c>
      <c r="P37" s="179">
        <f ca="1">OFFSET(OFFSET(Tablas!$F$208, (COLUMN(P37) - 3) * 75, 0), 0, ROW(P37) - 7)</f>
        <v>72</v>
      </c>
      <c r="Q37" s="238">
        <f t="shared" ca="1" si="0"/>
        <v>0.5625</v>
      </c>
      <c r="R37" s="245">
        <f t="shared" ca="1" si="1"/>
        <v>0.19444444444444445</v>
      </c>
    </row>
    <row r="38" spans="1:18" x14ac:dyDescent="0.2">
      <c r="A38" s="252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52">
        <f ca="1">OFFSET(OFFSET(Tablas!$F$208, (COLUMN(C38) - 3) * 75, 0), 0, ROW(C38) - 7)</f>
        <v>32</v>
      </c>
      <c r="D38" s="179">
        <f ca="1">OFFSET(OFFSET(Tablas!$F$208, (COLUMN(D38) - 3) * 75, 0), 0, ROW(D38) - 7)</f>
        <v>2</v>
      </c>
      <c r="E38" s="179">
        <f ca="1">OFFSET(OFFSET(Tablas!$F$208, (COLUMN(E38) - 3) * 75, 0), 0, ROW(E38) - 7)</f>
        <v>0</v>
      </c>
      <c r="F38" s="179">
        <f ca="1">OFFSET(OFFSET(Tablas!$F$208, (COLUMN(F38) - 3) * 75, 0), 0, ROW(F38) - 7)</f>
        <v>0</v>
      </c>
      <c r="G38" s="179">
        <f ca="1">OFFSET(OFFSET(Tablas!$F$208, (COLUMN(G38) - 3) * 75, 0), 0, ROW(G38) - 7)</f>
        <v>2</v>
      </c>
      <c r="H38" s="261">
        <f ca="1">OFFSET(OFFSET(Tablas!$F$208, (COLUMN(H38) - 3) * 75, 0), 0, ROW(H38) - 7)</f>
        <v>5</v>
      </c>
      <c r="I38" s="252">
        <f ca="1">OFFSET(OFFSET(Tablas!$F$208, (COLUMN(I38) - 3) * 75, 0), 0, ROW(I38) - 7)</f>
        <v>2</v>
      </c>
      <c r="J38" s="179">
        <f ca="1">OFFSET(OFFSET(Tablas!$F$208, (COLUMN(J38) - 3) * 75, 0), 0, ROW(J38) - 7)</f>
        <v>29</v>
      </c>
      <c r="K38" s="179">
        <f ca="1">OFFSET(OFFSET(Tablas!$F$208, (COLUMN(K38) - 3) * 75, 0), 0, ROW(K38) - 7)</f>
        <v>14</v>
      </c>
      <c r="L38" s="179">
        <f ca="1">OFFSET(OFFSET(Tablas!$F$208, (COLUMN(L38) - 3) * 75, 0), 0, ROW(L38) - 7)</f>
        <v>2</v>
      </c>
      <c r="M38" s="261">
        <f ca="1">OFFSET(OFFSET(Tablas!$F$208, (COLUMN(M38) - 3) * 75, 0), 0, ROW(M38) - 7)</f>
        <v>2</v>
      </c>
      <c r="N38" s="488">
        <f ca="1">OFFSET(OFFSET(Tablas!$F$208, (COLUMN(N38) - 3) * 75, 0), 0, ROW(N38) - 7)</f>
        <v>85</v>
      </c>
      <c r="O38" s="179">
        <f ca="1">OFFSET(OFFSET(Tablas!$F$208, (COLUMN(O38) - 3) * 75, 0), 0, ROW(O38) - 7)</f>
        <v>165</v>
      </c>
      <c r="P38" s="179">
        <f ca="1">OFFSET(OFFSET(Tablas!$F$208, (COLUMN(P38) - 3) * 75, 0), 0, ROW(P38) - 7)</f>
        <v>80</v>
      </c>
      <c r="Q38" s="238">
        <f t="shared" ca="1" si="0"/>
        <v>0.54545454545454541</v>
      </c>
      <c r="R38" s="245">
        <f t="shared" ca="1" si="1"/>
        <v>0.24848484848484848</v>
      </c>
    </row>
    <row r="39" spans="1:18" x14ac:dyDescent="0.2">
      <c r="A39" s="252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52">
        <f ca="1">OFFSET(OFFSET(Tablas!$F$208, (COLUMN(C39) - 3) * 75, 0), 0, ROW(C39) - 7)</f>
        <v>22</v>
      </c>
      <c r="D39" s="179">
        <f ca="1">OFFSET(OFFSET(Tablas!$F$208, (COLUMN(D39) - 3) * 75, 0), 0, ROW(D39) - 7)</f>
        <v>2</v>
      </c>
      <c r="E39" s="179">
        <f ca="1">OFFSET(OFFSET(Tablas!$F$208, (COLUMN(E39) - 3) * 75, 0), 0, ROW(E39) - 7)</f>
        <v>0</v>
      </c>
      <c r="F39" s="179">
        <f ca="1">OFFSET(OFFSET(Tablas!$F$208, (COLUMN(F39) - 3) * 75, 0), 0, ROW(F39) - 7)</f>
        <v>0</v>
      </c>
      <c r="G39" s="179">
        <f ca="1">OFFSET(OFFSET(Tablas!$F$208, (COLUMN(G39) - 3) * 75, 0), 0, ROW(G39) - 7)</f>
        <v>1</v>
      </c>
      <c r="H39" s="261">
        <f ca="1">OFFSET(OFFSET(Tablas!$F$208, (COLUMN(H39) - 3) * 75, 0), 0, ROW(H39) - 7)</f>
        <v>4</v>
      </c>
      <c r="I39" s="252">
        <f ca="1">OFFSET(OFFSET(Tablas!$F$208, (COLUMN(I39) - 3) * 75, 0), 0, ROW(I39) - 7)</f>
        <v>4</v>
      </c>
      <c r="J39" s="179">
        <f ca="1">OFFSET(OFFSET(Tablas!$F$208, (COLUMN(J39) - 3) * 75, 0), 0, ROW(J39) - 7)</f>
        <v>16</v>
      </c>
      <c r="K39" s="179">
        <f ca="1">OFFSET(OFFSET(Tablas!$F$208, (COLUMN(K39) - 3) * 75, 0), 0, ROW(K39) - 7)</f>
        <v>7</v>
      </c>
      <c r="L39" s="179">
        <f ca="1">OFFSET(OFFSET(Tablas!$F$208, (COLUMN(L39) - 3) * 75, 0), 0, ROW(L39) - 7)</f>
        <v>1</v>
      </c>
      <c r="M39" s="261">
        <f ca="1">OFFSET(OFFSET(Tablas!$F$208, (COLUMN(M39) - 3) * 75, 0), 0, ROW(M39) - 7)</f>
        <v>0</v>
      </c>
      <c r="N39" s="488">
        <f ca="1">OFFSET(OFFSET(Tablas!$F$208, (COLUMN(N39) - 3) * 75, 0), 0, ROW(N39) - 7)</f>
        <v>70</v>
      </c>
      <c r="O39" s="179">
        <f ca="1">OFFSET(OFFSET(Tablas!$F$208, (COLUMN(O39) - 3) * 75, 0), 0, ROW(O39) - 7)</f>
        <v>129</v>
      </c>
      <c r="P39" s="179">
        <f ca="1">OFFSET(OFFSET(Tablas!$F$208, (COLUMN(P39) - 3) * 75, 0), 0, ROW(P39) - 7)</f>
        <v>59</v>
      </c>
      <c r="Q39" s="238">
        <f t="shared" ref="Q39:Q59" ca="1" si="2">IF(OR(O39="",O39=0),"",SUM(C39:M39)/O39)</f>
        <v>0.44186046511627908</v>
      </c>
      <c r="R39" s="245">
        <f t="shared" ref="R39:R59" ca="1" si="3">IF(OR(O39="",O39=0),"",SUM(C39:H39)/O39)</f>
        <v>0.22480620155038761</v>
      </c>
    </row>
    <row r="40" spans="1:18" x14ac:dyDescent="0.2">
      <c r="A40" s="252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52">
        <f ca="1">OFFSET(OFFSET(Tablas!$F$208, (COLUMN(C40) - 3) * 75, 0), 0, ROW(C40) - 7)</f>
        <v>5</v>
      </c>
      <c r="D40" s="179">
        <f ca="1">OFFSET(OFFSET(Tablas!$F$208, (COLUMN(D40) - 3) * 75, 0), 0, ROW(D40) - 7)</f>
        <v>3</v>
      </c>
      <c r="E40" s="179">
        <f ca="1">OFFSET(OFFSET(Tablas!$F$208, (COLUMN(E40) - 3) * 75, 0), 0, ROW(E40) - 7)</f>
        <v>0</v>
      </c>
      <c r="F40" s="179">
        <f ca="1">OFFSET(OFFSET(Tablas!$F$208, (COLUMN(F40) - 3) * 75, 0), 0, ROW(F40) - 7)</f>
        <v>0</v>
      </c>
      <c r="G40" s="179">
        <f ca="1">OFFSET(OFFSET(Tablas!$F$208, (COLUMN(G40) - 3) * 75, 0), 0, ROW(G40) - 7)</f>
        <v>1</v>
      </c>
      <c r="H40" s="261">
        <f ca="1">OFFSET(OFFSET(Tablas!$F$208, (COLUMN(H40) - 3) * 75, 0), 0, ROW(H40) - 7)</f>
        <v>6</v>
      </c>
      <c r="I40" s="252">
        <f ca="1">OFFSET(OFFSET(Tablas!$F$208, (COLUMN(I40) - 3) * 75, 0), 0, ROW(I40) - 7)</f>
        <v>2</v>
      </c>
      <c r="J40" s="179">
        <f ca="1">OFFSET(OFFSET(Tablas!$F$208, (COLUMN(J40) - 3) * 75, 0), 0, ROW(J40) - 7)</f>
        <v>7</v>
      </c>
      <c r="K40" s="179">
        <f ca="1">OFFSET(OFFSET(Tablas!$F$208, (COLUMN(K40) - 3) * 75, 0), 0, ROW(K40) - 7)</f>
        <v>3</v>
      </c>
      <c r="L40" s="179">
        <f ca="1">OFFSET(OFFSET(Tablas!$F$208, (COLUMN(L40) - 3) * 75, 0), 0, ROW(L40) - 7)</f>
        <v>3</v>
      </c>
      <c r="M40" s="261">
        <f ca="1">OFFSET(OFFSET(Tablas!$F$208, (COLUMN(M40) - 3) * 75, 0), 0, ROW(M40) - 7)</f>
        <v>3</v>
      </c>
      <c r="N40" s="488">
        <f ca="1">OFFSET(OFFSET(Tablas!$F$208, (COLUMN(N40) - 3) * 75, 0), 0, ROW(N40) - 7)</f>
        <v>55</v>
      </c>
      <c r="O40" s="179">
        <f ca="1">OFFSET(OFFSET(Tablas!$F$208, (COLUMN(O40) - 3) * 75, 0), 0, ROW(O40) - 7)</f>
        <v>86</v>
      </c>
      <c r="P40" s="179">
        <f ca="1">OFFSET(OFFSET(Tablas!$F$208, (COLUMN(P40) - 3) * 75, 0), 0, ROW(P40) - 7)</f>
        <v>31</v>
      </c>
      <c r="Q40" s="238">
        <f t="shared" ca="1" si="2"/>
        <v>0.38372093023255816</v>
      </c>
      <c r="R40" s="245">
        <f t="shared" ca="1" si="3"/>
        <v>0.1744186046511628</v>
      </c>
    </row>
    <row r="41" spans="1:18" x14ac:dyDescent="0.2">
      <c r="A41" s="252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52">
        <f ca="1">OFFSET(OFFSET(Tablas!$F$208, (COLUMN(C41) - 3) * 75, 0), 0, ROW(C41) - 7)</f>
        <v>17</v>
      </c>
      <c r="D41" s="179">
        <f ca="1">OFFSET(OFFSET(Tablas!$F$208, (COLUMN(D41) - 3) * 75, 0), 0, ROW(D41) - 7)</f>
        <v>0</v>
      </c>
      <c r="E41" s="179">
        <f ca="1">OFFSET(OFFSET(Tablas!$F$208, (COLUMN(E41) - 3) * 75, 0), 0, ROW(E41) - 7)</f>
        <v>0</v>
      </c>
      <c r="F41" s="179">
        <f ca="1">OFFSET(OFFSET(Tablas!$F$208, (COLUMN(F41) - 3) * 75, 0), 0, ROW(F41) - 7)</f>
        <v>0</v>
      </c>
      <c r="G41" s="179">
        <f ca="1">OFFSET(OFFSET(Tablas!$F$208, (COLUMN(G41) - 3) * 75, 0), 0, ROW(G41) - 7)</f>
        <v>10</v>
      </c>
      <c r="H41" s="261">
        <f ca="1">OFFSET(OFFSET(Tablas!$F$208, (COLUMN(H41) - 3) * 75, 0), 0, ROW(H41) - 7)</f>
        <v>8</v>
      </c>
      <c r="I41" s="252">
        <f ca="1">OFFSET(OFFSET(Tablas!$F$208, (COLUMN(I41) - 3) * 75, 0), 0, ROW(I41) - 7)</f>
        <v>0</v>
      </c>
      <c r="J41" s="179">
        <f ca="1">OFFSET(OFFSET(Tablas!$F$208, (COLUMN(J41) - 3) * 75, 0), 0, ROW(J41) - 7)</f>
        <v>15</v>
      </c>
      <c r="K41" s="179">
        <f ca="1">OFFSET(OFFSET(Tablas!$F$208, (COLUMN(K41) - 3) * 75, 0), 0, ROW(K41) - 7)</f>
        <v>5</v>
      </c>
      <c r="L41" s="179">
        <f ca="1">OFFSET(OFFSET(Tablas!$F$208, (COLUMN(L41) - 3) * 75, 0), 0, ROW(L41) - 7)</f>
        <v>2</v>
      </c>
      <c r="M41" s="261">
        <f ca="1">OFFSET(OFFSET(Tablas!$F$208, (COLUMN(M41) - 3) * 75, 0), 0, ROW(M41) - 7)</f>
        <v>2</v>
      </c>
      <c r="N41" s="488">
        <f ca="1">OFFSET(OFFSET(Tablas!$F$208, (COLUMN(N41) - 3) * 75, 0), 0, ROW(N41) - 7)</f>
        <v>64</v>
      </c>
      <c r="O41" s="179">
        <f ca="1">OFFSET(OFFSET(Tablas!$F$208, (COLUMN(O41) - 3) * 75, 0), 0, ROW(O41) - 7)</f>
        <v>124</v>
      </c>
      <c r="P41" s="179">
        <f ca="1">OFFSET(OFFSET(Tablas!$F$208, (COLUMN(P41) - 3) * 75, 0), 0, ROW(P41) - 7)</f>
        <v>60</v>
      </c>
      <c r="Q41" s="238">
        <f t="shared" ca="1" si="2"/>
        <v>0.47580645161290325</v>
      </c>
      <c r="R41" s="245">
        <f t="shared" ca="1" si="3"/>
        <v>0.28225806451612906</v>
      </c>
    </row>
    <row r="42" spans="1:18" x14ac:dyDescent="0.2">
      <c r="A42" s="252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52">
        <f ca="1">OFFSET(OFFSET(Tablas!$F$208, (COLUMN(C42) - 3) * 75, 0), 0, ROW(C42) - 7)</f>
        <v>11</v>
      </c>
      <c r="D42" s="179">
        <f ca="1">OFFSET(OFFSET(Tablas!$F$208, (COLUMN(D42) - 3) * 75, 0), 0, ROW(D42) - 7)</f>
        <v>2</v>
      </c>
      <c r="E42" s="179">
        <f ca="1">OFFSET(OFFSET(Tablas!$F$208, (COLUMN(E42) - 3) * 75, 0), 0, ROW(E42) - 7)</f>
        <v>0</v>
      </c>
      <c r="F42" s="179">
        <f ca="1">OFFSET(OFFSET(Tablas!$F$208, (COLUMN(F42) - 3) * 75, 0), 0, ROW(F42) - 7)</f>
        <v>0</v>
      </c>
      <c r="G42" s="179">
        <f ca="1">OFFSET(OFFSET(Tablas!$F$208, (COLUMN(G42) - 3) * 75, 0), 0, ROW(G42) - 7)</f>
        <v>11</v>
      </c>
      <c r="H42" s="261">
        <f ca="1">OFFSET(OFFSET(Tablas!$F$208, (COLUMN(H42) - 3) * 75, 0), 0, ROW(H42) - 7)</f>
        <v>5</v>
      </c>
      <c r="I42" s="252">
        <f ca="1">OFFSET(OFFSET(Tablas!$F$208, (COLUMN(I42) - 3) * 75, 0), 0, ROW(I42) - 7)</f>
        <v>3</v>
      </c>
      <c r="J42" s="179">
        <f ca="1">OFFSET(OFFSET(Tablas!$F$208, (COLUMN(J42) - 3) * 75, 0), 0, ROW(J42) - 7)</f>
        <v>13</v>
      </c>
      <c r="K42" s="179">
        <f ca="1">OFFSET(OFFSET(Tablas!$F$208, (COLUMN(K42) - 3) * 75, 0), 0, ROW(K42) - 7)</f>
        <v>2</v>
      </c>
      <c r="L42" s="179">
        <f ca="1">OFFSET(OFFSET(Tablas!$F$208, (COLUMN(L42) - 3) * 75, 0), 0, ROW(L42) - 7)</f>
        <v>1</v>
      </c>
      <c r="M42" s="261">
        <f ca="1">OFFSET(OFFSET(Tablas!$F$208, (COLUMN(M42) - 3) * 75, 0), 0, ROW(M42) - 7)</f>
        <v>2</v>
      </c>
      <c r="N42" s="488">
        <f ca="1">OFFSET(OFFSET(Tablas!$F$208, (COLUMN(N42) - 3) * 75, 0), 0, ROW(N42) - 7)</f>
        <v>80</v>
      </c>
      <c r="O42" s="179">
        <f ca="1">OFFSET(OFFSET(Tablas!$F$208, (COLUMN(O42) - 3) * 75, 0), 0, ROW(O42) - 7)</f>
        <v>131</v>
      </c>
      <c r="P42" s="179">
        <f ca="1">OFFSET(OFFSET(Tablas!$F$208, (COLUMN(P42) - 3) * 75, 0), 0, ROW(P42) - 7)</f>
        <v>51</v>
      </c>
      <c r="Q42" s="238">
        <f t="shared" ca="1" si="2"/>
        <v>0.38167938931297712</v>
      </c>
      <c r="R42" s="245">
        <f t="shared" ca="1" si="3"/>
        <v>0.22137404580152673</v>
      </c>
    </row>
    <row r="43" spans="1:18" x14ac:dyDescent="0.2">
      <c r="A43" s="252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52">
        <f ca="1">OFFSET(OFFSET(Tablas!$F$208, (COLUMN(C43) - 3) * 75, 0), 0, ROW(C43) - 7)</f>
        <v>6</v>
      </c>
      <c r="D43" s="179">
        <f ca="1">OFFSET(OFFSET(Tablas!$F$208, (COLUMN(D43) - 3) * 75, 0), 0, ROW(D43) - 7)</f>
        <v>0</v>
      </c>
      <c r="E43" s="179">
        <f ca="1">OFFSET(OFFSET(Tablas!$F$208, (COLUMN(E43) - 3) * 75, 0), 0, ROW(E43) - 7)</f>
        <v>0</v>
      </c>
      <c r="F43" s="179">
        <f ca="1">OFFSET(OFFSET(Tablas!$F$208, (COLUMN(F43) - 3) * 75, 0), 0, ROW(F43) - 7)</f>
        <v>0</v>
      </c>
      <c r="G43" s="179">
        <f ca="1">OFFSET(OFFSET(Tablas!$F$208, (COLUMN(G43) - 3) * 75, 0), 0, ROW(G43) - 7)</f>
        <v>8</v>
      </c>
      <c r="H43" s="261">
        <f ca="1">OFFSET(OFFSET(Tablas!$F$208, (COLUMN(H43) - 3) * 75, 0), 0, ROW(H43) - 7)</f>
        <v>7</v>
      </c>
      <c r="I43" s="252">
        <f ca="1">OFFSET(OFFSET(Tablas!$F$208, (COLUMN(I43) - 3) * 75, 0), 0, ROW(I43) - 7)</f>
        <v>2</v>
      </c>
      <c r="J43" s="179">
        <f ca="1">OFFSET(OFFSET(Tablas!$F$208, (COLUMN(J43) - 3) * 75, 0), 0, ROW(J43) - 7)</f>
        <v>7</v>
      </c>
      <c r="K43" s="179">
        <f ca="1">OFFSET(OFFSET(Tablas!$F$208, (COLUMN(K43) - 3) * 75, 0), 0, ROW(K43) - 7)</f>
        <v>1</v>
      </c>
      <c r="L43" s="179">
        <f ca="1">OFFSET(OFFSET(Tablas!$F$208, (COLUMN(L43) - 3) * 75, 0), 0, ROW(L43) - 7)</f>
        <v>4</v>
      </c>
      <c r="M43" s="261">
        <f ca="1">OFFSET(OFFSET(Tablas!$F$208, (COLUMN(M43) - 3) * 75, 0), 0, ROW(M43) - 7)</f>
        <v>0</v>
      </c>
      <c r="N43" s="488">
        <f ca="1">OFFSET(OFFSET(Tablas!$F$208, (COLUMN(N43) - 3) * 75, 0), 0, ROW(N43) - 7)</f>
        <v>78</v>
      </c>
      <c r="O43" s="179">
        <f ca="1">OFFSET(OFFSET(Tablas!$F$208, (COLUMN(O43) - 3) * 75, 0), 0, ROW(O43) - 7)</f>
        <v>113</v>
      </c>
      <c r="P43" s="179">
        <f ca="1">OFFSET(OFFSET(Tablas!$F$208, (COLUMN(P43) - 3) * 75, 0), 0, ROW(P43) - 7)</f>
        <v>35</v>
      </c>
      <c r="Q43" s="238">
        <f t="shared" ca="1" si="2"/>
        <v>0.30973451327433627</v>
      </c>
      <c r="R43" s="245">
        <f t="shared" ca="1" si="3"/>
        <v>0.18584070796460178</v>
      </c>
    </row>
    <row r="44" spans="1:18" x14ac:dyDescent="0.2">
      <c r="A44" s="252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52">
        <f ca="1">OFFSET(OFFSET(Tablas!$F$208, (COLUMN(C44) - 3) * 75, 0), 0, ROW(C44) - 7)</f>
        <v>6</v>
      </c>
      <c r="D44" s="179">
        <f ca="1">OFFSET(OFFSET(Tablas!$F$208, (COLUMN(D44) - 3) * 75, 0), 0, ROW(D44) - 7)</f>
        <v>3</v>
      </c>
      <c r="E44" s="179">
        <f ca="1">OFFSET(OFFSET(Tablas!$F$208, (COLUMN(E44) - 3) * 75, 0), 0, ROW(E44) - 7)</f>
        <v>0</v>
      </c>
      <c r="F44" s="179">
        <f ca="1">OFFSET(OFFSET(Tablas!$F$208, (COLUMN(F44) - 3) * 75, 0), 0, ROW(F44) - 7)</f>
        <v>0</v>
      </c>
      <c r="G44" s="179">
        <f ca="1">OFFSET(OFFSET(Tablas!$F$208, (COLUMN(G44) - 3) * 75, 0), 0, ROW(G44) - 7)</f>
        <v>10</v>
      </c>
      <c r="H44" s="261">
        <f ca="1">OFFSET(OFFSET(Tablas!$F$208, (COLUMN(H44) - 3) * 75, 0), 0, ROW(H44) - 7)</f>
        <v>5</v>
      </c>
      <c r="I44" s="252">
        <f ca="1">OFFSET(OFFSET(Tablas!$F$208, (COLUMN(I44) - 3) * 75, 0), 0, ROW(I44) - 7)</f>
        <v>1</v>
      </c>
      <c r="J44" s="179">
        <f ca="1">OFFSET(OFFSET(Tablas!$F$208, (COLUMN(J44) - 3) * 75, 0), 0, ROW(J44) - 7)</f>
        <v>8</v>
      </c>
      <c r="K44" s="179">
        <f ca="1">OFFSET(OFFSET(Tablas!$F$208, (COLUMN(K44) - 3) * 75, 0), 0, ROW(K44) - 7)</f>
        <v>3</v>
      </c>
      <c r="L44" s="179">
        <f ca="1">OFFSET(OFFSET(Tablas!$F$208, (COLUMN(L44) - 3) * 75, 0), 0, ROW(L44) - 7)</f>
        <v>1</v>
      </c>
      <c r="M44" s="261">
        <f ca="1">OFFSET(OFFSET(Tablas!$F$208, (COLUMN(M44) - 3) * 75, 0), 0, ROW(M44) - 7)</f>
        <v>0</v>
      </c>
      <c r="N44" s="488">
        <f ca="1">OFFSET(OFFSET(Tablas!$F$208, (COLUMN(N44) - 3) * 75, 0), 0, ROW(N44) - 7)</f>
        <v>85</v>
      </c>
      <c r="O44" s="179">
        <f ca="1">OFFSET(OFFSET(Tablas!$F$208, (COLUMN(O44) - 3) * 75, 0), 0, ROW(O44) - 7)</f>
        <v>121</v>
      </c>
      <c r="P44" s="179">
        <f ca="1">OFFSET(OFFSET(Tablas!$F$208, (COLUMN(P44) - 3) * 75, 0), 0, ROW(P44) - 7)</f>
        <v>36</v>
      </c>
      <c r="Q44" s="238">
        <f t="shared" ca="1" si="2"/>
        <v>0.30578512396694213</v>
      </c>
      <c r="R44" s="245">
        <f t="shared" ca="1" si="3"/>
        <v>0.19834710743801653</v>
      </c>
    </row>
    <row r="45" spans="1:18" x14ac:dyDescent="0.2">
      <c r="A45" s="252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52">
        <f ca="1">OFFSET(OFFSET(Tablas!$F$208, (COLUMN(C45) - 3) * 75, 0), 0, ROW(C45) - 7)</f>
        <v>1</v>
      </c>
      <c r="D45" s="179">
        <f ca="1">OFFSET(OFFSET(Tablas!$F$208, (COLUMN(D45) - 3) * 75, 0), 0, ROW(D45) - 7)</f>
        <v>0</v>
      </c>
      <c r="E45" s="179">
        <f ca="1">OFFSET(OFFSET(Tablas!$F$208, (COLUMN(E45) - 3) * 75, 0), 0, ROW(E45) - 7)</f>
        <v>0</v>
      </c>
      <c r="F45" s="179">
        <f ca="1">OFFSET(OFFSET(Tablas!$F$208, (COLUMN(F45) - 3) * 75, 0), 0, ROW(F45) - 7)</f>
        <v>0</v>
      </c>
      <c r="G45" s="179">
        <f ca="1">OFFSET(OFFSET(Tablas!$F$208, (COLUMN(G45) - 3) * 75, 0), 0, ROW(G45) - 7)</f>
        <v>8</v>
      </c>
      <c r="H45" s="261">
        <f ca="1">OFFSET(OFFSET(Tablas!$F$208, (COLUMN(H45) - 3) * 75, 0), 0, ROW(H45) - 7)</f>
        <v>1</v>
      </c>
      <c r="I45" s="252">
        <f ca="1">OFFSET(OFFSET(Tablas!$F$208, (COLUMN(I45) - 3) * 75, 0), 0, ROW(I45) - 7)</f>
        <v>4</v>
      </c>
      <c r="J45" s="179">
        <f ca="1">OFFSET(OFFSET(Tablas!$F$208, (COLUMN(J45) - 3) * 75, 0), 0, ROW(J45) - 7)</f>
        <v>7</v>
      </c>
      <c r="K45" s="179">
        <f ca="1">OFFSET(OFFSET(Tablas!$F$208, (COLUMN(K45) - 3) * 75, 0), 0, ROW(K45) - 7)</f>
        <v>0</v>
      </c>
      <c r="L45" s="179">
        <f ca="1">OFFSET(OFFSET(Tablas!$F$208, (COLUMN(L45) - 3) * 75, 0), 0, ROW(L45) - 7)</f>
        <v>1</v>
      </c>
      <c r="M45" s="261">
        <f ca="1">OFFSET(OFFSET(Tablas!$F$208, (COLUMN(M45) - 3) * 75, 0), 0, ROW(M45) - 7)</f>
        <v>2</v>
      </c>
      <c r="N45" s="488">
        <f ca="1">OFFSET(OFFSET(Tablas!$F$208, (COLUMN(N45) - 3) * 75, 0), 0, ROW(N45) - 7)</f>
        <v>72</v>
      </c>
      <c r="O45" s="179">
        <f ca="1">OFFSET(OFFSET(Tablas!$F$208, (COLUMN(O45) - 3) * 75, 0), 0, ROW(O45) - 7)</f>
        <v>101</v>
      </c>
      <c r="P45" s="179">
        <f ca="1">OFFSET(OFFSET(Tablas!$F$208, (COLUMN(P45) - 3) * 75, 0), 0, ROW(P45) - 7)</f>
        <v>28</v>
      </c>
      <c r="Q45" s="238">
        <f t="shared" ca="1" si="2"/>
        <v>0.23762376237623761</v>
      </c>
      <c r="R45" s="245">
        <f t="shared" ca="1" si="3"/>
        <v>9.9009900990099015E-2</v>
      </c>
    </row>
    <row r="46" spans="1:18" x14ac:dyDescent="0.2">
      <c r="A46" s="252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52">
        <f ca="1">OFFSET(OFFSET(Tablas!$F$208, (COLUMN(C46) - 3) * 75, 0), 0, ROW(C46) - 7)</f>
        <v>1</v>
      </c>
      <c r="D46" s="179">
        <f ca="1">OFFSET(OFFSET(Tablas!$F$208, (COLUMN(D46) - 3) * 75, 0), 0, ROW(D46) - 7)</f>
        <v>1</v>
      </c>
      <c r="E46" s="179">
        <f ca="1">OFFSET(OFFSET(Tablas!$F$208, (COLUMN(E46) - 3) * 75, 0), 0, ROW(E46) - 7)</f>
        <v>0</v>
      </c>
      <c r="F46" s="179">
        <f ca="1">OFFSET(OFFSET(Tablas!$F$208, (COLUMN(F46) - 3) * 75, 0), 0, ROW(F46) - 7)</f>
        <v>0</v>
      </c>
      <c r="G46" s="179">
        <f ca="1">OFFSET(OFFSET(Tablas!$F$208, (COLUMN(G46) - 3) * 75, 0), 0, ROW(G46) - 7)</f>
        <v>7</v>
      </c>
      <c r="H46" s="261">
        <f ca="1">OFFSET(OFFSET(Tablas!$F$208, (COLUMN(H46) - 3) * 75, 0), 0, ROW(H46) - 7)</f>
        <v>4</v>
      </c>
      <c r="I46" s="252">
        <f ca="1">OFFSET(OFFSET(Tablas!$F$208, (COLUMN(I46) - 3) * 75, 0), 0, ROW(I46) - 7)</f>
        <v>5</v>
      </c>
      <c r="J46" s="179">
        <f ca="1">OFFSET(OFFSET(Tablas!$F$208, (COLUMN(J46) - 3) * 75, 0), 0, ROW(J46) - 7)</f>
        <v>0</v>
      </c>
      <c r="K46" s="179">
        <f ca="1">OFFSET(OFFSET(Tablas!$F$208, (COLUMN(K46) - 3) * 75, 0), 0, ROW(K46) - 7)</f>
        <v>0</v>
      </c>
      <c r="L46" s="179">
        <f ca="1">OFFSET(OFFSET(Tablas!$F$208, (COLUMN(L46) - 3) * 75, 0), 0, ROW(L46) - 7)</f>
        <v>1</v>
      </c>
      <c r="M46" s="261">
        <f ca="1">OFFSET(OFFSET(Tablas!$F$208, (COLUMN(M46) - 3) * 75, 0), 0, ROW(M46) - 7)</f>
        <v>0</v>
      </c>
      <c r="N46" s="488">
        <f ca="1">OFFSET(OFFSET(Tablas!$F$208, (COLUMN(N46) - 3) * 75, 0), 0, ROW(N46) - 7)</f>
        <v>50</v>
      </c>
      <c r="O46" s="179">
        <f ca="1">OFFSET(OFFSET(Tablas!$F$208, (COLUMN(O46) - 3) * 75, 0), 0, ROW(O46) - 7)</f>
        <v>71</v>
      </c>
      <c r="P46" s="179">
        <f ca="1">OFFSET(OFFSET(Tablas!$F$208, (COLUMN(P46) - 3) * 75, 0), 0, ROW(P46) - 7)</f>
        <v>21</v>
      </c>
      <c r="Q46" s="238">
        <f t="shared" ca="1" si="2"/>
        <v>0.26760563380281688</v>
      </c>
      <c r="R46" s="245">
        <f t="shared" ca="1" si="3"/>
        <v>0.18309859154929578</v>
      </c>
    </row>
    <row r="47" spans="1:18" x14ac:dyDescent="0.2">
      <c r="A47" s="252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52">
        <f ca="1">OFFSET(OFFSET(Tablas!$F$208, (COLUMN(C47) - 3) * 75, 0), 0, ROW(C47) - 7)</f>
        <v>0</v>
      </c>
      <c r="D47" s="179">
        <f ca="1">OFFSET(OFFSET(Tablas!$F$208, (COLUMN(D47) - 3) * 75, 0), 0, ROW(D47) - 7)</f>
        <v>0</v>
      </c>
      <c r="E47" s="179">
        <f ca="1">OFFSET(OFFSET(Tablas!$F$208, (COLUMN(E47) - 3) * 75, 0), 0, ROW(E47) - 7)</f>
        <v>0</v>
      </c>
      <c r="F47" s="179">
        <f ca="1">OFFSET(OFFSET(Tablas!$F$208, (COLUMN(F47) - 3) * 75, 0), 0, ROW(F47) - 7)</f>
        <v>0</v>
      </c>
      <c r="G47" s="179">
        <f ca="1">OFFSET(OFFSET(Tablas!$F$208, (COLUMN(G47) - 3) * 75, 0), 0, ROW(G47) - 7)</f>
        <v>2</v>
      </c>
      <c r="H47" s="261">
        <f ca="1">OFFSET(OFFSET(Tablas!$F$208, (COLUMN(H47) - 3) * 75, 0), 0, ROW(H47) - 7)</f>
        <v>4</v>
      </c>
      <c r="I47" s="252">
        <f ca="1">OFFSET(OFFSET(Tablas!$F$208, (COLUMN(I47) - 3) * 75, 0), 0, ROW(I47) - 7)</f>
        <v>3</v>
      </c>
      <c r="J47" s="179">
        <f ca="1">OFFSET(OFFSET(Tablas!$F$208, (COLUMN(J47) - 3) * 75, 0), 0, ROW(J47) - 7)</f>
        <v>1</v>
      </c>
      <c r="K47" s="179">
        <f ca="1">OFFSET(OFFSET(Tablas!$F$208, (COLUMN(K47) - 3) * 75, 0), 0, ROW(K47) - 7)</f>
        <v>0</v>
      </c>
      <c r="L47" s="179">
        <f ca="1">OFFSET(OFFSET(Tablas!$F$208, (COLUMN(L47) - 3) * 75, 0), 0, ROW(L47) - 7)</f>
        <v>3</v>
      </c>
      <c r="M47" s="261">
        <f ca="1">OFFSET(OFFSET(Tablas!$F$208, (COLUMN(M47) - 3) * 75, 0), 0, ROW(M47) - 7)</f>
        <v>1</v>
      </c>
      <c r="N47" s="488">
        <f ca="1">OFFSET(OFFSET(Tablas!$F$208, (COLUMN(N47) - 3) * 75, 0), 0, ROW(N47) - 7)</f>
        <v>52</v>
      </c>
      <c r="O47" s="179">
        <f ca="1">OFFSET(OFFSET(Tablas!$F$208, (COLUMN(O47) - 3) * 75, 0), 0, ROW(O47) - 7)</f>
        <v>68</v>
      </c>
      <c r="P47" s="179">
        <f ca="1">OFFSET(OFFSET(Tablas!$F$208, (COLUMN(P47) - 3) * 75, 0), 0, ROW(P47) - 7)</f>
        <v>15</v>
      </c>
      <c r="Q47" s="238">
        <f t="shared" ca="1" si="2"/>
        <v>0.20588235294117646</v>
      </c>
      <c r="R47" s="245">
        <f t="shared" ca="1" si="3"/>
        <v>8.8235294117647065E-2</v>
      </c>
    </row>
    <row r="48" spans="1:18" x14ac:dyDescent="0.2">
      <c r="A48" s="252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52">
        <f ca="1">OFFSET(OFFSET(Tablas!$F$208, (COLUMN(C48) - 3) * 75, 0), 0, ROW(C48) - 7)</f>
        <v>0</v>
      </c>
      <c r="D48" s="179">
        <f ca="1">OFFSET(OFFSET(Tablas!$F$208, (COLUMN(D48) - 3) * 75, 0), 0, ROW(D48) - 7)</f>
        <v>0</v>
      </c>
      <c r="E48" s="179">
        <f ca="1">OFFSET(OFFSET(Tablas!$F$208, (COLUMN(E48) - 3) * 75, 0), 0, ROW(E48) - 7)</f>
        <v>0</v>
      </c>
      <c r="F48" s="179">
        <f ca="1">OFFSET(OFFSET(Tablas!$F$208, (COLUMN(F48) - 3) * 75, 0), 0, ROW(F48) - 7)</f>
        <v>0</v>
      </c>
      <c r="G48" s="179">
        <f ca="1">OFFSET(OFFSET(Tablas!$F$208, (COLUMN(G48) - 3) * 75, 0), 0, ROW(G48) - 7)</f>
        <v>4</v>
      </c>
      <c r="H48" s="261">
        <f ca="1">OFFSET(OFFSET(Tablas!$F$208, (COLUMN(H48) - 3) * 75, 0), 0, ROW(H48) - 7)</f>
        <v>3</v>
      </c>
      <c r="I48" s="252">
        <f ca="1">OFFSET(OFFSET(Tablas!$F$208, (COLUMN(I48) - 3) * 75, 0), 0, ROW(I48) - 7)</f>
        <v>2</v>
      </c>
      <c r="J48" s="179">
        <f ca="1">OFFSET(OFFSET(Tablas!$F$208, (COLUMN(J48) - 3) * 75, 0), 0, ROW(J48) - 7)</f>
        <v>0</v>
      </c>
      <c r="K48" s="179">
        <f ca="1">OFFSET(OFFSET(Tablas!$F$208, (COLUMN(K48) - 3) * 75, 0), 0, ROW(K48) - 7)</f>
        <v>0</v>
      </c>
      <c r="L48" s="179">
        <f ca="1">OFFSET(OFFSET(Tablas!$F$208, (COLUMN(L48) - 3) * 75, 0), 0, ROW(L48) - 7)</f>
        <v>0</v>
      </c>
      <c r="M48" s="261">
        <f ca="1">OFFSET(OFFSET(Tablas!$F$208, (COLUMN(M48) - 3) * 75, 0), 0, ROW(M48) - 7)</f>
        <v>1</v>
      </c>
      <c r="N48" s="488">
        <f ca="1">OFFSET(OFFSET(Tablas!$F$208, (COLUMN(N48) - 3) * 75, 0), 0, ROW(N48) - 7)</f>
        <v>35</v>
      </c>
      <c r="O48" s="179">
        <f ca="1">OFFSET(OFFSET(Tablas!$F$208, (COLUMN(O48) - 3) * 75, 0), 0, ROW(O48) - 7)</f>
        <v>46</v>
      </c>
      <c r="P48" s="179">
        <f ca="1">OFFSET(OFFSET(Tablas!$F$208, (COLUMN(P48) - 3) * 75, 0), 0, ROW(P48) - 7)</f>
        <v>11</v>
      </c>
      <c r="Q48" s="238">
        <f t="shared" ca="1" si="2"/>
        <v>0.21739130434782608</v>
      </c>
      <c r="R48" s="245">
        <f t="shared" ca="1" si="3"/>
        <v>0.15217391304347827</v>
      </c>
    </row>
    <row r="49" spans="1:18" x14ac:dyDescent="0.2">
      <c r="A49" s="252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52">
        <f ca="1">OFFSET(OFFSET(Tablas!$F$208, (COLUMN(C49) - 3) * 75, 0), 0, ROW(C49) - 7)</f>
        <v>0</v>
      </c>
      <c r="D49" s="179">
        <f ca="1">OFFSET(OFFSET(Tablas!$F$208, (COLUMN(D49) - 3) * 75, 0), 0, ROW(D49) - 7)</f>
        <v>0</v>
      </c>
      <c r="E49" s="179">
        <f ca="1">OFFSET(OFFSET(Tablas!$F$208, (COLUMN(E49) - 3) * 75, 0), 0, ROW(E49) - 7)</f>
        <v>0</v>
      </c>
      <c r="F49" s="179">
        <f ca="1">OFFSET(OFFSET(Tablas!$F$208, (COLUMN(F49) - 3) * 75, 0), 0, ROW(F49) - 7)</f>
        <v>0</v>
      </c>
      <c r="G49" s="179">
        <f ca="1">OFFSET(OFFSET(Tablas!$F$208, (COLUMN(G49) - 3) * 75, 0), 0, ROW(G49) - 7)</f>
        <v>1</v>
      </c>
      <c r="H49" s="261">
        <f ca="1">OFFSET(OFFSET(Tablas!$F$208, (COLUMN(H49) - 3) * 75, 0), 0, ROW(H49) - 7)</f>
        <v>0</v>
      </c>
      <c r="I49" s="252">
        <f ca="1">OFFSET(OFFSET(Tablas!$F$208, (COLUMN(I49) - 3) * 75, 0), 0, ROW(I49) - 7)</f>
        <v>1</v>
      </c>
      <c r="J49" s="179">
        <f ca="1">OFFSET(OFFSET(Tablas!$F$208, (COLUMN(J49) - 3) * 75, 0), 0, ROW(J49) - 7)</f>
        <v>3</v>
      </c>
      <c r="K49" s="179">
        <f ca="1">OFFSET(OFFSET(Tablas!$F$208, (COLUMN(K49) - 3) * 75, 0), 0, ROW(K49) - 7)</f>
        <v>0</v>
      </c>
      <c r="L49" s="179">
        <f ca="1">OFFSET(OFFSET(Tablas!$F$208, (COLUMN(L49) - 3) * 75, 0), 0, ROW(L49) - 7)</f>
        <v>1</v>
      </c>
      <c r="M49" s="261">
        <f ca="1">OFFSET(OFFSET(Tablas!$F$208, (COLUMN(M49) - 3) * 75, 0), 0, ROW(M49) - 7)</f>
        <v>2</v>
      </c>
      <c r="N49" s="488">
        <f ca="1">OFFSET(OFFSET(Tablas!$F$208, (COLUMN(N49) - 3) * 75, 0), 0, ROW(N49) - 7)</f>
        <v>29</v>
      </c>
      <c r="O49" s="179">
        <f ca="1">OFFSET(OFFSET(Tablas!$F$208, (COLUMN(O49) - 3) * 75, 0), 0, ROW(O49) - 7)</f>
        <v>38</v>
      </c>
      <c r="P49" s="179">
        <f ca="1">OFFSET(OFFSET(Tablas!$F$208, (COLUMN(P49) - 3) * 75, 0), 0, ROW(P49) - 7)</f>
        <v>9</v>
      </c>
      <c r="Q49" s="238">
        <f t="shared" ca="1" si="2"/>
        <v>0.21052631578947367</v>
      </c>
      <c r="R49" s="245">
        <f t="shared" ca="1" si="3"/>
        <v>2.6315789473684209E-2</v>
      </c>
    </row>
    <row r="50" spans="1:18" x14ac:dyDescent="0.2">
      <c r="A50" s="252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52">
        <f ca="1">OFFSET(OFFSET(Tablas!$F$208, (COLUMN(C50) - 3) * 75, 0), 0, ROW(C50) - 7)</f>
        <v>0</v>
      </c>
      <c r="D50" s="179">
        <f ca="1">OFFSET(OFFSET(Tablas!$F$208, (COLUMN(D50) - 3) * 75, 0), 0, ROW(D50) - 7)</f>
        <v>0</v>
      </c>
      <c r="E50" s="179">
        <f ca="1">OFFSET(OFFSET(Tablas!$F$208, (COLUMN(E50) - 3) * 75, 0), 0, ROW(E50) - 7)</f>
        <v>0</v>
      </c>
      <c r="F50" s="179">
        <f ca="1">OFFSET(OFFSET(Tablas!$F$208, (COLUMN(F50) - 3) * 75, 0), 0, ROW(F50) - 7)</f>
        <v>0</v>
      </c>
      <c r="G50" s="179">
        <f ca="1">OFFSET(OFFSET(Tablas!$F$208, (COLUMN(G50) - 3) * 75, 0), 0, ROW(G50) - 7)</f>
        <v>5</v>
      </c>
      <c r="H50" s="261">
        <f ca="1">OFFSET(OFFSET(Tablas!$F$208, (COLUMN(H50) - 3) * 75, 0), 0, ROW(H50) - 7)</f>
        <v>0</v>
      </c>
      <c r="I50" s="252">
        <f ca="1">OFFSET(OFFSET(Tablas!$F$208, (COLUMN(I50) - 3) * 75, 0), 0, ROW(I50) - 7)</f>
        <v>2</v>
      </c>
      <c r="J50" s="179">
        <f ca="1">OFFSET(OFFSET(Tablas!$F$208, (COLUMN(J50) - 3) * 75, 0), 0, ROW(J50) - 7)</f>
        <v>2</v>
      </c>
      <c r="K50" s="179">
        <f ca="1">OFFSET(OFFSET(Tablas!$F$208, (COLUMN(K50) - 3) * 75, 0), 0, ROW(K50) - 7)</f>
        <v>0</v>
      </c>
      <c r="L50" s="179">
        <f ca="1">OFFSET(OFFSET(Tablas!$F$208, (COLUMN(L50) - 3) * 75, 0), 0, ROW(L50) - 7)</f>
        <v>0</v>
      </c>
      <c r="M50" s="261">
        <f ca="1">OFFSET(OFFSET(Tablas!$F$208, (COLUMN(M50) - 3) * 75, 0), 0, ROW(M50) - 7)</f>
        <v>0</v>
      </c>
      <c r="N50" s="488">
        <f ca="1">OFFSET(OFFSET(Tablas!$F$208, (COLUMN(N50) - 3) * 75, 0), 0, ROW(N50) - 7)</f>
        <v>50</v>
      </c>
      <c r="O50" s="179">
        <f ca="1">OFFSET(OFFSET(Tablas!$F$208, (COLUMN(O50) - 3) * 75, 0), 0, ROW(O50) - 7)</f>
        <v>59</v>
      </c>
      <c r="P50" s="179">
        <f ca="1">OFFSET(OFFSET(Tablas!$F$208, (COLUMN(P50) - 3) * 75, 0), 0, ROW(P50) - 7)</f>
        <v>9</v>
      </c>
      <c r="Q50" s="238">
        <f t="shared" ca="1" si="2"/>
        <v>0.15254237288135594</v>
      </c>
      <c r="R50" s="245">
        <f t="shared" ca="1" si="3"/>
        <v>8.4745762711864403E-2</v>
      </c>
    </row>
    <row r="51" spans="1:18" x14ac:dyDescent="0.2">
      <c r="A51" s="252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52">
        <f ca="1">OFFSET(OFFSET(Tablas!$F$208, (COLUMN(C51) - 3) * 75, 0), 0, ROW(C51) - 7)</f>
        <v>0</v>
      </c>
      <c r="D51" s="179">
        <f ca="1">OFFSET(OFFSET(Tablas!$F$208, (COLUMN(D51) - 3) * 75, 0), 0, ROW(D51) - 7)</f>
        <v>0</v>
      </c>
      <c r="E51" s="179">
        <f ca="1">OFFSET(OFFSET(Tablas!$F$208, (COLUMN(E51) - 3) * 75, 0), 0, ROW(E51) - 7)</f>
        <v>0</v>
      </c>
      <c r="F51" s="179">
        <f ca="1">OFFSET(OFFSET(Tablas!$F$208, (COLUMN(F51) - 3) * 75, 0), 0, ROW(F51) - 7)</f>
        <v>0</v>
      </c>
      <c r="G51" s="179">
        <f ca="1">OFFSET(OFFSET(Tablas!$F$208, (COLUMN(G51) - 3) * 75, 0), 0, ROW(G51) - 7)</f>
        <v>1</v>
      </c>
      <c r="H51" s="261">
        <f ca="1">OFFSET(OFFSET(Tablas!$F$208, (COLUMN(H51) - 3) * 75, 0), 0, ROW(H51) - 7)</f>
        <v>0</v>
      </c>
      <c r="I51" s="252">
        <f ca="1">OFFSET(OFFSET(Tablas!$F$208, (COLUMN(I51) - 3) * 75, 0), 0, ROW(I51) - 7)</f>
        <v>2</v>
      </c>
      <c r="J51" s="179">
        <f ca="1">OFFSET(OFFSET(Tablas!$F$208, (COLUMN(J51) - 3) * 75, 0), 0, ROW(J51) - 7)</f>
        <v>1</v>
      </c>
      <c r="K51" s="179">
        <f ca="1">OFFSET(OFFSET(Tablas!$F$208, (COLUMN(K51) - 3) * 75, 0), 0, ROW(K51) - 7)</f>
        <v>0</v>
      </c>
      <c r="L51" s="179">
        <f ca="1">OFFSET(OFFSET(Tablas!$F$208, (COLUMN(L51) - 3) * 75, 0), 0, ROW(L51) - 7)</f>
        <v>1</v>
      </c>
      <c r="M51" s="261">
        <f ca="1">OFFSET(OFFSET(Tablas!$F$208, (COLUMN(M51) - 3) * 75, 0), 0, ROW(M51) - 7)</f>
        <v>0</v>
      </c>
      <c r="N51" s="488">
        <f ca="1">OFFSET(OFFSET(Tablas!$F$208, (COLUMN(N51) - 3) * 75, 0), 0, ROW(N51) - 7)</f>
        <v>37</v>
      </c>
      <c r="O51" s="179">
        <f ca="1">OFFSET(OFFSET(Tablas!$F$208, (COLUMN(O51) - 3) * 75, 0), 0, ROW(O51) - 7)</f>
        <v>42</v>
      </c>
      <c r="P51" s="179">
        <f ca="1">OFFSET(OFFSET(Tablas!$F$208, (COLUMN(P51) - 3) * 75, 0), 0, ROW(P51) - 7)</f>
        <v>5</v>
      </c>
      <c r="Q51" s="238">
        <f t="shared" ca="1" si="2"/>
        <v>0.11904761904761904</v>
      </c>
      <c r="R51" s="245">
        <f t="shared" ca="1" si="3"/>
        <v>2.3809523809523808E-2</v>
      </c>
    </row>
    <row r="52" spans="1:18" x14ac:dyDescent="0.2">
      <c r="A52" s="252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52">
        <f ca="1">OFFSET(OFFSET(Tablas!$F$208, (COLUMN(C52) - 3) * 75, 0), 0, ROW(C52) - 7)</f>
        <v>0</v>
      </c>
      <c r="D52" s="179">
        <f ca="1">OFFSET(OFFSET(Tablas!$F$208, (COLUMN(D52) - 3) * 75, 0), 0, ROW(D52) - 7)</f>
        <v>0</v>
      </c>
      <c r="E52" s="179">
        <f ca="1">OFFSET(OFFSET(Tablas!$F$208, (COLUMN(E52) - 3) * 75, 0), 0, ROW(E52) - 7)</f>
        <v>0</v>
      </c>
      <c r="F52" s="179">
        <f ca="1">OFFSET(OFFSET(Tablas!$F$208, (COLUMN(F52) - 3) * 75, 0), 0, ROW(F52) - 7)</f>
        <v>0</v>
      </c>
      <c r="G52" s="179">
        <f ca="1">OFFSET(OFFSET(Tablas!$F$208, (COLUMN(G52) - 3) * 75, 0), 0, ROW(G52) - 7)</f>
        <v>0</v>
      </c>
      <c r="H52" s="261">
        <f ca="1">OFFSET(OFFSET(Tablas!$F$208, (COLUMN(H52) - 3) * 75, 0), 0, ROW(H52) - 7)</f>
        <v>1</v>
      </c>
      <c r="I52" s="252">
        <f ca="1">OFFSET(OFFSET(Tablas!$F$208, (COLUMN(I52) - 3) * 75, 0), 0, ROW(I52) - 7)</f>
        <v>0</v>
      </c>
      <c r="J52" s="179">
        <f ca="1">OFFSET(OFFSET(Tablas!$F$208, (COLUMN(J52) - 3) * 75, 0), 0, ROW(J52) - 7)</f>
        <v>2</v>
      </c>
      <c r="K52" s="179">
        <f ca="1">OFFSET(OFFSET(Tablas!$F$208, (COLUMN(K52) - 3) * 75, 0), 0, ROW(K52) - 7)</f>
        <v>0</v>
      </c>
      <c r="L52" s="179">
        <f ca="1">OFFSET(OFFSET(Tablas!$F$208, (COLUMN(L52) - 3) * 75, 0), 0, ROW(L52) - 7)</f>
        <v>1</v>
      </c>
      <c r="M52" s="261">
        <f ca="1">OFFSET(OFFSET(Tablas!$F$208, (COLUMN(M52) - 3) * 75, 0), 0, ROW(M52) - 7)</f>
        <v>0</v>
      </c>
      <c r="N52" s="488">
        <f ca="1">OFFSET(OFFSET(Tablas!$F$208, (COLUMN(N52) - 3) * 75, 0), 0, ROW(N52) - 7)</f>
        <v>35</v>
      </c>
      <c r="O52" s="179">
        <f ca="1">OFFSET(OFFSET(Tablas!$F$208, (COLUMN(O52) - 3) * 75, 0), 0, ROW(O52) - 7)</f>
        <v>40</v>
      </c>
      <c r="P52" s="179">
        <f ca="1">OFFSET(OFFSET(Tablas!$F$208, (COLUMN(P52) - 3) * 75, 0), 0, ROW(P52) - 7)</f>
        <v>5</v>
      </c>
      <c r="Q52" s="238">
        <f t="shared" ca="1" si="2"/>
        <v>0.1</v>
      </c>
      <c r="R52" s="245">
        <f t="shared" ca="1" si="3"/>
        <v>2.5000000000000001E-2</v>
      </c>
    </row>
    <row r="53" spans="1:18" x14ac:dyDescent="0.2">
      <c r="A53" s="252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52">
        <f ca="1">OFFSET(OFFSET(Tablas!$F$208, (COLUMN(C53) - 3) * 75, 0), 0, ROW(C53) - 7)</f>
        <v>0</v>
      </c>
      <c r="D53" s="179">
        <f ca="1">OFFSET(OFFSET(Tablas!$F$208, (COLUMN(D53) - 3) * 75, 0), 0, ROW(D53) - 7)</f>
        <v>1</v>
      </c>
      <c r="E53" s="179">
        <f ca="1">OFFSET(OFFSET(Tablas!$F$208, (COLUMN(E53) - 3) * 75, 0), 0, ROW(E53) - 7)</f>
        <v>0</v>
      </c>
      <c r="F53" s="179">
        <f ca="1">OFFSET(OFFSET(Tablas!$F$208, (COLUMN(F53) - 3) * 75, 0), 0, ROW(F53) - 7)</f>
        <v>0</v>
      </c>
      <c r="G53" s="179">
        <f ca="1">OFFSET(OFFSET(Tablas!$F$208, (COLUMN(G53) - 3) * 75, 0), 0, ROW(G53) - 7)</f>
        <v>0</v>
      </c>
      <c r="H53" s="261">
        <f ca="1">OFFSET(OFFSET(Tablas!$F$208, (COLUMN(H53) - 3) * 75, 0), 0, ROW(H53) - 7)</f>
        <v>0</v>
      </c>
      <c r="I53" s="252">
        <f ca="1">OFFSET(OFFSET(Tablas!$F$208, (COLUMN(I53) - 3) * 75, 0), 0, ROW(I53) - 7)</f>
        <v>0</v>
      </c>
      <c r="J53" s="179">
        <f ca="1">OFFSET(OFFSET(Tablas!$F$208, (COLUMN(J53) - 3) * 75, 0), 0, ROW(J53) - 7)</f>
        <v>0</v>
      </c>
      <c r="K53" s="179">
        <f ca="1">OFFSET(OFFSET(Tablas!$F$208, (COLUMN(K53) - 3) * 75, 0), 0, ROW(K53) - 7)</f>
        <v>0</v>
      </c>
      <c r="L53" s="179">
        <f ca="1">OFFSET(OFFSET(Tablas!$F$208, (COLUMN(L53) - 3) * 75, 0), 0, ROW(L53) - 7)</f>
        <v>0</v>
      </c>
      <c r="M53" s="261">
        <f ca="1">OFFSET(OFFSET(Tablas!$F$208, (COLUMN(M53) - 3) * 75, 0), 0, ROW(M53) - 7)</f>
        <v>0</v>
      </c>
      <c r="N53" s="488">
        <f ca="1">OFFSET(OFFSET(Tablas!$F$208, (COLUMN(N53) - 3) * 75, 0), 0, ROW(N53) - 7)</f>
        <v>15</v>
      </c>
      <c r="O53" s="179">
        <f ca="1">OFFSET(OFFSET(Tablas!$F$208, (COLUMN(O53) - 3) * 75, 0), 0, ROW(O53) - 7)</f>
        <v>16</v>
      </c>
      <c r="P53" s="179">
        <f ca="1">OFFSET(OFFSET(Tablas!$F$208, (COLUMN(P53) - 3) * 75, 0), 0, ROW(P53) - 7)</f>
        <v>1</v>
      </c>
      <c r="Q53" s="238">
        <f t="shared" ca="1" si="2"/>
        <v>6.25E-2</v>
      </c>
      <c r="R53" s="245">
        <f t="shared" ca="1" si="3"/>
        <v>6.25E-2</v>
      </c>
    </row>
    <row r="54" spans="1:18" x14ac:dyDescent="0.2">
      <c r="A54" s="252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52">
        <f ca="1">OFFSET(OFFSET(Tablas!$F$208, (COLUMN(C54) - 3) * 75, 0), 0, ROW(C54) - 7)</f>
        <v>0</v>
      </c>
      <c r="D54" s="179">
        <f ca="1">OFFSET(OFFSET(Tablas!$F$208, (COLUMN(D54) - 3) * 75, 0), 0, ROW(D54) - 7)</f>
        <v>0</v>
      </c>
      <c r="E54" s="179">
        <f ca="1">OFFSET(OFFSET(Tablas!$F$208, (COLUMN(E54) - 3) * 75, 0), 0, ROW(E54) - 7)</f>
        <v>0</v>
      </c>
      <c r="F54" s="179">
        <f ca="1">OFFSET(OFFSET(Tablas!$F$208, (COLUMN(F54) - 3) * 75, 0), 0, ROW(F54) - 7)</f>
        <v>0</v>
      </c>
      <c r="G54" s="179">
        <f ca="1">OFFSET(OFFSET(Tablas!$F$208, (COLUMN(G54) - 3) * 75, 0), 0, ROW(G54) - 7)</f>
        <v>0</v>
      </c>
      <c r="H54" s="261">
        <f ca="1">OFFSET(OFFSET(Tablas!$F$208, (COLUMN(H54) - 3) * 75, 0), 0, ROW(H54) - 7)</f>
        <v>0</v>
      </c>
      <c r="I54" s="252">
        <f ca="1">OFFSET(OFFSET(Tablas!$F$208, (COLUMN(I54) - 3) * 75, 0), 0, ROW(I54) - 7)</f>
        <v>0</v>
      </c>
      <c r="J54" s="179">
        <f ca="1">OFFSET(OFFSET(Tablas!$F$208, (COLUMN(J54) - 3) * 75, 0), 0, ROW(J54) - 7)</f>
        <v>0</v>
      </c>
      <c r="K54" s="179">
        <f ca="1">OFFSET(OFFSET(Tablas!$F$208, (COLUMN(K54) - 3) * 75, 0), 0, ROW(K54) - 7)</f>
        <v>0</v>
      </c>
      <c r="L54" s="179">
        <f ca="1">OFFSET(OFFSET(Tablas!$F$208, (COLUMN(L54) - 3) * 75, 0), 0, ROW(L54) - 7)</f>
        <v>0</v>
      </c>
      <c r="M54" s="261">
        <f ca="1">OFFSET(OFFSET(Tablas!$F$208, (COLUMN(M54) - 3) * 75, 0), 0, ROW(M54) - 7)</f>
        <v>0</v>
      </c>
      <c r="N54" s="488">
        <f ca="1">OFFSET(OFFSET(Tablas!$F$208, (COLUMN(N54) - 3) * 75, 0), 0, ROW(N54) - 7)</f>
        <v>0</v>
      </c>
      <c r="O54" s="179">
        <f ca="1">OFFSET(OFFSET(Tablas!$F$208, (COLUMN(O54) - 3) * 75, 0), 0, ROW(O54) - 7)</f>
        <v>0</v>
      </c>
      <c r="P54" s="179">
        <f ca="1">OFFSET(OFFSET(Tablas!$F$208, (COLUMN(P54) - 3) * 75, 0), 0, ROW(P54) - 7)</f>
        <v>0</v>
      </c>
      <c r="Q54" s="238" t="str">
        <f t="shared" ca="1" si="2"/>
        <v/>
      </c>
      <c r="R54" s="245" t="str">
        <f t="shared" ca="1" si="3"/>
        <v/>
      </c>
    </row>
    <row r="55" spans="1:18" x14ac:dyDescent="0.2">
      <c r="A55" s="252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52">
        <f ca="1">OFFSET(OFFSET(Tablas!$F$208, (COLUMN(C55) - 3) * 75, 0), 0, ROW(C55) - 7)</f>
        <v>0</v>
      </c>
      <c r="D55" s="179">
        <f ca="1">OFFSET(OFFSET(Tablas!$F$208, (COLUMN(D55) - 3) * 75, 0), 0, ROW(D55) - 7)</f>
        <v>0</v>
      </c>
      <c r="E55" s="179">
        <f ca="1">OFFSET(OFFSET(Tablas!$F$208, (COLUMN(E55) - 3) * 75, 0), 0, ROW(E55) - 7)</f>
        <v>0</v>
      </c>
      <c r="F55" s="179">
        <f ca="1">OFFSET(OFFSET(Tablas!$F$208, (COLUMN(F55) - 3) * 75, 0), 0, ROW(F55) - 7)</f>
        <v>0</v>
      </c>
      <c r="G55" s="179">
        <f ca="1">OFFSET(OFFSET(Tablas!$F$208, (COLUMN(G55) - 3) * 75, 0), 0, ROW(G55) - 7)</f>
        <v>0</v>
      </c>
      <c r="H55" s="261">
        <f ca="1">OFFSET(OFFSET(Tablas!$F$208, (COLUMN(H55) - 3) * 75, 0), 0, ROW(H55) - 7)</f>
        <v>0</v>
      </c>
      <c r="I55" s="252">
        <f ca="1">OFFSET(OFFSET(Tablas!$F$208, (COLUMN(I55) - 3) * 75, 0), 0, ROW(I55) - 7)</f>
        <v>0</v>
      </c>
      <c r="J55" s="179">
        <f ca="1">OFFSET(OFFSET(Tablas!$F$208, (COLUMN(J55) - 3) * 75, 0), 0, ROW(J55) - 7)</f>
        <v>0</v>
      </c>
      <c r="K55" s="179">
        <f ca="1">OFFSET(OFFSET(Tablas!$F$208, (COLUMN(K55) - 3) * 75, 0), 0, ROW(K55) - 7)</f>
        <v>0</v>
      </c>
      <c r="L55" s="179">
        <f ca="1">OFFSET(OFFSET(Tablas!$F$208, (COLUMN(L55) - 3) * 75, 0), 0, ROW(L55) - 7)</f>
        <v>0</v>
      </c>
      <c r="M55" s="261">
        <f ca="1">OFFSET(OFFSET(Tablas!$F$208, (COLUMN(M55) - 3) * 75, 0), 0, ROW(M55) - 7)</f>
        <v>0</v>
      </c>
      <c r="N55" s="488">
        <f ca="1">OFFSET(OFFSET(Tablas!$F$208, (COLUMN(N55) - 3) * 75, 0), 0, ROW(N55) - 7)</f>
        <v>0</v>
      </c>
      <c r="O55" s="179">
        <f ca="1">OFFSET(OFFSET(Tablas!$F$208, (COLUMN(O55) - 3) * 75, 0), 0, ROW(O55) - 7)</f>
        <v>0</v>
      </c>
      <c r="P55" s="179">
        <f ca="1">OFFSET(OFFSET(Tablas!$F$208, (COLUMN(P55) - 3) * 75, 0), 0, ROW(P55) - 7)</f>
        <v>0</v>
      </c>
      <c r="Q55" s="238" t="str">
        <f t="shared" ca="1" si="2"/>
        <v/>
      </c>
      <c r="R55" s="245" t="str">
        <f t="shared" ca="1" si="3"/>
        <v/>
      </c>
    </row>
    <row r="56" spans="1:18" x14ac:dyDescent="0.2">
      <c r="A56" s="252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52">
        <f ca="1">OFFSET(OFFSET(Tablas!$F$208, (COLUMN(C56) - 3) * 75, 0), 0, ROW(C56) - 7)</f>
        <v>0</v>
      </c>
      <c r="D56" s="179">
        <f ca="1">OFFSET(OFFSET(Tablas!$F$208, (COLUMN(D56) - 3) * 75, 0), 0, ROW(D56) - 7)</f>
        <v>0</v>
      </c>
      <c r="E56" s="179">
        <f ca="1">OFFSET(OFFSET(Tablas!$F$208, (COLUMN(E56) - 3) * 75, 0), 0, ROW(E56) - 7)</f>
        <v>0</v>
      </c>
      <c r="F56" s="179">
        <f ca="1">OFFSET(OFFSET(Tablas!$F$208, (COLUMN(F56) - 3) * 75, 0), 0, ROW(F56) - 7)</f>
        <v>0</v>
      </c>
      <c r="G56" s="179">
        <f ca="1">OFFSET(OFFSET(Tablas!$F$208, (COLUMN(G56) - 3) * 75, 0), 0, ROW(G56) - 7)</f>
        <v>0</v>
      </c>
      <c r="H56" s="261">
        <f ca="1">OFFSET(OFFSET(Tablas!$F$208, (COLUMN(H56) - 3) * 75, 0), 0, ROW(H56) - 7)</f>
        <v>0</v>
      </c>
      <c r="I56" s="252">
        <f ca="1">OFFSET(OFFSET(Tablas!$F$208, (COLUMN(I56) - 3) * 75, 0), 0, ROW(I56) - 7)</f>
        <v>0</v>
      </c>
      <c r="J56" s="179">
        <f ca="1">OFFSET(OFFSET(Tablas!$F$208, (COLUMN(J56) - 3) * 75, 0), 0, ROW(J56) - 7)</f>
        <v>0</v>
      </c>
      <c r="K56" s="179">
        <f ca="1">OFFSET(OFFSET(Tablas!$F$208, (COLUMN(K56) - 3) * 75, 0), 0, ROW(K56) - 7)</f>
        <v>0</v>
      </c>
      <c r="L56" s="179">
        <f ca="1">OFFSET(OFFSET(Tablas!$F$208, (COLUMN(L56) - 3) * 75, 0), 0, ROW(L56) - 7)</f>
        <v>0</v>
      </c>
      <c r="M56" s="261">
        <f ca="1">OFFSET(OFFSET(Tablas!$F$208, (COLUMN(M56) - 3) * 75, 0), 0, ROW(M56) - 7)</f>
        <v>0</v>
      </c>
      <c r="N56" s="488">
        <f ca="1">OFFSET(OFFSET(Tablas!$F$208, (COLUMN(N56) - 3) * 75, 0), 0, ROW(N56) - 7)</f>
        <v>0</v>
      </c>
      <c r="O56" s="179">
        <f ca="1">OFFSET(OFFSET(Tablas!$F$208, (COLUMN(O56) - 3) * 75, 0), 0, ROW(O56) - 7)</f>
        <v>0</v>
      </c>
      <c r="P56" s="179">
        <f ca="1">OFFSET(OFFSET(Tablas!$F$208, (COLUMN(P56) - 3) * 75, 0), 0, ROW(P56) - 7)</f>
        <v>0</v>
      </c>
      <c r="Q56" s="238" t="str">
        <f t="shared" ca="1" si="2"/>
        <v/>
      </c>
      <c r="R56" s="245" t="str">
        <f t="shared" ca="1" si="3"/>
        <v/>
      </c>
    </row>
    <row r="57" spans="1:18" x14ac:dyDescent="0.2">
      <c r="A57" s="252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52">
        <f ca="1">OFFSET(OFFSET(Tablas!$F$208, (COLUMN(C57) - 3) * 75, 0), 0, ROW(C57) - 7)</f>
        <v>0</v>
      </c>
      <c r="D57" s="179">
        <f ca="1">OFFSET(OFFSET(Tablas!$F$208, (COLUMN(D57) - 3) * 75, 0), 0, ROW(D57) - 7)</f>
        <v>0</v>
      </c>
      <c r="E57" s="179">
        <f ca="1">OFFSET(OFFSET(Tablas!$F$208, (COLUMN(E57) - 3) * 75, 0), 0, ROW(E57) - 7)</f>
        <v>0</v>
      </c>
      <c r="F57" s="179">
        <f ca="1">OFFSET(OFFSET(Tablas!$F$208, (COLUMN(F57) - 3) * 75, 0), 0, ROW(F57) - 7)</f>
        <v>0</v>
      </c>
      <c r="G57" s="179">
        <f ca="1">OFFSET(OFFSET(Tablas!$F$208, (COLUMN(G57) - 3) * 75, 0), 0, ROW(G57) - 7)</f>
        <v>0</v>
      </c>
      <c r="H57" s="261">
        <f ca="1">OFFSET(OFFSET(Tablas!$F$208, (COLUMN(H57) - 3) * 75, 0), 0, ROW(H57) - 7)</f>
        <v>0</v>
      </c>
      <c r="I57" s="252">
        <f ca="1">OFFSET(OFFSET(Tablas!$F$208, (COLUMN(I57) - 3) * 75, 0), 0, ROW(I57) - 7)</f>
        <v>0</v>
      </c>
      <c r="J57" s="179">
        <f ca="1">OFFSET(OFFSET(Tablas!$F$208, (COLUMN(J57) - 3) * 75, 0), 0, ROW(J57) - 7)</f>
        <v>0</v>
      </c>
      <c r="K57" s="179">
        <f ca="1">OFFSET(OFFSET(Tablas!$F$208, (COLUMN(K57) - 3) * 75, 0), 0, ROW(K57) - 7)</f>
        <v>0</v>
      </c>
      <c r="L57" s="179">
        <f ca="1">OFFSET(OFFSET(Tablas!$F$208, (COLUMN(L57) - 3) * 75, 0), 0, ROW(L57) - 7)</f>
        <v>0</v>
      </c>
      <c r="M57" s="261">
        <f ca="1">OFFSET(OFFSET(Tablas!$F$208, (COLUMN(M57) - 3) * 75, 0), 0, ROW(M57) - 7)</f>
        <v>0</v>
      </c>
      <c r="N57" s="488">
        <f ca="1">OFFSET(OFFSET(Tablas!$F$208, (COLUMN(N57) - 3) * 75, 0), 0, ROW(N57) - 7)</f>
        <v>0</v>
      </c>
      <c r="O57" s="179">
        <f ca="1">OFFSET(OFFSET(Tablas!$F$208, (COLUMN(O57) - 3) * 75, 0), 0, ROW(O57) - 7)</f>
        <v>0</v>
      </c>
      <c r="P57" s="179">
        <f ca="1">OFFSET(OFFSET(Tablas!$F$208, (COLUMN(P57) - 3) * 75, 0), 0, ROW(P57) - 7)</f>
        <v>0</v>
      </c>
      <c r="Q57" s="238" t="str">
        <f t="shared" ca="1" si="2"/>
        <v/>
      </c>
      <c r="R57" s="245" t="str">
        <f t="shared" ca="1" si="3"/>
        <v/>
      </c>
    </row>
    <row r="58" spans="1:18" x14ac:dyDescent="0.2">
      <c r="A58" s="252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52">
        <f ca="1">OFFSET(OFFSET(Tablas!$F$208, (COLUMN(C58) - 3) * 75, 0), 0, ROW(C58) - 7)</f>
        <v>0</v>
      </c>
      <c r="D58" s="179">
        <f ca="1">OFFSET(OFFSET(Tablas!$F$208, (COLUMN(D58) - 3) * 75, 0), 0, ROW(D58) - 7)</f>
        <v>0</v>
      </c>
      <c r="E58" s="179">
        <f ca="1">OFFSET(OFFSET(Tablas!$F$208, (COLUMN(E58) - 3) * 75, 0), 0, ROW(E58) - 7)</f>
        <v>0</v>
      </c>
      <c r="F58" s="179">
        <f ca="1">OFFSET(OFFSET(Tablas!$F$208, (COLUMN(F58) - 3) * 75, 0), 0, ROW(F58) - 7)</f>
        <v>0</v>
      </c>
      <c r="G58" s="179">
        <f ca="1">OFFSET(OFFSET(Tablas!$F$208, (COLUMN(G58) - 3) * 75, 0), 0, ROW(G58) - 7)</f>
        <v>0</v>
      </c>
      <c r="H58" s="261">
        <f ca="1">OFFSET(OFFSET(Tablas!$F$208, (COLUMN(H58) - 3) * 75, 0), 0, ROW(H58) - 7)</f>
        <v>0</v>
      </c>
      <c r="I58" s="252">
        <f ca="1">OFFSET(OFFSET(Tablas!$F$208, (COLUMN(I58) - 3) * 75, 0), 0, ROW(I58) - 7)</f>
        <v>0</v>
      </c>
      <c r="J58" s="179">
        <f ca="1">OFFSET(OFFSET(Tablas!$F$208, (COLUMN(J58) - 3) * 75, 0), 0, ROW(J58) - 7)</f>
        <v>0</v>
      </c>
      <c r="K58" s="179">
        <f ca="1">OFFSET(OFFSET(Tablas!$F$208, (COLUMN(K58) - 3) * 75, 0), 0, ROW(K58) - 7)</f>
        <v>0</v>
      </c>
      <c r="L58" s="179">
        <f ca="1">OFFSET(OFFSET(Tablas!$F$208, (COLUMN(L58) - 3) * 75, 0), 0, ROW(L58) - 7)</f>
        <v>0</v>
      </c>
      <c r="M58" s="261">
        <f ca="1">OFFSET(OFFSET(Tablas!$F$208, (COLUMN(M58) - 3) * 75, 0), 0, ROW(M58) - 7)</f>
        <v>0</v>
      </c>
      <c r="N58" s="488">
        <f ca="1">OFFSET(OFFSET(Tablas!$F$208, (COLUMN(N58) - 3) * 75, 0), 0, ROW(N58) - 7)</f>
        <v>0</v>
      </c>
      <c r="O58" s="179">
        <f ca="1">OFFSET(OFFSET(Tablas!$F$208, (COLUMN(O58) - 3) * 75, 0), 0, ROW(O58) - 7)</f>
        <v>0</v>
      </c>
      <c r="P58" s="179">
        <f ca="1">OFFSET(OFFSET(Tablas!$F$208, (COLUMN(P58) - 3) * 75, 0), 0, ROW(P58) - 7)</f>
        <v>0</v>
      </c>
      <c r="Q58" s="238" t="str">
        <f t="shared" ca="1" si="2"/>
        <v/>
      </c>
      <c r="R58" s="245" t="str">
        <f t="shared" ca="1" si="3"/>
        <v/>
      </c>
    </row>
    <row r="59" spans="1:18" ht="13.5" thickBot="1" x14ac:dyDescent="0.25">
      <c r="A59" s="253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253">
        <f ca="1">OFFSET(OFFSET(Tablas!$F$208, (COLUMN(C59) - 3) * 75, 0), 0, ROW(C59) - 7)</f>
        <v>0</v>
      </c>
      <c r="D59" s="486">
        <f ca="1">OFFSET(OFFSET(Tablas!$F$208, (COLUMN(D59) - 3) * 75, 0), 0, ROW(D59) - 7)</f>
        <v>0</v>
      </c>
      <c r="E59" s="486">
        <f ca="1">OFFSET(OFFSET(Tablas!$F$208, (COLUMN(E59) - 3) * 75, 0), 0, ROW(E59) - 7)</f>
        <v>0</v>
      </c>
      <c r="F59" s="486">
        <f ca="1">OFFSET(OFFSET(Tablas!$F$208, (COLUMN(F59) - 3) * 75, 0), 0, ROW(F59) - 7)</f>
        <v>0</v>
      </c>
      <c r="G59" s="486">
        <f ca="1">OFFSET(OFFSET(Tablas!$F$208, (COLUMN(G59) - 3) * 75, 0), 0, ROW(G59) - 7)</f>
        <v>0</v>
      </c>
      <c r="H59" s="491">
        <f ca="1">OFFSET(OFFSET(Tablas!$F$208, (COLUMN(H59) - 3) * 75, 0), 0, ROW(H59) - 7)</f>
        <v>0</v>
      </c>
      <c r="I59" s="253">
        <f ca="1">OFFSET(OFFSET(Tablas!$F$208, (COLUMN(I59) - 3) * 75, 0), 0, ROW(I59) - 7)</f>
        <v>0</v>
      </c>
      <c r="J59" s="486">
        <f ca="1">OFFSET(OFFSET(Tablas!$F$208, (COLUMN(J59) - 3) * 75, 0), 0, ROW(J59) - 7)</f>
        <v>0</v>
      </c>
      <c r="K59" s="486">
        <f ca="1">OFFSET(OFFSET(Tablas!$F$208, (COLUMN(K59) - 3) * 75, 0), 0, ROW(K59) - 7)</f>
        <v>0</v>
      </c>
      <c r="L59" s="486">
        <f ca="1">OFFSET(OFFSET(Tablas!$F$208, (COLUMN(L59) - 3) * 75, 0), 0, ROW(L59) - 7)</f>
        <v>0</v>
      </c>
      <c r="M59" s="491">
        <f ca="1">OFFSET(OFFSET(Tablas!$F$208, (COLUMN(M59) - 3) * 75, 0), 0, ROW(M59) - 7)</f>
        <v>0</v>
      </c>
      <c r="N59" s="489">
        <f ca="1">OFFSET(OFFSET(Tablas!$F$208, (COLUMN(N59) - 3) * 75, 0), 0, ROW(N59) - 7)</f>
        <v>0</v>
      </c>
      <c r="O59" s="486">
        <f ca="1">OFFSET(OFFSET(Tablas!$F$208, (COLUMN(O59) - 3) * 75, 0), 0, ROW(O59) - 7)</f>
        <v>0</v>
      </c>
      <c r="P59" s="486">
        <f ca="1">OFFSET(OFFSET(Tablas!$F$208, (COLUMN(P59) - 3) * 75, 0), 0, ROW(P59) - 7)</f>
        <v>0</v>
      </c>
      <c r="Q59" s="238" t="str">
        <f t="shared" ca="1" si="2"/>
        <v/>
      </c>
      <c r="R59" s="245" t="str">
        <f t="shared" ca="1" si="3"/>
        <v/>
      </c>
    </row>
    <row r="60" spans="1:18" ht="13.5" thickBot="1" x14ac:dyDescent="0.25">
      <c r="A60" s="715" t="s">
        <v>0</v>
      </c>
      <c r="B60" s="714"/>
      <c r="C60" s="248">
        <f t="shared" ref="C60:O60" ca="1" si="4">SUM(C7:C59)</f>
        <v>252</v>
      </c>
      <c r="D60" s="249">
        <f t="shared" ca="1" si="4"/>
        <v>51</v>
      </c>
      <c r="E60" s="249">
        <f t="shared" ca="1" si="4"/>
        <v>1</v>
      </c>
      <c r="F60" s="249">
        <f t="shared" ca="1" si="4"/>
        <v>2</v>
      </c>
      <c r="G60" s="249">
        <f t="shared" ca="1" si="4"/>
        <v>77</v>
      </c>
      <c r="H60" s="250">
        <f t="shared" ca="1" si="4"/>
        <v>78</v>
      </c>
      <c r="I60" s="248">
        <f t="shared" ca="1" si="4"/>
        <v>136</v>
      </c>
      <c r="J60" s="249">
        <f t="shared" ca="1" si="4"/>
        <v>701</v>
      </c>
      <c r="K60" s="249">
        <f t="shared" ca="1" si="4"/>
        <v>200</v>
      </c>
      <c r="L60" s="249">
        <f t="shared" ca="1" si="4"/>
        <v>59</v>
      </c>
      <c r="M60" s="250">
        <f t="shared" ca="1" si="4"/>
        <v>54</v>
      </c>
      <c r="N60" s="258">
        <f t="shared" ca="1" si="4"/>
        <v>2669</v>
      </c>
      <c r="O60" s="249">
        <f t="shared" ca="1" si="4"/>
        <v>4158</v>
      </c>
      <c r="P60" s="249">
        <f ca="1">SUM(P7:P59)</f>
        <v>1486</v>
      </c>
      <c r="Q60" s="713"/>
      <c r="R60" s="714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Tablas</vt:lpstr>
      <vt:lpstr>Parameters</vt:lpstr>
      <vt:lpstr>Antecedentes</vt:lpstr>
      <vt:lpstr>Antecedentes_SARS-CoV-2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2020-07-22T20:52:42Z</dcterms:modified>
</cp:coreProperties>
</file>