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1315" windowHeight="10035"/>
  </bookViews>
  <sheets>
    <sheet name="Virus" sheetId="1" r:id="rId1"/>
    <sheet name="Graph Virus" sheetId="2" r:id="rId2"/>
    <sheet name="Leyendas" sheetId="3" state="hidden" r:id="rId3"/>
  </sheets>
  <calcPr calcId="144525" concurrentCalc="0"/>
</workbook>
</file>

<file path=xl/calcChain.xml><?xml version="1.0" encoding="utf-8"?>
<calcChain xmlns="http://schemas.openxmlformats.org/spreadsheetml/2006/main">
  <c r="C5" i="3" l="1"/>
  <c r="C4" i="3"/>
  <c r="C7" i="3"/>
  <c r="C6" i="3"/>
  <c r="C10" i="3"/>
  <c r="C11" i="3"/>
  <c r="C12" i="3"/>
  <c r="C13" i="3"/>
  <c r="C14" i="3"/>
  <c r="C15" i="3"/>
  <c r="C16" i="3"/>
  <c r="C17" i="3"/>
  <c r="C18" i="3"/>
  <c r="C19" i="3"/>
  <c r="C20" i="3"/>
  <c r="C21" i="3"/>
  <c r="A2" i="1"/>
  <c r="B1" i="1"/>
  <c r="A1" i="1"/>
  <c r="J58" i="1"/>
  <c r="K58" i="1"/>
  <c r="L58" i="1"/>
  <c r="M58" i="1"/>
  <c r="N58" i="1"/>
  <c r="O58" i="1"/>
  <c r="P58" i="1"/>
  <c r="Q58" i="1"/>
  <c r="S58" i="1"/>
  <c r="F65" i="1"/>
  <c r="W58" i="1"/>
  <c r="F64" i="1"/>
  <c r="V58" i="1"/>
  <c r="F63" i="1"/>
  <c r="U58" i="1"/>
  <c r="F62" i="1"/>
  <c r="T58" i="1"/>
  <c r="F61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R58" i="1"/>
  <c r="I58" i="1"/>
  <c r="H58" i="1"/>
  <c r="G58" i="1"/>
  <c r="F58" i="1"/>
  <c r="E58" i="1"/>
  <c r="D58" i="1"/>
  <c r="C58" i="1"/>
  <c r="B58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</calcChain>
</file>

<file path=xl/sharedStrings.xml><?xml version="1.0" encoding="utf-8"?>
<sst xmlns="http://schemas.openxmlformats.org/spreadsheetml/2006/main" count="133" uniqueCount="115">
  <si>
    <t>% Parainfluenza</t>
  </si>
  <si>
    <t>% Adenovirus</t>
  </si>
  <si>
    <t>% Metapneumovirus</t>
  </si>
  <si>
    <t>Coronavirus</t>
  </si>
  <si>
    <t>Bocavirus</t>
  </si>
  <si>
    <t>A(H1N1)pdm09</t>
  </si>
  <si>
    <t>A(H3)</t>
  </si>
  <si>
    <t>B Victoria</t>
  </si>
  <si>
    <t>B Yamagata</t>
  </si>
  <si>
    <t xml:space="preserve">Parainfluenza </t>
  </si>
  <si>
    <t>Adenovirus</t>
  </si>
  <si>
    <t>Metapneumovirus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</si>
  <si>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</si>
  <si>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</si>
  <si>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</si>
  <si>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</si>
  <si>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</si>
  <si>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</si>
  <si>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</si>
  <si>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</si>
  <si>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</si>
  <si>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</si>
  <si>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</si>
  <si>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</si>
  <si>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</si>
  <si>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</si>
  <si>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</si>
  <si>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</si>
  <si>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</si>
  <si>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</si>
  <si>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</si>
  <si>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</si>
  <si>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</si>
  <si>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</si>
  <si>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</si>
  <si>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</si>
  <si>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</si>
  <si>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</si>
  <si>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</si>
  <si>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</si>
  <si>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</si>
  <si>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</si>
  <si>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</si>
  <si>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</si>
  <si>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</si>
  <si>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</si>
  <si>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</si>
  <si>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</si>
  <si>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</si>
  <si>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</si>
  <si>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</si>
  <si>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</si>
  <si>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</si>
  <si>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</si>
  <si>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</si>
  <si>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</si>
  <si>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</si>
  <si>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</si>
  <si>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</si>
  <si>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</si>
  <si>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</si>
  <si>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</si>
  <si>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</si>
  <si>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</si>
  <si>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Total</t>
  </si>
  <si>
    <t>IRAG</t>
  </si>
  <si>
    <t>Graficos</t>
  </si>
  <si>
    <t>Gráficos IRAG</t>
  </si>
  <si>
    <t>Hoja 1</t>
  </si>
  <si>
    <t>Fallecidos IRAG</t>
  </si>
  <si>
    <t>EW</t>
  </si>
  <si>
    <t>Positive INFLUENZA A</t>
  </si>
  <si>
    <t>Positive Influenza  B</t>
  </si>
  <si>
    <t>Positive for other respiratory virus</t>
  </si>
  <si>
    <t>Negative samples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</si>
  <si>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</si>
  <si>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</si>
  <si>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</si>
  <si>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</si>
  <si>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</si>
  <si>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Influenza of all samples</t>
  </si>
  <si>
    <t>% Influenza A</t>
  </si>
  <si>
    <t>Among influenza A</t>
  </si>
  <si>
    <t>% influenza B</t>
  </si>
  <si>
    <t>% RSV</t>
  </si>
  <si>
    <t>% Rhinovirus</t>
  </si>
  <si>
    <t>% Other Viruses</t>
  </si>
  <si>
    <t>A not subtyped</t>
  </si>
  <si>
    <t>A not subtypable</t>
  </si>
  <si>
    <t>A(H1) old (not circulating)</t>
  </si>
  <si>
    <t>B lineage not determined</t>
  </si>
  <si>
    <t>RSV</t>
  </si>
  <si>
    <t>Rhinovirus</t>
  </si>
  <si>
    <t>Other</t>
  </si>
  <si>
    <t>% Positive</t>
  </si>
  <si>
    <t>% Pandemic</t>
  </si>
  <si>
    <t>% Seasonal (H1)</t>
  </si>
  <si>
    <t>% Seasonal (H3)</t>
  </si>
  <si>
    <t>Year</t>
  </si>
  <si>
    <t>Surveillance</t>
  </si>
  <si>
    <t>Country</t>
  </si>
  <si>
    <t>Health center</t>
  </si>
  <si>
    <t>Cumulative Proportion of Influenza Viruses</t>
  </si>
  <si>
    <t>Cumulative Proportion of Influenza and Other Respiratory Viruses</t>
  </si>
  <si>
    <t>Region</t>
  </si>
  <si>
    <t>Graph</t>
  </si>
  <si>
    <t>Tab</t>
  </si>
  <si>
    <t>Title</t>
  </si>
  <si>
    <t>ACCUMULATED INDICATORS FOR THE YEAR 2017
(total samples were used for the calculation)</t>
  </si>
  <si>
    <t>% of positive samples respiratory viruses</t>
  </si>
  <si>
    <t>% of influenza positive samples</t>
  </si>
  <si>
    <t>% positive for influenza A</t>
  </si>
  <si>
    <t>% positive for influenza B</t>
  </si>
  <si>
    <t>% of samples positive for other respiratory viruses (other than influenza)</t>
  </si>
  <si>
    <t>St. Lucia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</si>
</sst>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sz val="16"/>
      <color rgb="FFFF0000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</fills>
  <borders count="3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23">
    <xf numFmtId="0" fontId="0" fillId="0" borderId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1" borderId="0" applyNumberFormat="0" applyBorder="0" applyAlignment="0" applyProtection="0"/>
    <xf numFmtId="0" fontId="27" fillId="14" borderId="0" applyNumberFormat="0" applyBorder="0" applyAlignment="0" applyProtection="0"/>
    <xf numFmtId="0" fontId="27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9" fillId="10" borderId="0" applyNumberFormat="0" applyBorder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1" fillId="23" borderId="30" applyNumberFormat="0" applyAlignment="0" applyProtection="0"/>
    <xf numFmtId="0" fontId="32" fillId="0" borderId="31" applyNumberFormat="0" applyFill="0" applyAlignment="0" applyProtection="0"/>
    <xf numFmtId="0" fontId="33" fillId="0" borderId="0" applyNumberFormat="0" applyFill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7" borderId="0" applyNumberFormat="0" applyBorder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5" fillId="9" borderId="0" applyNumberFormat="0" applyBorder="0" applyAlignment="0" applyProtection="0"/>
    <xf numFmtId="0" fontId="36" fillId="28" borderId="0" applyNumberFormat="0" applyBorder="0" applyAlignment="0" applyProtection="0"/>
    <xf numFmtId="0" fontId="37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7" fillId="0" borderId="0"/>
    <xf numFmtId="0" fontId="37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7" fillId="0" borderId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7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39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27" fillId="2" borderId="1" applyNumberFormat="0" applyFont="0" applyAlignment="0" applyProtection="0"/>
    <xf numFmtId="9" fontId="37" fillId="0" borderId="0" applyFont="0" applyFill="0" applyBorder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33" applyNumberFormat="0" applyFill="0" applyAlignment="0" applyProtection="0"/>
    <xf numFmtId="0" fontId="44" fillId="0" borderId="34" applyNumberFormat="0" applyFill="0" applyAlignment="0" applyProtection="0"/>
    <xf numFmtId="0" fontId="33" fillId="0" borderId="35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</cellStyleXfs>
  <cellXfs count="91">
    <xf numFmtId="0" fontId="0" fillId="0" borderId="0" xfId="0"/>
    <xf numFmtId="0" fontId="2" fillId="0" borderId="0" xfId="0" applyFont="1" applyBorder="1" applyAlignment="1"/>
    <xf numFmtId="0" fontId="3" fillId="0" borderId="2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5" fillId="0" borderId="0" xfId="0" applyFont="1" applyBorder="1" applyAlignment="1"/>
    <xf numFmtId="0" fontId="9" fillId="0" borderId="0" xfId="0" applyFont="1"/>
    <xf numFmtId="0" fontId="8" fillId="0" borderId="0" xfId="0" applyFont="1" applyBorder="1" applyAlignment="1">
      <alignment horizontal="left" wrapText="1"/>
    </xf>
    <xf numFmtId="0" fontId="10" fillId="0" borderId="0" xfId="0" applyFont="1"/>
    <xf numFmtId="49" fontId="12" fillId="3" borderId="17" xfId="0" applyNumberFormat="1" applyFont="1" applyFill="1" applyBorder="1" applyAlignment="1">
      <alignment vertical="center" wrapText="1"/>
    </xf>
    <xf numFmtId="49" fontId="12" fillId="3" borderId="12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 wrapText="1"/>
    </xf>
    <xf numFmtId="49" fontId="13" fillId="4" borderId="15" xfId="0" applyNumberFormat="1" applyFont="1" applyFill="1" applyBorder="1" applyAlignment="1">
      <alignment horizontal="center" vertical="center" wrapText="1"/>
    </xf>
    <xf numFmtId="49" fontId="13" fillId="4" borderId="12" xfId="0" applyNumberFormat="1" applyFont="1" applyFill="1" applyBorder="1" applyAlignment="1">
      <alignment horizontal="center" vertical="center" wrapText="1"/>
    </xf>
    <xf numFmtId="49" fontId="13" fillId="4" borderId="17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vertical="center" wrapText="1"/>
    </xf>
    <xf numFmtId="0" fontId="14" fillId="3" borderId="23" xfId="0" applyFont="1" applyFill="1" applyBorder="1" applyAlignment="1">
      <alignment horizontal="center" vertical="center" wrapText="1"/>
    </xf>
    <xf numFmtId="49" fontId="12" fillId="3" borderId="2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12" fillId="0" borderId="12" xfId="0" applyNumberFormat="1" applyFont="1" applyBorder="1" applyAlignment="1">
      <alignment horizontal="center" vertical="top" wrapText="1"/>
    </xf>
    <xf numFmtId="0" fontId="15" fillId="6" borderId="12" xfId="0" applyFont="1" applyFill="1" applyBorder="1" applyAlignment="1" applyProtection="1">
      <alignment horizontal="center"/>
      <protection locked="0"/>
    </xf>
    <xf numFmtId="0" fontId="15" fillId="6" borderId="16" xfId="0" applyFont="1" applyFill="1" applyBorder="1" applyAlignment="1" applyProtection="1">
      <alignment horizontal="center" vertical="top" wrapText="1"/>
      <protection locked="0"/>
    </xf>
    <xf numFmtId="0" fontId="15" fillId="6" borderId="12" xfId="0" applyFont="1" applyFill="1" applyBorder="1" applyAlignment="1" applyProtection="1">
      <alignment horizontal="center" vertical="top" wrapText="1"/>
      <protection locked="0"/>
    </xf>
    <xf numFmtId="0" fontId="15" fillId="7" borderId="12" xfId="0" applyFont="1" applyFill="1" applyBorder="1" applyAlignment="1">
      <alignment horizontal="center" vertical="top" wrapText="1"/>
    </xf>
    <xf numFmtId="164" fontId="15" fillId="7" borderId="12" xfId="0" applyNumberFormat="1" applyFont="1" applyFill="1" applyBorder="1" applyAlignment="1">
      <alignment horizontal="center"/>
    </xf>
    <xf numFmtId="164" fontId="15" fillId="7" borderId="16" xfId="0" applyNumberFormat="1" applyFont="1" applyFill="1" applyBorder="1" applyAlignment="1">
      <alignment horizontal="center"/>
    </xf>
    <xf numFmtId="164" fontId="9" fillId="0" borderId="0" xfId="0" applyNumberFormat="1" applyFont="1"/>
    <xf numFmtId="0" fontId="16" fillId="6" borderId="12" xfId="0" applyFont="1" applyFill="1" applyBorder="1" applyAlignment="1" applyProtection="1">
      <alignment horizontal="center"/>
      <protection locked="0"/>
    </xf>
    <xf numFmtId="0" fontId="16" fillId="6" borderId="12" xfId="0" applyFont="1" applyFill="1" applyBorder="1" applyAlignment="1" applyProtection="1">
      <alignment horizontal="center" vertical="top" wrapText="1"/>
      <protection locked="0"/>
    </xf>
    <xf numFmtId="0" fontId="16" fillId="7" borderId="12" xfId="0" applyFont="1" applyFill="1" applyBorder="1" applyAlignment="1">
      <alignment horizontal="center" vertical="top" wrapText="1"/>
    </xf>
    <xf numFmtId="164" fontId="12" fillId="0" borderId="0" xfId="0" applyNumberFormat="1" applyFont="1"/>
    <xf numFmtId="0" fontId="12" fillId="0" borderId="0" xfId="0" applyFont="1"/>
    <xf numFmtId="0" fontId="17" fillId="6" borderId="12" xfId="0" applyFont="1" applyFill="1" applyBorder="1" applyAlignment="1" applyProtection="1">
      <alignment horizontal="center"/>
      <protection locked="0"/>
    </xf>
    <xf numFmtId="0" fontId="18" fillId="3" borderId="12" xfId="0" applyFont="1" applyFill="1" applyBorder="1" applyAlignment="1">
      <alignment horizontal="center" vertical="center" wrapText="1"/>
    </xf>
    <xf numFmtId="164" fontId="19" fillId="3" borderId="12" xfId="0" applyNumberFormat="1" applyFont="1" applyFill="1" applyBorder="1" applyAlignment="1">
      <alignment horizontal="center" vertical="center"/>
    </xf>
    <xf numFmtId="164" fontId="15" fillId="3" borderId="16" xfId="0" applyNumberFormat="1" applyFont="1" applyFill="1" applyBorder="1" applyAlignment="1">
      <alignment horizontal="center"/>
    </xf>
    <xf numFmtId="0" fontId="19" fillId="0" borderId="0" xfId="0" applyFont="1" applyAlignment="1">
      <alignment vertical="center"/>
    </xf>
    <xf numFmtId="0" fontId="0" fillId="0" borderId="0" xfId="0" applyFill="1"/>
    <xf numFmtId="0" fontId="0" fillId="0" borderId="26" xfId="0" applyFill="1" applyBorder="1" applyAlignment="1"/>
    <xf numFmtId="164" fontId="21" fillId="7" borderId="14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5" fillId="0" borderId="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/>
    <xf numFmtId="0" fontId="0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26" fillId="0" borderId="0" xfId="0" applyFont="1" applyAlignment="1">
      <alignment wrapText="1"/>
    </xf>
    <xf numFmtId="0" fontId="0" fillId="0" borderId="0" xfId="0" applyFont="1" applyAlignment="1"/>
    <xf numFmtId="0" fontId="20" fillId="7" borderId="27" xfId="0" applyFont="1" applyFill="1" applyBorder="1" applyAlignment="1">
      <alignment horizontal="left" vertical="center"/>
    </xf>
    <xf numFmtId="0" fontId="20" fillId="7" borderId="28" xfId="0" applyFont="1" applyFill="1" applyBorder="1" applyAlignment="1">
      <alignment horizontal="left" vertical="center"/>
    </xf>
    <xf numFmtId="0" fontId="20" fillId="7" borderId="29" xfId="0" applyFont="1" applyFill="1" applyBorder="1" applyAlignment="1">
      <alignment horizontal="left" vertical="center"/>
    </xf>
    <xf numFmtId="0" fontId="20" fillId="7" borderId="27" xfId="0" applyFont="1" applyFill="1" applyBorder="1" applyAlignment="1">
      <alignment horizontal="left" vertical="center" wrapText="1"/>
    </xf>
    <xf numFmtId="0" fontId="20" fillId="7" borderId="28" xfId="0" applyFont="1" applyFill="1" applyBorder="1" applyAlignment="1">
      <alignment horizontal="left" vertical="center" wrapText="1"/>
    </xf>
    <xf numFmtId="0" fontId="20" fillId="7" borderId="29" xfId="0" applyFont="1" applyFill="1" applyBorder="1" applyAlignment="1">
      <alignment horizontal="left" vertical="center" wrapText="1"/>
    </xf>
    <xf numFmtId="49" fontId="13" fillId="3" borderId="20" xfId="0" applyNumberFormat="1" applyFont="1" applyFill="1" applyBorder="1" applyAlignment="1">
      <alignment horizontal="center" vertical="center" wrapText="1"/>
    </xf>
    <xf numFmtId="49" fontId="13" fillId="3" borderId="24" xfId="0" applyNumberFormat="1" applyFont="1" applyFill="1" applyBorder="1" applyAlignment="1">
      <alignment horizontal="center" vertical="center" wrapText="1"/>
    </xf>
    <xf numFmtId="49" fontId="20" fillId="0" borderId="2" xfId="0" applyNumberFormat="1" applyFont="1" applyFill="1" applyBorder="1" applyAlignment="1">
      <alignment horizontal="center" vertical="top" wrapText="1"/>
    </xf>
    <xf numFmtId="49" fontId="12" fillId="3" borderId="19" xfId="0" applyNumberFormat="1" applyFont="1" applyFill="1" applyBorder="1" applyAlignment="1">
      <alignment horizontal="center" vertical="center" wrapText="1"/>
    </xf>
    <xf numFmtId="49" fontId="12" fillId="3" borderId="23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horizontal="center" vertical="center" wrapText="1"/>
    </xf>
    <xf numFmtId="49" fontId="12" fillId="3" borderId="12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8" xfId="0" applyNumberFormat="1" applyFont="1" applyFill="1" applyBorder="1" applyAlignment="1">
      <alignment horizontal="center" vertical="center" wrapText="1"/>
    </xf>
    <xf numFmtId="49" fontId="12" fillId="3" borderId="22" xfId="0" applyNumberFormat="1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10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11" xfId="0" applyFont="1" applyBorder="1" applyAlignment="1">
      <alignment horizontal="left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/>
    </xf>
    <xf numFmtId="49" fontId="12" fillId="4" borderId="15" xfId="0" applyNumberFormat="1" applyFont="1" applyFill="1" applyBorder="1" applyAlignment="1">
      <alignment horizontal="center" vertical="center" wrapText="1"/>
    </xf>
    <xf numFmtId="49" fontId="12" fillId="4" borderId="12" xfId="0" applyNumberFormat="1" applyFont="1" applyFill="1" applyBorder="1" applyAlignment="1">
      <alignment horizontal="center" vertical="center" wrapText="1"/>
    </xf>
    <xf numFmtId="49" fontId="12" fillId="5" borderId="12" xfId="0" applyNumberFormat="1" applyFont="1" applyFill="1" applyBorder="1" applyAlignment="1">
      <alignment horizontal="center" vertical="center" wrapText="1"/>
    </xf>
    <xf numFmtId="49" fontId="12" fillId="3" borderId="21" xfId="0" applyNumberFormat="1" applyFont="1" applyFill="1" applyBorder="1" applyAlignment="1">
      <alignment horizontal="center" vertical="center" wrapText="1"/>
    </xf>
    <xf numFmtId="49" fontId="12" fillId="3" borderId="25" xfId="0" applyNumberFormat="1" applyFont="1" applyFill="1" applyBorder="1" applyAlignment="1">
      <alignment horizontal="center" vertical="center" wrapText="1"/>
    </xf>
  </cellXfs>
  <cellStyles count="223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álculo 2 2" xfId="21"/>
    <cellStyle name="Cálculo 2 2 2" xfId="22"/>
    <cellStyle name="Cálculo 2 2 2 2" xfId="23"/>
    <cellStyle name="Cálculo 2 2 3" xfId="24"/>
    <cellStyle name="Cálculo 2 3" xfId="25"/>
    <cellStyle name="Cálculo 2 3 2" xfId="26"/>
    <cellStyle name="Cálculo 2 4" xfId="27"/>
    <cellStyle name="Cálculo 2 4 2" xfId="28"/>
    <cellStyle name="Cálculo 2 5" xfId="29"/>
    <cellStyle name="Celda de comprobación 2" xfId="30"/>
    <cellStyle name="Celda vinculada 2" xfId="31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ntrada 2 2" xfId="40"/>
    <cellStyle name="Entrada 2 2 2" xfId="41"/>
    <cellStyle name="Entrada 2 2 2 2" xfId="42"/>
    <cellStyle name="Entrada 2 2 3" xfId="43"/>
    <cellStyle name="Entrada 2 3" xfId="44"/>
    <cellStyle name="Entrada 2 3 2" xfId="45"/>
    <cellStyle name="Entrada 2 4" xfId="46"/>
    <cellStyle name="Entrada 2 4 2" xfId="47"/>
    <cellStyle name="Entrada 2 5" xfId="48"/>
    <cellStyle name="Incorrecto 2" xfId="49"/>
    <cellStyle name="Neutral 2" xfId="50"/>
    <cellStyle name="Normal" xfId="0" builtinId="0"/>
    <cellStyle name="Normal 10" xfId="51"/>
    <cellStyle name="Normal 10 10" xfId="52"/>
    <cellStyle name="Normal 10 2" xfId="53"/>
    <cellStyle name="Normal 10 3" xfId="54"/>
    <cellStyle name="Normal 10 4" xfId="55"/>
    <cellStyle name="Normal 10 5" xfId="56"/>
    <cellStyle name="Normal 10 6" xfId="57"/>
    <cellStyle name="Normal 10 7" xfId="58"/>
    <cellStyle name="Normal 10 8" xfId="59"/>
    <cellStyle name="Normal 10 9" xfId="60"/>
    <cellStyle name="Normal 11" xfId="61"/>
    <cellStyle name="Normal 11 10" xfId="62"/>
    <cellStyle name="Normal 11 2" xfId="63"/>
    <cellStyle name="Normal 11 3" xfId="64"/>
    <cellStyle name="Normal 11 4" xfId="65"/>
    <cellStyle name="Normal 11 5" xfId="66"/>
    <cellStyle name="Normal 11 6" xfId="67"/>
    <cellStyle name="Normal 11 7" xfId="68"/>
    <cellStyle name="Normal 11 8" xfId="69"/>
    <cellStyle name="Normal 11 9" xfId="70"/>
    <cellStyle name="Normal 12" xfId="71"/>
    <cellStyle name="Normal 12 2" xfId="72"/>
    <cellStyle name="Normal 12 3" xfId="73"/>
    <cellStyle name="Normal 12 4" xfId="74"/>
    <cellStyle name="Normal 12 5" xfId="75"/>
    <cellStyle name="Normal 12 6" xfId="76"/>
    <cellStyle name="Normal 12 7" xfId="77"/>
    <cellStyle name="Normal 12 8" xfId="78"/>
    <cellStyle name="Normal 13" xfId="79"/>
    <cellStyle name="Normal 13 2" xfId="80"/>
    <cellStyle name="Normal 13 3" xfId="81"/>
    <cellStyle name="Normal 13 4" xfId="82"/>
    <cellStyle name="Normal 13 5" xfId="83"/>
    <cellStyle name="Normal 13 6" xfId="84"/>
    <cellStyle name="Normal 14" xfId="85"/>
    <cellStyle name="Normal 14 2" xfId="86"/>
    <cellStyle name="Normal 14 3" xfId="87"/>
    <cellStyle name="Normal 14 4" xfId="88"/>
    <cellStyle name="Normal 14 5" xfId="89"/>
    <cellStyle name="Normal 14 6" xfId="90"/>
    <cellStyle name="Normal 15" xfId="91"/>
    <cellStyle name="Normal 16" xfId="92"/>
    <cellStyle name="Normal 16 2" xfId="93"/>
    <cellStyle name="Normal 16 3" xfId="94"/>
    <cellStyle name="Normal 16 4" xfId="95"/>
    <cellStyle name="Normal 16 5" xfId="96"/>
    <cellStyle name="Normal 16 6" xfId="97"/>
    <cellStyle name="Normal 17" xfId="98"/>
    <cellStyle name="Normal 17 2" xfId="99"/>
    <cellStyle name="Normal 17 3" xfId="100"/>
    <cellStyle name="Normal 17 4" xfId="101"/>
    <cellStyle name="Normal 18" xfId="102"/>
    <cellStyle name="Normal 19" xfId="103"/>
    <cellStyle name="Normal 19 2" xfId="104"/>
    <cellStyle name="Normal 19 3" xfId="105"/>
    <cellStyle name="Normal 19 4" xfId="106"/>
    <cellStyle name="Normal 2" xfId="107"/>
    <cellStyle name="Normal 2 2" xfId="108"/>
    <cellStyle name="Normal 2 3" xfId="109"/>
    <cellStyle name="Normal 20" xfId="110"/>
    <cellStyle name="Normal 21" xfId="111"/>
    <cellStyle name="Normal 22" xfId="112"/>
    <cellStyle name="Normal 23" xfId="113"/>
    <cellStyle name="Normal 3" xfId="114"/>
    <cellStyle name="Normal 4" xfId="115"/>
    <cellStyle name="Normal 4 10" xfId="116"/>
    <cellStyle name="Normal 4 11" xfId="117"/>
    <cellStyle name="Normal 4 12" xfId="118"/>
    <cellStyle name="Normal 4 13" xfId="119"/>
    <cellStyle name="Normal 4 14" xfId="120"/>
    <cellStyle name="Normal 4 15" xfId="121"/>
    <cellStyle name="Normal 4 16" xfId="122"/>
    <cellStyle name="Normal 4 2" xfId="123"/>
    <cellStyle name="Normal 4 3" xfId="124"/>
    <cellStyle name="Normal 4 4" xfId="125"/>
    <cellStyle name="Normal 4 5" xfId="126"/>
    <cellStyle name="Normal 4 6" xfId="127"/>
    <cellStyle name="Normal 4 7" xfId="128"/>
    <cellStyle name="Normal 4 8" xfId="129"/>
    <cellStyle name="Normal 4 9" xfId="130"/>
    <cellStyle name="Normal 5" xfId="131"/>
    <cellStyle name="Normal 5 10" xfId="132"/>
    <cellStyle name="Normal 5 11" xfId="133"/>
    <cellStyle name="Normal 5 12" xfId="134"/>
    <cellStyle name="Normal 5 13" xfId="135"/>
    <cellStyle name="Normal 5 14" xfId="136"/>
    <cellStyle name="Normal 5 15" xfId="137"/>
    <cellStyle name="Normal 5 2" xfId="138"/>
    <cellStyle name="Normal 5 3" xfId="139"/>
    <cellStyle name="Normal 5 4" xfId="140"/>
    <cellStyle name="Normal 5 5" xfId="141"/>
    <cellStyle name="Normal 5 6" xfId="142"/>
    <cellStyle name="Normal 5 7" xfId="143"/>
    <cellStyle name="Normal 5 8" xfId="144"/>
    <cellStyle name="Normal 5 9" xfId="145"/>
    <cellStyle name="Normal 6" xfId="146"/>
    <cellStyle name="Normal 6 10" xfId="147"/>
    <cellStyle name="Normal 6 11" xfId="148"/>
    <cellStyle name="Normal 6 12" xfId="149"/>
    <cellStyle name="Normal 6 13" xfId="150"/>
    <cellStyle name="Normal 6 14" xfId="151"/>
    <cellStyle name="Normal 6 15" xfId="152"/>
    <cellStyle name="Normal 6 2" xfId="153"/>
    <cellStyle name="Normal 6 3" xfId="154"/>
    <cellStyle name="Normal 6 4" xfId="155"/>
    <cellStyle name="Normal 6 5" xfId="156"/>
    <cellStyle name="Normal 6 6" xfId="157"/>
    <cellStyle name="Normal 6 7" xfId="158"/>
    <cellStyle name="Normal 6 8" xfId="159"/>
    <cellStyle name="Normal 6 9" xfId="160"/>
    <cellStyle name="Normal 7" xfId="161"/>
    <cellStyle name="Normal 7 10" xfId="162"/>
    <cellStyle name="Normal 7 11" xfId="163"/>
    <cellStyle name="Normal 7 12" xfId="164"/>
    <cellStyle name="Normal 7 2" xfId="165"/>
    <cellStyle name="Normal 7 3" xfId="166"/>
    <cellStyle name="Normal 7 4" xfId="167"/>
    <cellStyle name="Normal 7 5" xfId="168"/>
    <cellStyle name="Normal 7 6" xfId="169"/>
    <cellStyle name="Normal 7 7" xfId="170"/>
    <cellStyle name="Normal 7 8" xfId="171"/>
    <cellStyle name="Normal 7 9" xfId="172"/>
    <cellStyle name="Normal 8" xfId="173"/>
    <cellStyle name="Normal 8 10" xfId="174"/>
    <cellStyle name="Normal 8 11" xfId="175"/>
    <cellStyle name="Normal 8 12" xfId="176"/>
    <cellStyle name="Normal 8 2" xfId="177"/>
    <cellStyle name="Normal 8 3" xfId="178"/>
    <cellStyle name="Normal 8 4" xfId="179"/>
    <cellStyle name="Normal 8 5" xfId="180"/>
    <cellStyle name="Normal 8 6" xfId="181"/>
    <cellStyle name="Normal 8 7" xfId="182"/>
    <cellStyle name="Normal 8 8" xfId="183"/>
    <cellStyle name="Normal 8 9" xfId="184"/>
    <cellStyle name="Normal 9" xfId="185"/>
    <cellStyle name="Normal 9 10" xfId="186"/>
    <cellStyle name="Normal 9 2" xfId="187"/>
    <cellStyle name="Normal 9 3" xfId="188"/>
    <cellStyle name="Normal 9 4" xfId="189"/>
    <cellStyle name="Normal 9 5" xfId="190"/>
    <cellStyle name="Normal 9 6" xfId="191"/>
    <cellStyle name="Normal 9 7" xfId="192"/>
    <cellStyle name="Normal 9 8" xfId="193"/>
    <cellStyle name="Normal 9 9" xfId="194"/>
    <cellStyle name="Notas 2" xfId="195"/>
    <cellStyle name="Percent 2" xfId="196"/>
    <cellStyle name="Salida 2" xfId="197"/>
    <cellStyle name="Salida 2 2" xfId="198"/>
    <cellStyle name="Salida 2 2 2" xfId="199"/>
    <cellStyle name="Salida 2 2 2 2" xfId="200"/>
    <cellStyle name="Salida 2 2 3" xfId="201"/>
    <cellStyle name="Salida 2 3" xfId="202"/>
    <cellStyle name="Salida 2 3 2" xfId="203"/>
    <cellStyle name="Salida 2 4" xfId="204"/>
    <cellStyle name="Salida 2 4 2" xfId="205"/>
    <cellStyle name="Salida 2 5" xfId="206"/>
    <cellStyle name="Texto de advertencia 2" xfId="207"/>
    <cellStyle name="Texto explicativo 2" xfId="208"/>
    <cellStyle name="Título 1 2" xfId="209"/>
    <cellStyle name="Título 2 2" xfId="210"/>
    <cellStyle name="Título 3 2" xfId="211"/>
    <cellStyle name="Título 4" xfId="212"/>
    <cellStyle name="Total 2" xfId="213"/>
    <cellStyle name="Total 2 2" xfId="214"/>
    <cellStyle name="Total 2 2 2" xfId="215"/>
    <cellStyle name="Total 2 2 2 2" xfId="216"/>
    <cellStyle name="Total 2 2 3" xfId="217"/>
    <cellStyle name="Total 2 3" xfId="218"/>
    <cellStyle name="Total 2 3 2" xfId="219"/>
    <cellStyle name="Total 2 4" xfId="220"/>
    <cellStyle name="Total 2 4 2" xfId="221"/>
    <cellStyle name="Total 2 5" xfId="2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Percent of Tests Positive for Influenza, compared to Other Respiratory Viruses. St. Lucia 2017</c:v>
            </c:pt>
          </c:strCache>
        </c:strRef>
      </c:tx>
      <c:layout>
        <c:manualLayout>
          <c:xMode val="edge"/>
          <c:yMode val="edge"/>
          <c:x val="0.16702166845621569"/>
          <c:y val="1.96721718977328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Virus!$Y$4:$Y$5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Virus!$Y$6:$Y$57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Virus!$AH$4:$AH$5</c:f>
              <c:strCache>
                <c:ptCount val="1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Virus!$AH$6:$AH$57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Virus!$AG$4:$AG$5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Virus!$AG$6:$AG$57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Virus!$AI$4:$AI$5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Virus!$AI$6:$AI$57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16640"/>
        <c:axId val="63998208"/>
      </c:lineChart>
      <c:catAx>
        <c:axId val="3601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639982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63998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360166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697663147220236"/>
          <c:y val="0.92912347655707384"/>
          <c:w val="0.51422855523741351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Virus!$B$5:$I$5</c:f>
              <c:strCache>
                <c:ptCount val="1"/>
                <c:pt idx="0">
                  <c:v>A(H1N1)pdm09 A not subtyped A not subtypable A(H1) old (not circulating) A(H3) B Victoria B Yamagata 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Virus!$B$5:$I$5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cat>
          <c:val>
            <c:numRef>
              <c:f>Virus!$B$58:$I$58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Distribution of Influenza (types and subtypes) by EW. St. Lucia 2017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Virus!$B$5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Virus!$B$6:$B$57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Virus!$C$5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Virus!$C$6:$C$57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Virus!$D$5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Virus!$E$5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Virus!$F$5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Virus!$G$4:$I$4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Virus!$W$6:$W$57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88920576"/>
        <c:axId val="106603648"/>
      </c:barChart>
      <c:lineChart>
        <c:grouping val="standard"/>
        <c:varyColors val="0"/>
        <c:ser>
          <c:idx val="6"/>
          <c:order val="6"/>
          <c:tx>
            <c:strRef>
              <c:f>Virus!$Y$4:$Y$5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Virus!$X$6:$X$57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21088"/>
        <c:axId val="106604224"/>
      </c:lineChart>
      <c:catAx>
        <c:axId val="8892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0660364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06603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88920576"/>
        <c:crosses val="autoZero"/>
        <c:crossBetween val="between"/>
      </c:valAx>
      <c:valAx>
        <c:axId val="10660422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88921088"/>
        <c:crosses val="max"/>
        <c:crossBetween val="between"/>
      </c:valAx>
      <c:catAx>
        <c:axId val="88921088"/>
        <c:scaling>
          <c:orientation val="minMax"/>
        </c:scaling>
        <c:delete val="1"/>
        <c:axPos val="b"/>
        <c:majorTickMark val="out"/>
        <c:minorTickMark val="none"/>
        <c:tickLblPos val="nextTo"/>
        <c:crossAx val="10660422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3.0856913586438637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Virus!$B$5:$Q$5</c:f>
              <c:strCache>
                <c:ptCount val="1"/>
                <c:pt idx="0">
                  <c:v>A(H1N1)pdm09 A not subtyped A not subtypable A(H1) old (not circulating) A(H3) B Victoria B Yamagata B lineage not determined Parainfluenza  RSV Adenovirus Metapneumovirus Rhinovirus Coronavirus Bocavirus 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Virus!$B$5:$Q$5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cat>
          <c:val>
            <c:numRef>
              <c:f>Virus!$B$58:$Q$58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Distribution of Influenza and Other Respiratory Virus under Surveillance by EW. 
St. Lucia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Virus!$B$5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Virus!$B$6:$B$57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Virus!$C$5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Virus!$C$6:$C$57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Virus!$D$5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3"/>
          <c:order val="3"/>
          <c:tx>
            <c:strRef>
              <c:f>Virus!$E$5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28D-40AD-AE0C-CCA16C8CB3E6}"/>
            </c:ext>
          </c:extLst>
        </c:ser>
        <c:ser>
          <c:idx val="4"/>
          <c:order val="4"/>
          <c:tx>
            <c:strRef>
              <c:f>Virus!$F$5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5"/>
          <c:tx>
            <c:strRef>
              <c:f>Virus!$J$5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Virus!$J$6:$J$57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6"/>
          <c:tx>
            <c:strRef>
              <c:f>Virus!$K$5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Virus!$K$6:$K$57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7"/>
          <c:tx>
            <c:strRef>
              <c:f>Virus!$L$5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Virus!$L$6:$L$57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8"/>
          <c:tx>
            <c:strRef>
              <c:f>Virus!$M$5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Virus!$M$6:$M$57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9"/>
          <c:tx>
            <c:strRef>
              <c:f>Virus!$N$5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Virus!$N$6:$N$57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10"/>
          <c:tx>
            <c:strRef>
              <c:f>Virus!$O$5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Virus!$O$6:$O$57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1"/>
          <c:tx>
            <c:strRef>
              <c:f>Virus!$P$5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Virus!$P$6:$P$57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2"/>
          <c:tx>
            <c:strRef>
              <c:f>Virus!$Q$5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Virus!$Q$6:$Q$57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4"/>
          <c:tx>
            <c:strRef>
              <c:f>Virus!$G$4:$I$4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Virus!$W$6:$W$57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88923648"/>
        <c:axId val="106607680"/>
      </c:barChart>
      <c:lineChart>
        <c:grouping val="standard"/>
        <c:varyColors val="0"/>
        <c:ser>
          <c:idx val="16"/>
          <c:order val="13"/>
          <c:tx>
            <c:strRef>
              <c:f>Virus!$X$5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Virus!$X$6:$X$57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22624"/>
        <c:axId val="106608256"/>
      </c:lineChart>
      <c:catAx>
        <c:axId val="8892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06607680"/>
        <c:crosses val="autoZero"/>
        <c:auto val="1"/>
        <c:lblAlgn val="ctr"/>
        <c:lblOffset val="100"/>
        <c:tickLblSkip val="2"/>
        <c:noMultiLvlLbl val="0"/>
      </c:catAx>
      <c:valAx>
        <c:axId val="106607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positive samples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88923648"/>
        <c:crosses val="autoZero"/>
        <c:crossBetween val="between"/>
      </c:valAx>
      <c:valAx>
        <c:axId val="10660825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88922624"/>
        <c:crosses val="max"/>
        <c:crossBetween val="between"/>
      </c:valAx>
      <c:catAx>
        <c:axId val="88922624"/>
        <c:scaling>
          <c:orientation val="minMax"/>
        </c:scaling>
        <c:delete val="1"/>
        <c:axPos val="b"/>
        <c:majorTickMark val="out"/>
        <c:minorTickMark val="none"/>
        <c:tickLblPos val="nextTo"/>
        <c:crossAx val="10660825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0297891746949079"/>
          <c:y val="0.84399140218893254"/>
          <c:w val="0.58635170603674536"/>
          <c:h val="0.1300104548212810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B by lineage. St. Lucia 2017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Virus!$G$5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val>
            <c:numRef>
              <c:f>Virus!$G$6:$G$57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Virus!$H$5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Virus!$I$5</c:f>
              <c:strCache>
                <c:ptCount val="1"/>
                <c:pt idx="0">
                  <c:v>B lineage not determined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Virus!$I$6:$I$57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29307136"/>
        <c:axId val="95404032"/>
      </c:barChart>
      <c:catAx>
        <c:axId val="12930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95404032"/>
        <c:crossesAt val="0"/>
        <c:auto val="1"/>
        <c:lblAlgn val="ctr"/>
        <c:lblOffset val="100"/>
        <c:noMultiLvlLbl val="0"/>
      </c:catAx>
      <c:valAx>
        <c:axId val="95404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Flu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29307136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4.6848137693480146E-2"/>
          <c:y val="0.92555331991951706"/>
          <c:w val="0.91134602933543163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37</xdr:row>
      <xdr:rowOff>19050</xdr:rowOff>
    </xdr:to>
    <xdr:graphicFrame macro="">
      <xdr:nvGraphicFramePr>
        <xdr:cNvPr id="6" name="Chart 7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O75"/>
  <sheetViews>
    <sheetView tabSelected="1" zoomScale="60" zoomScaleNormal="60" workbookViewId="0"/>
  </sheetViews>
  <sheetFormatPr baseColWidth="10" defaultColWidth="11.42578125" defaultRowHeight="15" x14ac:dyDescent="0.25"/>
  <cols>
    <col min="1" max="1" width="13.85546875" customWidth="1"/>
    <col min="2" max="2" width="12.140625" customWidth="1"/>
    <col min="3" max="3" width="12.5703125" customWidth="1"/>
    <col min="4" max="4" width="13.140625" customWidth="1"/>
    <col min="5" max="5" width="9.42578125" customWidth="1"/>
    <col min="6" max="7" width="12.140625" customWidth="1"/>
    <col min="8" max="8" width="16.28515625" customWidth="1"/>
    <col min="9" max="9" width="18.85546875" customWidth="1"/>
    <col min="10" max="10" width="13.140625" bestFit="1" customWidth="1"/>
    <col min="11" max="11" width="9.42578125" customWidth="1"/>
    <col min="12" max="12" width="11.42578125" bestFit="1" customWidth="1"/>
    <col min="13" max="15" width="9.42578125" customWidth="1"/>
    <col min="16" max="16" width="10.5703125" customWidth="1"/>
    <col min="17" max="17" width="9.42578125" customWidth="1"/>
    <col min="18" max="18" width="14.85546875" customWidth="1"/>
    <col min="19" max="19" width="16.28515625" customWidth="1"/>
    <col min="20" max="20" width="13.7109375" customWidth="1"/>
    <col min="21" max="21" width="15.28515625" customWidth="1"/>
    <col min="22" max="22" width="14.7109375" customWidth="1"/>
    <col min="23" max="23" width="13.7109375" customWidth="1"/>
    <col min="24" max="24" width="16.42578125" customWidth="1"/>
    <col min="25" max="25" width="15" customWidth="1"/>
    <col min="26" max="26" width="16.42578125" customWidth="1"/>
    <col min="27" max="31" width="13.7109375" customWidth="1"/>
    <col min="32" max="32" width="17.42578125" customWidth="1"/>
    <col min="33" max="33" width="19.85546875" customWidth="1"/>
    <col min="34" max="34" width="15" customWidth="1"/>
    <col min="35" max="35" width="16.42578125" customWidth="1"/>
    <col min="36" max="37" width="15" customWidth="1"/>
    <col min="38" max="38" width="16.42578125" customWidth="1"/>
    <col min="39" max="40" width="15" customWidth="1"/>
    <col min="256" max="256" width="1.7109375" customWidth="1"/>
    <col min="257" max="257" width="9.140625" customWidth="1"/>
    <col min="258" max="258" width="9.42578125" customWidth="1"/>
    <col min="259" max="259" width="12.5703125" customWidth="1"/>
    <col min="260" max="260" width="13.140625" customWidth="1"/>
    <col min="261" max="261" width="9.42578125" customWidth="1"/>
    <col min="262" max="262" width="12.140625" customWidth="1"/>
    <col min="263" max="264" width="9.42578125" customWidth="1"/>
    <col min="265" max="265" width="13.140625" customWidth="1"/>
    <col min="266" max="266" width="13.140625" bestFit="1" customWidth="1"/>
    <col min="267" max="267" width="9.42578125" customWidth="1"/>
    <col min="268" max="268" width="11.42578125" bestFit="1" customWidth="1"/>
    <col min="269" max="271" width="9.42578125" customWidth="1"/>
    <col min="272" max="272" width="10.5703125" customWidth="1"/>
    <col min="273" max="274" width="9.42578125" customWidth="1"/>
    <col min="275" max="275" width="12.7109375" customWidth="1"/>
    <col min="276" max="276" width="11" customWidth="1"/>
    <col min="277" max="277" width="13.42578125" customWidth="1"/>
    <col min="278" max="279" width="13.7109375" customWidth="1"/>
    <col min="280" max="281" width="15" customWidth="1"/>
    <col min="282" max="288" width="13.7109375" customWidth="1"/>
    <col min="289" max="296" width="15" customWidth="1"/>
    <col min="512" max="512" width="1.7109375" customWidth="1"/>
    <col min="513" max="513" width="9.140625" customWidth="1"/>
    <col min="514" max="514" width="9.42578125" customWidth="1"/>
    <col min="515" max="515" width="12.5703125" customWidth="1"/>
    <col min="516" max="516" width="13.140625" customWidth="1"/>
    <col min="517" max="517" width="9.42578125" customWidth="1"/>
    <col min="518" max="518" width="12.140625" customWidth="1"/>
    <col min="519" max="520" width="9.42578125" customWidth="1"/>
    <col min="521" max="521" width="13.140625" customWidth="1"/>
    <col min="522" max="522" width="13.140625" bestFit="1" customWidth="1"/>
    <col min="523" max="523" width="9.42578125" customWidth="1"/>
    <col min="524" max="524" width="11.42578125" bestFit="1" customWidth="1"/>
    <col min="525" max="527" width="9.42578125" customWidth="1"/>
    <col min="528" max="528" width="10.5703125" customWidth="1"/>
    <col min="529" max="530" width="9.42578125" customWidth="1"/>
    <col min="531" max="531" width="12.7109375" customWidth="1"/>
    <col min="532" max="532" width="11" customWidth="1"/>
    <col min="533" max="533" width="13.42578125" customWidth="1"/>
    <col min="534" max="535" width="13.7109375" customWidth="1"/>
    <col min="536" max="537" width="15" customWidth="1"/>
    <col min="538" max="544" width="13.7109375" customWidth="1"/>
    <col min="545" max="552" width="15" customWidth="1"/>
    <col min="768" max="768" width="1.7109375" customWidth="1"/>
    <col min="769" max="769" width="9.140625" customWidth="1"/>
    <col min="770" max="770" width="9.42578125" customWidth="1"/>
    <col min="771" max="771" width="12.5703125" customWidth="1"/>
    <col min="772" max="772" width="13.140625" customWidth="1"/>
    <col min="773" max="773" width="9.42578125" customWidth="1"/>
    <col min="774" max="774" width="12.140625" customWidth="1"/>
    <col min="775" max="776" width="9.42578125" customWidth="1"/>
    <col min="777" max="777" width="13.140625" customWidth="1"/>
    <col min="778" max="778" width="13.140625" bestFit="1" customWidth="1"/>
    <col min="779" max="779" width="9.42578125" customWidth="1"/>
    <col min="780" max="780" width="11.42578125" bestFit="1" customWidth="1"/>
    <col min="781" max="783" width="9.42578125" customWidth="1"/>
    <col min="784" max="784" width="10.5703125" customWidth="1"/>
    <col min="785" max="786" width="9.42578125" customWidth="1"/>
    <col min="787" max="787" width="12.7109375" customWidth="1"/>
    <col min="788" max="788" width="11" customWidth="1"/>
    <col min="789" max="789" width="13.42578125" customWidth="1"/>
    <col min="790" max="791" width="13.7109375" customWidth="1"/>
    <col min="792" max="793" width="15" customWidth="1"/>
    <col min="794" max="800" width="13.7109375" customWidth="1"/>
    <col min="801" max="808" width="15" customWidth="1"/>
    <col min="1024" max="1024" width="1.7109375" customWidth="1"/>
    <col min="1025" max="1025" width="9.140625" customWidth="1"/>
    <col min="1026" max="1026" width="9.42578125" customWidth="1"/>
    <col min="1027" max="1027" width="12.5703125" customWidth="1"/>
    <col min="1028" max="1028" width="13.140625" customWidth="1"/>
    <col min="1029" max="1029" width="9.42578125" customWidth="1"/>
    <col min="1030" max="1030" width="12.140625" customWidth="1"/>
    <col min="1031" max="1032" width="9.42578125" customWidth="1"/>
    <col min="1033" max="1033" width="13.140625" customWidth="1"/>
    <col min="1034" max="1034" width="13.140625" bestFit="1" customWidth="1"/>
    <col min="1035" max="1035" width="9.42578125" customWidth="1"/>
    <col min="1036" max="1036" width="11.42578125" bestFit="1" customWidth="1"/>
    <col min="1037" max="1039" width="9.42578125" customWidth="1"/>
    <col min="1040" max="1040" width="10.5703125" customWidth="1"/>
    <col min="1041" max="1042" width="9.42578125" customWidth="1"/>
    <col min="1043" max="1043" width="12.7109375" customWidth="1"/>
    <col min="1044" max="1044" width="11" customWidth="1"/>
    <col min="1045" max="1045" width="13.42578125" customWidth="1"/>
    <col min="1046" max="1047" width="13.7109375" customWidth="1"/>
    <col min="1048" max="1049" width="15" customWidth="1"/>
    <col min="1050" max="1056" width="13.7109375" customWidth="1"/>
    <col min="1057" max="1064" width="15" customWidth="1"/>
    <col min="1280" max="1280" width="1.7109375" customWidth="1"/>
    <col min="1281" max="1281" width="9.140625" customWidth="1"/>
    <col min="1282" max="1282" width="9.42578125" customWidth="1"/>
    <col min="1283" max="1283" width="12.5703125" customWidth="1"/>
    <col min="1284" max="1284" width="13.140625" customWidth="1"/>
    <col min="1285" max="1285" width="9.42578125" customWidth="1"/>
    <col min="1286" max="1286" width="12.140625" customWidth="1"/>
    <col min="1287" max="1288" width="9.42578125" customWidth="1"/>
    <col min="1289" max="1289" width="13.140625" customWidth="1"/>
    <col min="1290" max="1290" width="13.140625" bestFit="1" customWidth="1"/>
    <col min="1291" max="1291" width="9.42578125" customWidth="1"/>
    <col min="1292" max="1292" width="11.42578125" bestFit="1" customWidth="1"/>
    <col min="1293" max="1295" width="9.42578125" customWidth="1"/>
    <col min="1296" max="1296" width="10.5703125" customWidth="1"/>
    <col min="1297" max="1298" width="9.42578125" customWidth="1"/>
    <col min="1299" max="1299" width="12.7109375" customWidth="1"/>
    <col min="1300" max="1300" width="11" customWidth="1"/>
    <col min="1301" max="1301" width="13.42578125" customWidth="1"/>
    <col min="1302" max="1303" width="13.7109375" customWidth="1"/>
    <col min="1304" max="1305" width="15" customWidth="1"/>
    <col min="1306" max="1312" width="13.7109375" customWidth="1"/>
    <col min="1313" max="1320" width="15" customWidth="1"/>
    <col min="1536" max="1536" width="1.7109375" customWidth="1"/>
    <col min="1537" max="1537" width="9.140625" customWidth="1"/>
    <col min="1538" max="1538" width="9.42578125" customWidth="1"/>
    <col min="1539" max="1539" width="12.5703125" customWidth="1"/>
    <col min="1540" max="1540" width="13.140625" customWidth="1"/>
    <col min="1541" max="1541" width="9.42578125" customWidth="1"/>
    <col min="1542" max="1542" width="12.140625" customWidth="1"/>
    <col min="1543" max="1544" width="9.42578125" customWidth="1"/>
    <col min="1545" max="1545" width="13.140625" customWidth="1"/>
    <col min="1546" max="1546" width="13.140625" bestFit="1" customWidth="1"/>
    <col min="1547" max="1547" width="9.42578125" customWidth="1"/>
    <col min="1548" max="1548" width="11.42578125" bestFit="1" customWidth="1"/>
    <col min="1549" max="1551" width="9.42578125" customWidth="1"/>
    <col min="1552" max="1552" width="10.5703125" customWidth="1"/>
    <col min="1553" max="1554" width="9.42578125" customWidth="1"/>
    <col min="1555" max="1555" width="12.7109375" customWidth="1"/>
    <col min="1556" max="1556" width="11" customWidth="1"/>
    <col min="1557" max="1557" width="13.42578125" customWidth="1"/>
    <col min="1558" max="1559" width="13.7109375" customWidth="1"/>
    <col min="1560" max="1561" width="15" customWidth="1"/>
    <col min="1562" max="1568" width="13.7109375" customWidth="1"/>
    <col min="1569" max="1576" width="15" customWidth="1"/>
    <col min="1792" max="1792" width="1.7109375" customWidth="1"/>
    <col min="1793" max="1793" width="9.140625" customWidth="1"/>
    <col min="1794" max="1794" width="9.42578125" customWidth="1"/>
    <col min="1795" max="1795" width="12.5703125" customWidth="1"/>
    <col min="1796" max="1796" width="13.140625" customWidth="1"/>
    <col min="1797" max="1797" width="9.42578125" customWidth="1"/>
    <col min="1798" max="1798" width="12.140625" customWidth="1"/>
    <col min="1799" max="1800" width="9.42578125" customWidth="1"/>
    <col min="1801" max="1801" width="13.140625" customWidth="1"/>
    <col min="1802" max="1802" width="13.140625" bestFit="1" customWidth="1"/>
    <col min="1803" max="1803" width="9.42578125" customWidth="1"/>
    <col min="1804" max="1804" width="11.42578125" bestFit="1" customWidth="1"/>
    <col min="1805" max="1807" width="9.42578125" customWidth="1"/>
    <col min="1808" max="1808" width="10.5703125" customWidth="1"/>
    <col min="1809" max="1810" width="9.42578125" customWidth="1"/>
    <col min="1811" max="1811" width="12.7109375" customWidth="1"/>
    <col min="1812" max="1812" width="11" customWidth="1"/>
    <col min="1813" max="1813" width="13.42578125" customWidth="1"/>
    <col min="1814" max="1815" width="13.7109375" customWidth="1"/>
    <col min="1816" max="1817" width="15" customWidth="1"/>
    <col min="1818" max="1824" width="13.7109375" customWidth="1"/>
    <col min="1825" max="1832" width="15" customWidth="1"/>
    <col min="2048" max="2048" width="1.7109375" customWidth="1"/>
    <col min="2049" max="2049" width="9.140625" customWidth="1"/>
    <col min="2050" max="2050" width="9.42578125" customWidth="1"/>
    <col min="2051" max="2051" width="12.5703125" customWidth="1"/>
    <col min="2052" max="2052" width="13.140625" customWidth="1"/>
    <col min="2053" max="2053" width="9.42578125" customWidth="1"/>
    <col min="2054" max="2054" width="12.140625" customWidth="1"/>
    <col min="2055" max="2056" width="9.42578125" customWidth="1"/>
    <col min="2057" max="2057" width="13.140625" customWidth="1"/>
    <col min="2058" max="2058" width="13.140625" bestFit="1" customWidth="1"/>
    <col min="2059" max="2059" width="9.42578125" customWidth="1"/>
    <col min="2060" max="2060" width="11.42578125" bestFit="1" customWidth="1"/>
    <col min="2061" max="2063" width="9.42578125" customWidth="1"/>
    <col min="2064" max="2064" width="10.5703125" customWidth="1"/>
    <col min="2065" max="2066" width="9.42578125" customWidth="1"/>
    <col min="2067" max="2067" width="12.7109375" customWidth="1"/>
    <col min="2068" max="2068" width="11" customWidth="1"/>
    <col min="2069" max="2069" width="13.42578125" customWidth="1"/>
    <col min="2070" max="2071" width="13.7109375" customWidth="1"/>
    <col min="2072" max="2073" width="15" customWidth="1"/>
    <col min="2074" max="2080" width="13.7109375" customWidth="1"/>
    <col min="2081" max="2088" width="15" customWidth="1"/>
    <col min="2304" max="2304" width="1.7109375" customWidth="1"/>
    <col min="2305" max="2305" width="9.140625" customWidth="1"/>
    <col min="2306" max="2306" width="9.42578125" customWidth="1"/>
    <col min="2307" max="2307" width="12.5703125" customWidth="1"/>
    <col min="2308" max="2308" width="13.140625" customWidth="1"/>
    <col min="2309" max="2309" width="9.42578125" customWidth="1"/>
    <col min="2310" max="2310" width="12.140625" customWidth="1"/>
    <col min="2311" max="2312" width="9.42578125" customWidth="1"/>
    <col min="2313" max="2313" width="13.140625" customWidth="1"/>
    <col min="2314" max="2314" width="13.140625" bestFit="1" customWidth="1"/>
    <col min="2315" max="2315" width="9.42578125" customWidth="1"/>
    <col min="2316" max="2316" width="11.42578125" bestFit="1" customWidth="1"/>
    <col min="2317" max="2319" width="9.42578125" customWidth="1"/>
    <col min="2320" max="2320" width="10.5703125" customWidth="1"/>
    <col min="2321" max="2322" width="9.42578125" customWidth="1"/>
    <col min="2323" max="2323" width="12.7109375" customWidth="1"/>
    <col min="2324" max="2324" width="11" customWidth="1"/>
    <col min="2325" max="2325" width="13.42578125" customWidth="1"/>
    <col min="2326" max="2327" width="13.7109375" customWidth="1"/>
    <col min="2328" max="2329" width="15" customWidth="1"/>
    <col min="2330" max="2336" width="13.7109375" customWidth="1"/>
    <col min="2337" max="2344" width="15" customWidth="1"/>
    <col min="2560" max="2560" width="1.7109375" customWidth="1"/>
    <col min="2561" max="2561" width="9.140625" customWidth="1"/>
    <col min="2562" max="2562" width="9.42578125" customWidth="1"/>
    <col min="2563" max="2563" width="12.5703125" customWidth="1"/>
    <col min="2564" max="2564" width="13.140625" customWidth="1"/>
    <col min="2565" max="2565" width="9.42578125" customWidth="1"/>
    <col min="2566" max="2566" width="12.140625" customWidth="1"/>
    <col min="2567" max="2568" width="9.42578125" customWidth="1"/>
    <col min="2569" max="2569" width="13.140625" customWidth="1"/>
    <col min="2570" max="2570" width="13.140625" bestFit="1" customWidth="1"/>
    <col min="2571" max="2571" width="9.42578125" customWidth="1"/>
    <col min="2572" max="2572" width="11.42578125" bestFit="1" customWidth="1"/>
    <col min="2573" max="2575" width="9.42578125" customWidth="1"/>
    <col min="2576" max="2576" width="10.5703125" customWidth="1"/>
    <col min="2577" max="2578" width="9.42578125" customWidth="1"/>
    <col min="2579" max="2579" width="12.7109375" customWidth="1"/>
    <col min="2580" max="2580" width="11" customWidth="1"/>
    <col min="2581" max="2581" width="13.42578125" customWidth="1"/>
    <col min="2582" max="2583" width="13.7109375" customWidth="1"/>
    <col min="2584" max="2585" width="15" customWidth="1"/>
    <col min="2586" max="2592" width="13.7109375" customWidth="1"/>
    <col min="2593" max="2600" width="15" customWidth="1"/>
    <col min="2816" max="2816" width="1.7109375" customWidth="1"/>
    <col min="2817" max="2817" width="9.140625" customWidth="1"/>
    <col min="2818" max="2818" width="9.42578125" customWidth="1"/>
    <col min="2819" max="2819" width="12.5703125" customWidth="1"/>
    <col min="2820" max="2820" width="13.140625" customWidth="1"/>
    <col min="2821" max="2821" width="9.42578125" customWidth="1"/>
    <col min="2822" max="2822" width="12.140625" customWidth="1"/>
    <col min="2823" max="2824" width="9.42578125" customWidth="1"/>
    <col min="2825" max="2825" width="13.140625" customWidth="1"/>
    <col min="2826" max="2826" width="13.140625" bestFit="1" customWidth="1"/>
    <col min="2827" max="2827" width="9.42578125" customWidth="1"/>
    <col min="2828" max="2828" width="11.42578125" bestFit="1" customWidth="1"/>
    <col min="2829" max="2831" width="9.42578125" customWidth="1"/>
    <col min="2832" max="2832" width="10.5703125" customWidth="1"/>
    <col min="2833" max="2834" width="9.42578125" customWidth="1"/>
    <col min="2835" max="2835" width="12.7109375" customWidth="1"/>
    <col min="2836" max="2836" width="11" customWidth="1"/>
    <col min="2837" max="2837" width="13.42578125" customWidth="1"/>
    <col min="2838" max="2839" width="13.7109375" customWidth="1"/>
    <col min="2840" max="2841" width="15" customWidth="1"/>
    <col min="2842" max="2848" width="13.7109375" customWidth="1"/>
    <col min="2849" max="2856" width="15" customWidth="1"/>
    <col min="3072" max="3072" width="1.7109375" customWidth="1"/>
    <col min="3073" max="3073" width="9.140625" customWidth="1"/>
    <col min="3074" max="3074" width="9.42578125" customWidth="1"/>
    <col min="3075" max="3075" width="12.5703125" customWidth="1"/>
    <col min="3076" max="3076" width="13.140625" customWidth="1"/>
    <col min="3077" max="3077" width="9.42578125" customWidth="1"/>
    <col min="3078" max="3078" width="12.140625" customWidth="1"/>
    <col min="3079" max="3080" width="9.42578125" customWidth="1"/>
    <col min="3081" max="3081" width="13.140625" customWidth="1"/>
    <col min="3082" max="3082" width="13.140625" bestFit="1" customWidth="1"/>
    <col min="3083" max="3083" width="9.42578125" customWidth="1"/>
    <col min="3084" max="3084" width="11.42578125" bestFit="1" customWidth="1"/>
    <col min="3085" max="3087" width="9.42578125" customWidth="1"/>
    <col min="3088" max="3088" width="10.5703125" customWidth="1"/>
    <col min="3089" max="3090" width="9.42578125" customWidth="1"/>
    <col min="3091" max="3091" width="12.7109375" customWidth="1"/>
    <col min="3092" max="3092" width="11" customWidth="1"/>
    <col min="3093" max="3093" width="13.42578125" customWidth="1"/>
    <col min="3094" max="3095" width="13.7109375" customWidth="1"/>
    <col min="3096" max="3097" width="15" customWidth="1"/>
    <col min="3098" max="3104" width="13.7109375" customWidth="1"/>
    <col min="3105" max="3112" width="15" customWidth="1"/>
    <col min="3328" max="3328" width="1.7109375" customWidth="1"/>
    <col min="3329" max="3329" width="9.140625" customWidth="1"/>
    <col min="3330" max="3330" width="9.42578125" customWidth="1"/>
    <col min="3331" max="3331" width="12.5703125" customWidth="1"/>
    <col min="3332" max="3332" width="13.140625" customWidth="1"/>
    <col min="3333" max="3333" width="9.42578125" customWidth="1"/>
    <col min="3334" max="3334" width="12.140625" customWidth="1"/>
    <col min="3335" max="3336" width="9.42578125" customWidth="1"/>
    <col min="3337" max="3337" width="13.140625" customWidth="1"/>
    <col min="3338" max="3338" width="13.140625" bestFit="1" customWidth="1"/>
    <col min="3339" max="3339" width="9.42578125" customWidth="1"/>
    <col min="3340" max="3340" width="11.42578125" bestFit="1" customWidth="1"/>
    <col min="3341" max="3343" width="9.42578125" customWidth="1"/>
    <col min="3344" max="3344" width="10.5703125" customWidth="1"/>
    <col min="3345" max="3346" width="9.42578125" customWidth="1"/>
    <col min="3347" max="3347" width="12.7109375" customWidth="1"/>
    <col min="3348" max="3348" width="11" customWidth="1"/>
    <col min="3349" max="3349" width="13.42578125" customWidth="1"/>
    <col min="3350" max="3351" width="13.7109375" customWidth="1"/>
    <col min="3352" max="3353" width="15" customWidth="1"/>
    <col min="3354" max="3360" width="13.7109375" customWidth="1"/>
    <col min="3361" max="3368" width="15" customWidth="1"/>
    <col min="3584" max="3584" width="1.7109375" customWidth="1"/>
    <col min="3585" max="3585" width="9.140625" customWidth="1"/>
    <col min="3586" max="3586" width="9.42578125" customWidth="1"/>
    <col min="3587" max="3587" width="12.5703125" customWidth="1"/>
    <col min="3588" max="3588" width="13.140625" customWidth="1"/>
    <col min="3589" max="3589" width="9.42578125" customWidth="1"/>
    <col min="3590" max="3590" width="12.140625" customWidth="1"/>
    <col min="3591" max="3592" width="9.42578125" customWidth="1"/>
    <col min="3593" max="3593" width="13.140625" customWidth="1"/>
    <col min="3594" max="3594" width="13.140625" bestFit="1" customWidth="1"/>
    <col min="3595" max="3595" width="9.42578125" customWidth="1"/>
    <col min="3596" max="3596" width="11.42578125" bestFit="1" customWidth="1"/>
    <col min="3597" max="3599" width="9.42578125" customWidth="1"/>
    <col min="3600" max="3600" width="10.5703125" customWidth="1"/>
    <col min="3601" max="3602" width="9.42578125" customWidth="1"/>
    <col min="3603" max="3603" width="12.7109375" customWidth="1"/>
    <col min="3604" max="3604" width="11" customWidth="1"/>
    <col min="3605" max="3605" width="13.42578125" customWidth="1"/>
    <col min="3606" max="3607" width="13.7109375" customWidth="1"/>
    <col min="3608" max="3609" width="15" customWidth="1"/>
    <col min="3610" max="3616" width="13.7109375" customWidth="1"/>
    <col min="3617" max="3624" width="15" customWidth="1"/>
    <col min="3840" max="3840" width="1.7109375" customWidth="1"/>
    <col min="3841" max="3841" width="9.140625" customWidth="1"/>
    <col min="3842" max="3842" width="9.42578125" customWidth="1"/>
    <col min="3843" max="3843" width="12.5703125" customWidth="1"/>
    <col min="3844" max="3844" width="13.140625" customWidth="1"/>
    <col min="3845" max="3845" width="9.42578125" customWidth="1"/>
    <col min="3846" max="3846" width="12.140625" customWidth="1"/>
    <col min="3847" max="3848" width="9.42578125" customWidth="1"/>
    <col min="3849" max="3849" width="13.140625" customWidth="1"/>
    <col min="3850" max="3850" width="13.140625" bestFit="1" customWidth="1"/>
    <col min="3851" max="3851" width="9.42578125" customWidth="1"/>
    <col min="3852" max="3852" width="11.42578125" bestFit="1" customWidth="1"/>
    <col min="3853" max="3855" width="9.42578125" customWidth="1"/>
    <col min="3856" max="3856" width="10.5703125" customWidth="1"/>
    <col min="3857" max="3858" width="9.42578125" customWidth="1"/>
    <col min="3859" max="3859" width="12.7109375" customWidth="1"/>
    <col min="3860" max="3860" width="11" customWidth="1"/>
    <col min="3861" max="3861" width="13.42578125" customWidth="1"/>
    <col min="3862" max="3863" width="13.7109375" customWidth="1"/>
    <col min="3864" max="3865" width="15" customWidth="1"/>
    <col min="3866" max="3872" width="13.7109375" customWidth="1"/>
    <col min="3873" max="3880" width="15" customWidth="1"/>
    <col min="4096" max="4096" width="1.7109375" customWidth="1"/>
    <col min="4097" max="4097" width="9.140625" customWidth="1"/>
    <col min="4098" max="4098" width="9.42578125" customWidth="1"/>
    <col min="4099" max="4099" width="12.5703125" customWidth="1"/>
    <col min="4100" max="4100" width="13.140625" customWidth="1"/>
    <col min="4101" max="4101" width="9.42578125" customWidth="1"/>
    <col min="4102" max="4102" width="12.140625" customWidth="1"/>
    <col min="4103" max="4104" width="9.42578125" customWidth="1"/>
    <col min="4105" max="4105" width="13.140625" customWidth="1"/>
    <col min="4106" max="4106" width="13.140625" bestFit="1" customWidth="1"/>
    <col min="4107" max="4107" width="9.42578125" customWidth="1"/>
    <col min="4108" max="4108" width="11.42578125" bestFit="1" customWidth="1"/>
    <col min="4109" max="4111" width="9.42578125" customWidth="1"/>
    <col min="4112" max="4112" width="10.5703125" customWidth="1"/>
    <col min="4113" max="4114" width="9.42578125" customWidth="1"/>
    <col min="4115" max="4115" width="12.7109375" customWidth="1"/>
    <col min="4116" max="4116" width="11" customWidth="1"/>
    <col min="4117" max="4117" width="13.42578125" customWidth="1"/>
    <col min="4118" max="4119" width="13.7109375" customWidth="1"/>
    <col min="4120" max="4121" width="15" customWidth="1"/>
    <col min="4122" max="4128" width="13.7109375" customWidth="1"/>
    <col min="4129" max="4136" width="15" customWidth="1"/>
    <col min="4352" max="4352" width="1.7109375" customWidth="1"/>
    <col min="4353" max="4353" width="9.140625" customWidth="1"/>
    <col min="4354" max="4354" width="9.42578125" customWidth="1"/>
    <col min="4355" max="4355" width="12.5703125" customWidth="1"/>
    <col min="4356" max="4356" width="13.140625" customWidth="1"/>
    <col min="4357" max="4357" width="9.42578125" customWidth="1"/>
    <col min="4358" max="4358" width="12.140625" customWidth="1"/>
    <col min="4359" max="4360" width="9.42578125" customWidth="1"/>
    <col min="4361" max="4361" width="13.140625" customWidth="1"/>
    <col min="4362" max="4362" width="13.140625" bestFit="1" customWidth="1"/>
    <col min="4363" max="4363" width="9.42578125" customWidth="1"/>
    <col min="4364" max="4364" width="11.42578125" bestFit="1" customWidth="1"/>
    <col min="4365" max="4367" width="9.42578125" customWidth="1"/>
    <col min="4368" max="4368" width="10.5703125" customWidth="1"/>
    <col min="4369" max="4370" width="9.42578125" customWidth="1"/>
    <col min="4371" max="4371" width="12.7109375" customWidth="1"/>
    <col min="4372" max="4372" width="11" customWidth="1"/>
    <col min="4373" max="4373" width="13.42578125" customWidth="1"/>
    <col min="4374" max="4375" width="13.7109375" customWidth="1"/>
    <col min="4376" max="4377" width="15" customWidth="1"/>
    <col min="4378" max="4384" width="13.7109375" customWidth="1"/>
    <col min="4385" max="4392" width="15" customWidth="1"/>
    <col min="4608" max="4608" width="1.7109375" customWidth="1"/>
    <col min="4609" max="4609" width="9.140625" customWidth="1"/>
    <col min="4610" max="4610" width="9.42578125" customWidth="1"/>
    <col min="4611" max="4611" width="12.5703125" customWidth="1"/>
    <col min="4612" max="4612" width="13.140625" customWidth="1"/>
    <col min="4613" max="4613" width="9.42578125" customWidth="1"/>
    <col min="4614" max="4614" width="12.140625" customWidth="1"/>
    <col min="4615" max="4616" width="9.42578125" customWidth="1"/>
    <col min="4617" max="4617" width="13.140625" customWidth="1"/>
    <col min="4618" max="4618" width="13.140625" bestFit="1" customWidth="1"/>
    <col min="4619" max="4619" width="9.42578125" customWidth="1"/>
    <col min="4620" max="4620" width="11.42578125" bestFit="1" customWidth="1"/>
    <col min="4621" max="4623" width="9.42578125" customWidth="1"/>
    <col min="4624" max="4624" width="10.5703125" customWidth="1"/>
    <col min="4625" max="4626" width="9.42578125" customWidth="1"/>
    <col min="4627" max="4627" width="12.7109375" customWidth="1"/>
    <col min="4628" max="4628" width="11" customWidth="1"/>
    <col min="4629" max="4629" width="13.42578125" customWidth="1"/>
    <col min="4630" max="4631" width="13.7109375" customWidth="1"/>
    <col min="4632" max="4633" width="15" customWidth="1"/>
    <col min="4634" max="4640" width="13.7109375" customWidth="1"/>
    <col min="4641" max="4648" width="15" customWidth="1"/>
    <col min="4864" max="4864" width="1.7109375" customWidth="1"/>
    <col min="4865" max="4865" width="9.140625" customWidth="1"/>
    <col min="4866" max="4866" width="9.42578125" customWidth="1"/>
    <col min="4867" max="4867" width="12.5703125" customWidth="1"/>
    <col min="4868" max="4868" width="13.140625" customWidth="1"/>
    <col min="4869" max="4869" width="9.42578125" customWidth="1"/>
    <col min="4870" max="4870" width="12.140625" customWidth="1"/>
    <col min="4871" max="4872" width="9.42578125" customWidth="1"/>
    <col min="4873" max="4873" width="13.140625" customWidth="1"/>
    <col min="4874" max="4874" width="13.140625" bestFit="1" customWidth="1"/>
    <col min="4875" max="4875" width="9.42578125" customWidth="1"/>
    <col min="4876" max="4876" width="11.42578125" bestFit="1" customWidth="1"/>
    <col min="4877" max="4879" width="9.42578125" customWidth="1"/>
    <col min="4880" max="4880" width="10.5703125" customWidth="1"/>
    <col min="4881" max="4882" width="9.42578125" customWidth="1"/>
    <col min="4883" max="4883" width="12.7109375" customWidth="1"/>
    <col min="4884" max="4884" width="11" customWidth="1"/>
    <col min="4885" max="4885" width="13.42578125" customWidth="1"/>
    <col min="4886" max="4887" width="13.7109375" customWidth="1"/>
    <col min="4888" max="4889" width="15" customWidth="1"/>
    <col min="4890" max="4896" width="13.7109375" customWidth="1"/>
    <col min="4897" max="4904" width="15" customWidth="1"/>
    <col min="5120" max="5120" width="1.7109375" customWidth="1"/>
    <col min="5121" max="5121" width="9.140625" customWidth="1"/>
    <col min="5122" max="5122" width="9.42578125" customWidth="1"/>
    <col min="5123" max="5123" width="12.5703125" customWidth="1"/>
    <col min="5124" max="5124" width="13.140625" customWidth="1"/>
    <col min="5125" max="5125" width="9.42578125" customWidth="1"/>
    <col min="5126" max="5126" width="12.140625" customWidth="1"/>
    <col min="5127" max="5128" width="9.42578125" customWidth="1"/>
    <col min="5129" max="5129" width="13.140625" customWidth="1"/>
    <col min="5130" max="5130" width="13.140625" bestFit="1" customWidth="1"/>
    <col min="5131" max="5131" width="9.42578125" customWidth="1"/>
    <col min="5132" max="5132" width="11.42578125" bestFit="1" customWidth="1"/>
    <col min="5133" max="5135" width="9.42578125" customWidth="1"/>
    <col min="5136" max="5136" width="10.5703125" customWidth="1"/>
    <col min="5137" max="5138" width="9.42578125" customWidth="1"/>
    <col min="5139" max="5139" width="12.7109375" customWidth="1"/>
    <col min="5140" max="5140" width="11" customWidth="1"/>
    <col min="5141" max="5141" width="13.42578125" customWidth="1"/>
    <col min="5142" max="5143" width="13.7109375" customWidth="1"/>
    <col min="5144" max="5145" width="15" customWidth="1"/>
    <col min="5146" max="5152" width="13.7109375" customWidth="1"/>
    <col min="5153" max="5160" width="15" customWidth="1"/>
    <col min="5376" max="5376" width="1.7109375" customWidth="1"/>
    <col min="5377" max="5377" width="9.140625" customWidth="1"/>
    <col min="5378" max="5378" width="9.42578125" customWidth="1"/>
    <col min="5379" max="5379" width="12.5703125" customWidth="1"/>
    <col min="5380" max="5380" width="13.140625" customWidth="1"/>
    <col min="5381" max="5381" width="9.42578125" customWidth="1"/>
    <col min="5382" max="5382" width="12.140625" customWidth="1"/>
    <col min="5383" max="5384" width="9.42578125" customWidth="1"/>
    <col min="5385" max="5385" width="13.140625" customWidth="1"/>
    <col min="5386" max="5386" width="13.140625" bestFit="1" customWidth="1"/>
    <col min="5387" max="5387" width="9.42578125" customWidth="1"/>
    <col min="5388" max="5388" width="11.42578125" bestFit="1" customWidth="1"/>
    <col min="5389" max="5391" width="9.42578125" customWidth="1"/>
    <col min="5392" max="5392" width="10.5703125" customWidth="1"/>
    <col min="5393" max="5394" width="9.42578125" customWidth="1"/>
    <col min="5395" max="5395" width="12.7109375" customWidth="1"/>
    <col min="5396" max="5396" width="11" customWidth="1"/>
    <col min="5397" max="5397" width="13.42578125" customWidth="1"/>
    <col min="5398" max="5399" width="13.7109375" customWidth="1"/>
    <col min="5400" max="5401" width="15" customWidth="1"/>
    <col min="5402" max="5408" width="13.7109375" customWidth="1"/>
    <col min="5409" max="5416" width="15" customWidth="1"/>
    <col min="5632" max="5632" width="1.7109375" customWidth="1"/>
    <col min="5633" max="5633" width="9.140625" customWidth="1"/>
    <col min="5634" max="5634" width="9.42578125" customWidth="1"/>
    <col min="5635" max="5635" width="12.5703125" customWidth="1"/>
    <col min="5636" max="5636" width="13.140625" customWidth="1"/>
    <col min="5637" max="5637" width="9.42578125" customWidth="1"/>
    <col min="5638" max="5638" width="12.140625" customWidth="1"/>
    <col min="5639" max="5640" width="9.42578125" customWidth="1"/>
    <col min="5641" max="5641" width="13.140625" customWidth="1"/>
    <col min="5642" max="5642" width="13.140625" bestFit="1" customWidth="1"/>
    <col min="5643" max="5643" width="9.42578125" customWidth="1"/>
    <col min="5644" max="5644" width="11.42578125" bestFit="1" customWidth="1"/>
    <col min="5645" max="5647" width="9.42578125" customWidth="1"/>
    <col min="5648" max="5648" width="10.5703125" customWidth="1"/>
    <col min="5649" max="5650" width="9.42578125" customWidth="1"/>
    <col min="5651" max="5651" width="12.7109375" customWidth="1"/>
    <col min="5652" max="5652" width="11" customWidth="1"/>
    <col min="5653" max="5653" width="13.42578125" customWidth="1"/>
    <col min="5654" max="5655" width="13.7109375" customWidth="1"/>
    <col min="5656" max="5657" width="15" customWidth="1"/>
    <col min="5658" max="5664" width="13.7109375" customWidth="1"/>
    <col min="5665" max="5672" width="15" customWidth="1"/>
    <col min="5888" max="5888" width="1.7109375" customWidth="1"/>
    <col min="5889" max="5889" width="9.140625" customWidth="1"/>
    <col min="5890" max="5890" width="9.42578125" customWidth="1"/>
    <col min="5891" max="5891" width="12.5703125" customWidth="1"/>
    <col min="5892" max="5892" width="13.140625" customWidth="1"/>
    <col min="5893" max="5893" width="9.42578125" customWidth="1"/>
    <col min="5894" max="5894" width="12.140625" customWidth="1"/>
    <col min="5895" max="5896" width="9.42578125" customWidth="1"/>
    <col min="5897" max="5897" width="13.140625" customWidth="1"/>
    <col min="5898" max="5898" width="13.140625" bestFit="1" customWidth="1"/>
    <col min="5899" max="5899" width="9.42578125" customWidth="1"/>
    <col min="5900" max="5900" width="11.42578125" bestFit="1" customWidth="1"/>
    <col min="5901" max="5903" width="9.42578125" customWidth="1"/>
    <col min="5904" max="5904" width="10.5703125" customWidth="1"/>
    <col min="5905" max="5906" width="9.42578125" customWidth="1"/>
    <col min="5907" max="5907" width="12.7109375" customWidth="1"/>
    <col min="5908" max="5908" width="11" customWidth="1"/>
    <col min="5909" max="5909" width="13.42578125" customWidth="1"/>
    <col min="5910" max="5911" width="13.7109375" customWidth="1"/>
    <col min="5912" max="5913" width="15" customWidth="1"/>
    <col min="5914" max="5920" width="13.7109375" customWidth="1"/>
    <col min="5921" max="5928" width="15" customWidth="1"/>
    <col min="6144" max="6144" width="1.7109375" customWidth="1"/>
    <col min="6145" max="6145" width="9.140625" customWidth="1"/>
    <col min="6146" max="6146" width="9.42578125" customWidth="1"/>
    <col min="6147" max="6147" width="12.5703125" customWidth="1"/>
    <col min="6148" max="6148" width="13.140625" customWidth="1"/>
    <col min="6149" max="6149" width="9.42578125" customWidth="1"/>
    <col min="6150" max="6150" width="12.140625" customWidth="1"/>
    <col min="6151" max="6152" width="9.42578125" customWidth="1"/>
    <col min="6153" max="6153" width="13.140625" customWidth="1"/>
    <col min="6154" max="6154" width="13.140625" bestFit="1" customWidth="1"/>
    <col min="6155" max="6155" width="9.42578125" customWidth="1"/>
    <col min="6156" max="6156" width="11.42578125" bestFit="1" customWidth="1"/>
    <col min="6157" max="6159" width="9.42578125" customWidth="1"/>
    <col min="6160" max="6160" width="10.5703125" customWidth="1"/>
    <col min="6161" max="6162" width="9.42578125" customWidth="1"/>
    <col min="6163" max="6163" width="12.7109375" customWidth="1"/>
    <col min="6164" max="6164" width="11" customWidth="1"/>
    <col min="6165" max="6165" width="13.42578125" customWidth="1"/>
    <col min="6166" max="6167" width="13.7109375" customWidth="1"/>
    <col min="6168" max="6169" width="15" customWidth="1"/>
    <col min="6170" max="6176" width="13.7109375" customWidth="1"/>
    <col min="6177" max="6184" width="15" customWidth="1"/>
    <col min="6400" max="6400" width="1.7109375" customWidth="1"/>
    <col min="6401" max="6401" width="9.140625" customWidth="1"/>
    <col min="6402" max="6402" width="9.42578125" customWidth="1"/>
    <col min="6403" max="6403" width="12.5703125" customWidth="1"/>
    <col min="6404" max="6404" width="13.140625" customWidth="1"/>
    <col min="6405" max="6405" width="9.42578125" customWidth="1"/>
    <col min="6406" max="6406" width="12.140625" customWidth="1"/>
    <col min="6407" max="6408" width="9.42578125" customWidth="1"/>
    <col min="6409" max="6409" width="13.140625" customWidth="1"/>
    <col min="6410" max="6410" width="13.140625" bestFit="1" customWidth="1"/>
    <col min="6411" max="6411" width="9.42578125" customWidth="1"/>
    <col min="6412" max="6412" width="11.42578125" bestFit="1" customWidth="1"/>
    <col min="6413" max="6415" width="9.42578125" customWidth="1"/>
    <col min="6416" max="6416" width="10.5703125" customWidth="1"/>
    <col min="6417" max="6418" width="9.42578125" customWidth="1"/>
    <col min="6419" max="6419" width="12.7109375" customWidth="1"/>
    <col min="6420" max="6420" width="11" customWidth="1"/>
    <col min="6421" max="6421" width="13.42578125" customWidth="1"/>
    <col min="6422" max="6423" width="13.7109375" customWidth="1"/>
    <col min="6424" max="6425" width="15" customWidth="1"/>
    <col min="6426" max="6432" width="13.7109375" customWidth="1"/>
    <col min="6433" max="6440" width="15" customWidth="1"/>
    <col min="6656" max="6656" width="1.7109375" customWidth="1"/>
    <col min="6657" max="6657" width="9.140625" customWidth="1"/>
    <col min="6658" max="6658" width="9.42578125" customWidth="1"/>
    <col min="6659" max="6659" width="12.5703125" customWidth="1"/>
    <col min="6660" max="6660" width="13.140625" customWidth="1"/>
    <col min="6661" max="6661" width="9.42578125" customWidth="1"/>
    <col min="6662" max="6662" width="12.140625" customWidth="1"/>
    <col min="6663" max="6664" width="9.42578125" customWidth="1"/>
    <col min="6665" max="6665" width="13.140625" customWidth="1"/>
    <col min="6666" max="6666" width="13.140625" bestFit="1" customWidth="1"/>
    <col min="6667" max="6667" width="9.42578125" customWidth="1"/>
    <col min="6668" max="6668" width="11.42578125" bestFit="1" customWidth="1"/>
    <col min="6669" max="6671" width="9.42578125" customWidth="1"/>
    <col min="6672" max="6672" width="10.5703125" customWidth="1"/>
    <col min="6673" max="6674" width="9.42578125" customWidth="1"/>
    <col min="6675" max="6675" width="12.7109375" customWidth="1"/>
    <col min="6676" max="6676" width="11" customWidth="1"/>
    <col min="6677" max="6677" width="13.42578125" customWidth="1"/>
    <col min="6678" max="6679" width="13.7109375" customWidth="1"/>
    <col min="6680" max="6681" width="15" customWidth="1"/>
    <col min="6682" max="6688" width="13.7109375" customWidth="1"/>
    <col min="6689" max="6696" width="15" customWidth="1"/>
    <col min="6912" max="6912" width="1.7109375" customWidth="1"/>
    <col min="6913" max="6913" width="9.140625" customWidth="1"/>
    <col min="6914" max="6914" width="9.42578125" customWidth="1"/>
    <col min="6915" max="6915" width="12.5703125" customWidth="1"/>
    <col min="6916" max="6916" width="13.140625" customWidth="1"/>
    <col min="6917" max="6917" width="9.42578125" customWidth="1"/>
    <col min="6918" max="6918" width="12.140625" customWidth="1"/>
    <col min="6919" max="6920" width="9.42578125" customWidth="1"/>
    <col min="6921" max="6921" width="13.140625" customWidth="1"/>
    <col min="6922" max="6922" width="13.140625" bestFit="1" customWidth="1"/>
    <col min="6923" max="6923" width="9.42578125" customWidth="1"/>
    <col min="6924" max="6924" width="11.42578125" bestFit="1" customWidth="1"/>
    <col min="6925" max="6927" width="9.42578125" customWidth="1"/>
    <col min="6928" max="6928" width="10.5703125" customWidth="1"/>
    <col min="6929" max="6930" width="9.42578125" customWidth="1"/>
    <col min="6931" max="6931" width="12.7109375" customWidth="1"/>
    <col min="6932" max="6932" width="11" customWidth="1"/>
    <col min="6933" max="6933" width="13.42578125" customWidth="1"/>
    <col min="6934" max="6935" width="13.7109375" customWidth="1"/>
    <col min="6936" max="6937" width="15" customWidth="1"/>
    <col min="6938" max="6944" width="13.7109375" customWidth="1"/>
    <col min="6945" max="6952" width="15" customWidth="1"/>
    <col min="7168" max="7168" width="1.7109375" customWidth="1"/>
    <col min="7169" max="7169" width="9.140625" customWidth="1"/>
    <col min="7170" max="7170" width="9.42578125" customWidth="1"/>
    <col min="7171" max="7171" width="12.5703125" customWidth="1"/>
    <col min="7172" max="7172" width="13.140625" customWidth="1"/>
    <col min="7173" max="7173" width="9.42578125" customWidth="1"/>
    <col min="7174" max="7174" width="12.140625" customWidth="1"/>
    <col min="7175" max="7176" width="9.42578125" customWidth="1"/>
    <col min="7177" max="7177" width="13.140625" customWidth="1"/>
    <col min="7178" max="7178" width="13.140625" bestFit="1" customWidth="1"/>
    <col min="7179" max="7179" width="9.42578125" customWidth="1"/>
    <col min="7180" max="7180" width="11.42578125" bestFit="1" customWidth="1"/>
    <col min="7181" max="7183" width="9.42578125" customWidth="1"/>
    <col min="7184" max="7184" width="10.5703125" customWidth="1"/>
    <col min="7185" max="7186" width="9.42578125" customWidth="1"/>
    <col min="7187" max="7187" width="12.7109375" customWidth="1"/>
    <col min="7188" max="7188" width="11" customWidth="1"/>
    <col min="7189" max="7189" width="13.42578125" customWidth="1"/>
    <col min="7190" max="7191" width="13.7109375" customWidth="1"/>
    <col min="7192" max="7193" width="15" customWidth="1"/>
    <col min="7194" max="7200" width="13.7109375" customWidth="1"/>
    <col min="7201" max="7208" width="15" customWidth="1"/>
    <col min="7424" max="7424" width="1.7109375" customWidth="1"/>
    <col min="7425" max="7425" width="9.140625" customWidth="1"/>
    <col min="7426" max="7426" width="9.42578125" customWidth="1"/>
    <col min="7427" max="7427" width="12.5703125" customWidth="1"/>
    <col min="7428" max="7428" width="13.140625" customWidth="1"/>
    <col min="7429" max="7429" width="9.42578125" customWidth="1"/>
    <col min="7430" max="7430" width="12.140625" customWidth="1"/>
    <col min="7431" max="7432" width="9.42578125" customWidth="1"/>
    <col min="7433" max="7433" width="13.140625" customWidth="1"/>
    <col min="7434" max="7434" width="13.140625" bestFit="1" customWidth="1"/>
    <col min="7435" max="7435" width="9.42578125" customWidth="1"/>
    <col min="7436" max="7436" width="11.42578125" bestFit="1" customWidth="1"/>
    <col min="7437" max="7439" width="9.42578125" customWidth="1"/>
    <col min="7440" max="7440" width="10.5703125" customWidth="1"/>
    <col min="7441" max="7442" width="9.42578125" customWidth="1"/>
    <col min="7443" max="7443" width="12.7109375" customWidth="1"/>
    <col min="7444" max="7444" width="11" customWidth="1"/>
    <col min="7445" max="7445" width="13.42578125" customWidth="1"/>
    <col min="7446" max="7447" width="13.7109375" customWidth="1"/>
    <col min="7448" max="7449" width="15" customWidth="1"/>
    <col min="7450" max="7456" width="13.7109375" customWidth="1"/>
    <col min="7457" max="7464" width="15" customWidth="1"/>
    <col min="7680" max="7680" width="1.7109375" customWidth="1"/>
    <col min="7681" max="7681" width="9.140625" customWidth="1"/>
    <col min="7682" max="7682" width="9.42578125" customWidth="1"/>
    <col min="7683" max="7683" width="12.5703125" customWidth="1"/>
    <col min="7684" max="7684" width="13.140625" customWidth="1"/>
    <col min="7685" max="7685" width="9.42578125" customWidth="1"/>
    <col min="7686" max="7686" width="12.140625" customWidth="1"/>
    <col min="7687" max="7688" width="9.42578125" customWidth="1"/>
    <col min="7689" max="7689" width="13.140625" customWidth="1"/>
    <col min="7690" max="7690" width="13.140625" bestFit="1" customWidth="1"/>
    <col min="7691" max="7691" width="9.42578125" customWidth="1"/>
    <col min="7692" max="7692" width="11.42578125" bestFit="1" customWidth="1"/>
    <col min="7693" max="7695" width="9.42578125" customWidth="1"/>
    <col min="7696" max="7696" width="10.5703125" customWidth="1"/>
    <col min="7697" max="7698" width="9.42578125" customWidth="1"/>
    <col min="7699" max="7699" width="12.7109375" customWidth="1"/>
    <col min="7700" max="7700" width="11" customWidth="1"/>
    <col min="7701" max="7701" width="13.42578125" customWidth="1"/>
    <col min="7702" max="7703" width="13.7109375" customWidth="1"/>
    <col min="7704" max="7705" width="15" customWidth="1"/>
    <col min="7706" max="7712" width="13.7109375" customWidth="1"/>
    <col min="7713" max="7720" width="15" customWidth="1"/>
    <col min="7936" max="7936" width="1.7109375" customWidth="1"/>
    <col min="7937" max="7937" width="9.140625" customWidth="1"/>
    <col min="7938" max="7938" width="9.42578125" customWidth="1"/>
    <col min="7939" max="7939" width="12.5703125" customWidth="1"/>
    <col min="7940" max="7940" width="13.140625" customWidth="1"/>
    <col min="7941" max="7941" width="9.42578125" customWidth="1"/>
    <col min="7942" max="7942" width="12.140625" customWidth="1"/>
    <col min="7943" max="7944" width="9.42578125" customWidth="1"/>
    <col min="7945" max="7945" width="13.140625" customWidth="1"/>
    <col min="7946" max="7946" width="13.140625" bestFit="1" customWidth="1"/>
    <col min="7947" max="7947" width="9.42578125" customWidth="1"/>
    <col min="7948" max="7948" width="11.42578125" bestFit="1" customWidth="1"/>
    <col min="7949" max="7951" width="9.42578125" customWidth="1"/>
    <col min="7952" max="7952" width="10.5703125" customWidth="1"/>
    <col min="7953" max="7954" width="9.42578125" customWidth="1"/>
    <col min="7955" max="7955" width="12.7109375" customWidth="1"/>
    <col min="7956" max="7956" width="11" customWidth="1"/>
    <col min="7957" max="7957" width="13.42578125" customWidth="1"/>
    <col min="7958" max="7959" width="13.7109375" customWidth="1"/>
    <col min="7960" max="7961" width="15" customWidth="1"/>
    <col min="7962" max="7968" width="13.7109375" customWidth="1"/>
    <col min="7969" max="7976" width="15" customWidth="1"/>
    <col min="8192" max="8192" width="1.7109375" customWidth="1"/>
    <col min="8193" max="8193" width="9.140625" customWidth="1"/>
    <col min="8194" max="8194" width="9.42578125" customWidth="1"/>
    <col min="8195" max="8195" width="12.5703125" customWidth="1"/>
    <col min="8196" max="8196" width="13.140625" customWidth="1"/>
    <col min="8197" max="8197" width="9.42578125" customWidth="1"/>
    <col min="8198" max="8198" width="12.140625" customWidth="1"/>
    <col min="8199" max="8200" width="9.42578125" customWidth="1"/>
    <col min="8201" max="8201" width="13.140625" customWidth="1"/>
    <col min="8202" max="8202" width="13.140625" bestFit="1" customWidth="1"/>
    <col min="8203" max="8203" width="9.42578125" customWidth="1"/>
    <col min="8204" max="8204" width="11.42578125" bestFit="1" customWidth="1"/>
    <col min="8205" max="8207" width="9.42578125" customWidth="1"/>
    <col min="8208" max="8208" width="10.5703125" customWidth="1"/>
    <col min="8209" max="8210" width="9.42578125" customWidth="1"/>
    <col min="8211" max="8211" width="12.7109375" customWidth="1"/>
    <col min="8212" max="8212" width="11" customWidth="1"/>
    <col min="8213" max="8213" width="13.42578125" customWidth="1"/>
    <col min="8214" max="8215" width="13.7109375" customWidth="1"/>
    <col min="8216" max="8217" width="15" customWidth="1"/>
    <col min="8218" max="8224" width="13.7109375" customWidth="1"/>
    <col min="8225" max="8232" width="15" customWidth="1"/>
    <col min="8448" max="8448" width="1.7109375" customWidth="1"/>
    <col min="8449" max="8449" width="9.140625" customWidth="1"/>
    <col min="8450" max="8450" width="9.42578125" customWidth="1"/>
    <col min="8451" max="8451" width="12.5703125" customWidth="1"/>
    <col min="8452" max="8452" width="13.140625" customWidth="1"/>
    <col min="8453" max="8453" width="9.42578125" customWidth="1"/>
    <col min="8454" max="8454" width="12.140625" customWidth="1"/>
    <col min="8455" max="8456" width="9.42578125" customWidth="1"/>
    <col min="8457" max="8457" width="13.140625" customWidth="1"/>
    <col min="8458" max="8458" width="13.140625" bestFit="1" customWidth="1"/>
    <col min="8459" max="8459" width="9.42578125" customWidth="1"/>
    <col min="8460" max="8460" width="11.42578125" bestFit="1" customWidth="1"/>
    <col min="8461" max="8463" width="9.42578125" customWidth="1"/>
    <col min="8464" max="8464" width="10.5703125" customWidth="1"/>
    <col min="8465" max="8466" width="9.42578125" customWidth="1"/>
    <col min="8467" max="8467" width="12.7109375" customWidth="1"/>
    <col min="8468" max="8468" width="11" customWidth="1"/>
    <col min="8469" max="8469" width="13.42578125" customWidth="1"/>
    <col min="8470" max="8471" width="13.7109375" customWidth="1"/>
    <col min="8472" max="8473" width="15" customWidth="1"/>
    <col min="8474" max="8480" width="13.7109375" customWidth="1"/>
    <col min="8481" max="8488" width="15" customWidth="1"/>
    <col min="8704" max="8704" width="1.7109375" customWidth="1"/>
    <col min="8705" max="8705" width="9.140625" customWidth="1"/>
    <col min="8706" max="8706" width="9.42578125" customWidth="1"/>
    <col min="8707" max="8707" width="12.5703125" customWidth="1"/>
    <col min="8708" max="8708" width="13.140625" customWidth="1"/>
    <col min="8709" max="8709" width="9.42578125" customWidth="1"/>
    <col min="8710" max="8710" width="12.140625" customWidth="1"/>
    <col min="8711" max="8712" width="9.42578125" customWidth="1"/>
    <col min="8713" max="8713" width="13.140625" customWidth="1"/>
    <col min="8714" max="8714" width="13.140625" bestFit="1" customWidth="1"/>
    <col min="8715" max="8715" width="9.42578125" customWidth="1"/>
    <col min="8716" max="8716" width="11.42578125" bestFit="1" customWidth="1"/>
    <col min="8717" max="8719" width="9.42578125" customWidth="1"/>
    <col min="8720" max="8720" width="10.5703125" customWidth="1"/>
    <col min="8721" max="8722" width="9.42578125" customWidth="1"/>
    <col min="8723" max="8723" width="12.7109375" customWidth="1"/>
    <col min="8724" max="8724" width="11" customWidth="1"/>
    <col min="8725" max="8725" width="13.42578125" customWidth="1"/>
    <col min="8726" max="8727" width="13.7109375" customWidth="1"/>
    <col min="8728" max="8729" width="15" customWidth="1"/>
    <col min="8730" max="8736" width="13.7109375" customWidth="1"/>
    <col min="8737" max="8744" width="15" customWidth="1"/>
    <col min="8960" max="8960" width="1.7109375" customWidth="1"/>
    <col min="8961" max="8961" width="9.140625" customWidth="1"/>
    <col min="8962" max="8962" width="9.42578125" customWidth="1"/>
    <col min="8963" max="8963" width="12.5703125" customWidth="1"/>
    <col min="8964" max="8964" width="13.140625" customWidth="1"/>
    <col min="8965" max="8965" width="9.42578125" customWidth="1"/>
    <col min="8966" max="8966" width="12.140625" customWidth="1"/>
    <col min="8967" max="8968" width="9.42578125" customWidth="1"/>
    <col min="8969" max="8969" width="13.140625" customWidth="1"/>
    <col min="8970" max="8970" width="13.140625" bestFit="1" customWidth="1"/>
    <col min="8971" max="8971" width="9.42578125" customWidth="1"/>
    <col min="8972" max="8972" width="11.42578125" bestFit="1" customWidth="1"/>
    <col min="8973" max="8975" width="9.42578125" customWidth="1"/>
    <col min="8976" max="8976" width="10.5703125" customWidth="1"/>
    <col min="8977" max="8978" width="9.42578125" customWidth="1"/>
    <col min="8979" max="8979" width="12.7109375" customWidth="1"/>
    <col min="8980" max="8980" width="11" customWidth="1"/>
    <col min="8981" max="8981" width="13.42578125" customWidth="1"/>
    <col min="8982" max="8983" width="13.7109375" customWidth="1"/>
    <col min="8984" max="8985" width="15" customWidth="1"/>
    <col min="8986" max="8992" width="13.7109375" customWidth="1"/>
    <col min="8993" max="9000" width="15" customWidth="1"/>
    <col min="9216" max="9216" width="1.7109375" customWidth="1"/>
    <col min="9217" max="9217" width="9.140625" customWidth="1"/>
    <col min="9218" max="9218" width="9.42578125" customWidth="1"/>
    <col min="9219" max="9219" width="12.5703125" customWidth="1"/>
    <col min="9220" max="9220" width="13.140625" customWidth="1"/>
    <col min="9221" max="9221" width="9.42578125" customWidth="1"/>
    <col min="9222" max="9222" width="12.140625" customWidth="1"/>
    <col min="9223" max="9224" width="9.42578125" customWidth="1"/>
    <col min="9225" max="9225" width="13.140625" customWidth="1"/>
    <col min="9226" max="9226" width="13.140625" bestFit="1" customWidth="1"/>
    <col min="9227" max="9227" width="9.42578125" customWidth="1"/>
    <col min="9228" max="9228" width="11.42578125" bestFit="1" customWidth="1"/>
    <col min="9229" max="9231" width="9.42578125" customWidth="1"/>
    <col min="9232" max="9232" width="10.5703125" customWidth="1"/>
    <col min="9233" max="9234" width="9.42578125" customWidth="1"/>
    <col min="9235" max="9235" width="12.7109375" customWidth="1"/>
    <col min="9236" max="9236" width="11" customWidth="1"/>
    <col min="9237" max="9237" width="13.42578125" customWidth="1"/>
    <col min="9238" max="9239" width="13.7109375" customWidth="1"/>
    <col min="9240" max="9241" width="15" customWidth="1"/>
    <col min="9242" max="9248" width="13.7109375" customWidth="1"/>
    <col min="9249" max="9256" width="15" customWidth="1"/>
    <col min="9472" max="9472" width="1.7109375" customWidth="1"/>
    <col min="9473" max="9473" width="9.140625" customWidth="1"/>
    <col min="9474" max="9474" width="9.42578125" customWidth="1"/>
    <col min="9475" max="9475" width="12.5703125" customWidth="1"/>
    <col min="9476" max="9476" width="13.140625" customWidth="1"/>
    <col min="9477" max="9477" width="9.42578125" customWidth="1"/>
    <col min="9478" max="9478" width="12.140625" customWidth="1"/>
    <col min="9479" max="9480" width="9.42578125" customWidth="1"/>
    <col min="9481" max="9481" width="13.140625" customWidth="1"/>
    <col min="9482" max="9482" width="13.140625" bestFit="1" customWidth="1"/>
    <col min="9483" max="9483" width="9.42578125" customWidth="1"/>
    <col min="9484" max="9484" width="11.42578125" bestFit="1" customWidth="1"/>
    <col min="9485" max="9487" width="9.42578125" customWidth="1"/>
    <col min="9488" max="9488" width="10.5703125" customWidth="1"/>
    <col min="9489" max="9490" width="9.42578125" customWidth="1"/>
    <col min="9491" max="9491" width="12.7109375" customWidth="1"/>
    <col min="9492" max="9492" width="11" customWidth="1"/>
    <col min="9493" max="9493" width="13.42578125" customWidth="1"/>
    <col min="9494" max="9495" width="13.7109375" customWidth="1"/>
    <col min="9496" max="9497" width="15" customWidth="1"/>
    <col min="9498" max="9504" width="13.7109375" customWidth="1"/>
    <col min="9505" max="9512" width="15" customWidth="1"/>
    <col min="9728" max="9728" width="1.7109375" customWidth="1"/>
    <col min="9729" max="9729" width="9.140625" customWidth="1"/>
    <col min="9730" max="9730" width="9.42578125" customWidth="1"/>
    <col min="9731" max="9731" width="12.5703125" customWidth="1"/>
    <col min="9732" max="9732" width="13.140625" customWidth="1"/>
    <col min="9733" max="9733" width="9.42578125" customWidth="1"/>
    <col min="9734" max="9734" width="12.140625" customWidth="1"/>
    <col min="9735" max="9736" width="9.42578125" customWidth="1"/>
    <col min="9737" max="9737" width="13.140625" customWidth="1"/>
    <col min="9738" max="9738" width="13.140625" bestFit="1" customWidth="1"/>
    <col min="9739" max="9739" width="9.42578125" customWidth="1"/>
    <col min="9740" max="9740" width="11.42578125" bestFit="1" customWidth="1"/>
    <col min="9741" max="9743" width="9.42578125" customWidth="1"/>
    <col min="9744" max="9744" width="10.5703125" customWidth="1"/>
    <col min="9745" max="9746" width="9.42578125" customWidth="1"/>
    <col min="9747" max="9747" width="12.7109375" customWidth="1"/>
    <col min="9748" max="9748" width="11" customWidth="1"/>
    <col min="9749" max="9749" width="13.42578125" customWidth="1"/>
    <col min="9750" max="9751" width="13.7109375" customWidth="1"/>
    <col min="9752" max="9753" width="15" customWidth="1"/>
    <col min="9754" max="9760" width="13.7109375" customWidth="1"/>
    <col min="9761" max="9768" width="15" customWidth="1"/>
    <col min="9984" max="9984" width="1.7109375" customWidth="1"/>
    <col min="9985" max="9985" width="9.140625" customWidth="1"/>
    <col min="9986" max="9986" width="9.42578125" customWidth="1"/>
    <col min="9987" max="9987" width="12.5703125" customWidth="1"/>
    <col min="9988" max="9988" width="13.140625" customWidth="1"/>
    <col min="9989" max="9989" width="9.42578125" customWidth="1"/>
    <col min="9990" max="9990" width="12.140625" customWidth="1"/>
    <col min="9991" max="9992" width="9.42578125" customWidth="1"/>
    <col min="9993" max="9993" width="13.140625" customWidth="1"/>
    <col min="9994" max="9994" width="13.140625" bestFit="1" customWidth="1"/>
    <col min="9995" max="9995" width="9.42578125" customWidth="1"/>
    <col min="9996" max="9996" width="11.42578125" bestFit="1" customWidth="1"/>
    <col min="9997" max="9999" width="9.42578125" customWidth="1"/>
    <col min="10000" max="10000" width="10.5703125" customWidth="1"/>
    <col min="10001" max="10002" width="9.42578125" customWidth="1"/>
    <col min="10003" max="10003" width="12.7109375" customWidth="1"/>
    <col min="10004" max="10004" width="11" customWidth="1"/>
    <col min="10005" max="10005" width="13.42578125" customWidth="1"/>
    <col min="10006" max="10007" width="13.7109375" customWidth="1"/>
    <col min="10008" max="10009" width="15" customWidth="1"/>
    <col min="10010" max="10016" width="13.7109375" customWidth="1"/>
    <col min="10017" max="10024" width="15" customWidth="1"/>
    <col min="10240" max="10240" width="1.7109375" customWidth="1"/>
    <col min="10241" max="10241" width="9.140625" customWidth="1"/>
    <col min="10242" max="10242" width="9.42578125" customWidth="1"/>
    <col min="10243" max="10243" width="12.5703125" customWidth="1"/>
    <col min="10244" max="10244" width="13.140625" customWidth="1"/>
    <col min="10245" max="10245" width="9.42578125" customWidth="1"/>
    <col min="10246" max="10246" width="12.140625" customWidth="1"/>
    <col min="10247" max="10248" width="9.42578125" customWidth="1"/>
    <col min="10249" max="10249" width="13.140625" customWidth="1"/>
    <col min="10250" max="10250" width="13.140625" bestFit="1" customWidth="1"/>
    <col min="10251" max="10251" width="9.42578125" customWidth="1"/>
    <col min="10252" max="10252" width="11.42578125" bestFit="1" customWidth="1"/>
    <col min="10253" max="10255" width="9.42578125" customWidth="1"/>
    <col min="10256" max="10256" width="10.5703125" customWidth="1"/>
    <col min="10257" max="10258" width="9.42578125" customWidth="1"/>
    <col min="10259" max="10259" width="12.7109375" customWidth="1"/>
    <col min="10260" max="10260" width="11" customWidth="1"/>
    <col min="10261" max="10261" width="13.42578125" customWidth="1"/>
    <col min="10262" max="10263" width="13.7109375" customWidth="1"/>
    <col min="10264" max="10265" width="15" customWidth="1"/>
    <col min="10266" max="10272" width="13.7109375" customWidth="1"/>
    <col min="10273" max="10280" width="15" customWidth="1"/>
    <col min="10496" max="10496" width="1.7109375" customWidth="1"/>
    <col min="10497" max="10497" width="9.140625" customWidth="1"/>
    <col min="10498" max="10498" width="9.42578125" customWidth="1"/>
    <col min="10499" max="10499" width="12.5703125" customWidth="1"/>
    <col min="10500" max="10500" width="13.140625" customWidth="1"/>
    <col min="10501" max="10501" width="9.42578125" customWidth="1"/>
    <col min="10502" max="10502" width="12.140625" customWidth="1"/>
    <col min="10503" max="10504" width="9.42578125" customWidth="1"/>
    <col min="10505" max="10505" width="13.140625" customWidth="1"/>
    <col min="10506" max="10506" width="13.140625" bestFit="1" customWidth="1"/>
    <col min="10507" max="10507" width="9.42578125" customWidth="1"/>
    <col min="10508" max="10508" width="11.42578125" bestFit="1" customWidth="1"/>
    <col min="10509" max="10511" width="9.42578125" customWidth="1"/>
    <col min="10512" max="10512" width="10.5703125" customWidth="1"/>
    <col min="10513" max="10514" width="9.42578125" customWidth="1"/>
    <col min="10515" max="10515" width="12.7109375" customWidth="1"/>
    <col min="10516" max="10516" width="11" customWidth="1"/>
    <col min="10517" max="10517" width="13.42578125" customWidth="1"/>
    <col min="10518" max="10519" width="13.7109375" customWidth="1"/>
    <col min="10520" max="10521" width="15" customWidth="1"/>
    <col min="10522" max="10528" width="13.7109375" customWidth="1"/>
    <col min="10529" max="10536" width="15" customWidth="1"/>
    <col min="10752" max="10752" width="1.7109375" customWidth="1"/>
    <col min="10753" max="10753" width="9.140625" customWidth="1"/>
    <col min="10754" max="10754" width="9.42578125" customWidth="1"/>
    <col min="10755" max="10755" width="12.5703125" customWidth="1"/>
    <col min="10756" max="10756" width="13.140625" customWidth="1"/>
    <col min="10757" max="10757" width="9.42578125" customWidth="1"/>
    <col min="10758" max="10758" width="12.140625" customWidth="1"/>
    <col min="10759" max="10760" width="9.42578125" customWidth="1"/>
    <col min="10761" max="10761" width="13.140625" customWidth="1"/>
    <col min="10762" max="10762" width="13.140625" bestFit="1" customWidth="1"/>
    <col min="10763" max="10763" width="9.42578125" customWidth="1"/>
    <col min="10764" max="10764" width="11.42578125" bestFit="1" customWidth="1"/>
    <col min="10765" max="10767" width="9.42578125" customWidth="1"/>
    <col min="10768" max="10768" width="10.5703125" customWidth="1"/>
    <col min="10769" max="10770" width="9.42578125" customWidth="1"/>
    <col min="10771" max="10771" width="12.7109375" customWidth="1"/>
    <col min="10772" max="10772" width="11" customWidth="1"/>
    <col min="10773" max="10773" width="13.42578125" customWidth="1"/>
    <col min="10774" max="10775" width="13.7109375" customWidth="1"/>
    <col min="10776" max="10777" width="15" customWidth="1"/>
    <col min="10778" max="10784" width="13.7109375" customWidth="1"/>
    <col min="10785" max="10792" width="15" customWidth="1"/>
    <col min="11008" max="11008" width="1.7109375" customWidth="1"/>
    <col min="11009" max="11009" width="9.140625" customWidth="1"/>
    <col min="11010" max="11010" width="9.42578125" customWidth="1"/>
    <col min="11011" max="11011" width="12.5703125" customWidth="1"/>
    <col min="11012" max="11012" width="13.140625" customWidth="1"/>
    <col min="11013" max="11013" width="9.42578125" customWidth="1"/>
    <col min="11014" max="11014" width="12.140625" customWidth="1"/>
    <col min="11015" max="11016" width="9.42578125" customWidth="1"/>
    <col min="11017" max="11017" width="13.140625" customWidth="1"/>
    <col min="11018" max="11018" width="13.140625" bestFit="1" customWidth="1"/>
    <col min="11019" max="11019" width="9.42578125" customWidth="1"/>
    <col min="11020" max="11020" width="11.42578125" bestFit="1" customWidth="1"/>
    <col min="11021" max="11023" width="9.42578125" customWidth="1"/>
    <col min="11024" max="11024" width="10.5703125" customWidth="1"/>
    <col min="11025" max="11026" width="9.42578125" customWidth="1"/>
    <col min="11027" max="11027" width="12.7109375" customWidth="1"/>
    <col min="11028" max="11028" width="11" customWidth="1"/>
    <col min="11029" max="11029" width="13.42578125" customWidth="1"/>
    <col min="11030" max="11031" width="13.7109375" customWidth="1"/>
    <col min="11032" max="11033" width="15" customWidth="1"/>
    <col min="11034" max="11040" width="13.7109375" customWidth="1"/>
    <col min="11041" max="11048" width="15" customWidth="1"/>
    <col min="11264" max="11264" width="1.7109375" customWidth="1"/>
    <col min="11265" max="11265" width="9.140625" customWidth="1"/>
    <col min="11266" max="11266" width="9.42578125" customWidth="1"/>
    <col min="11267" max="11267" width="12.5703125" customWidth="1"/>
    <col min="11268" max="11268" width="13.140625" customWidth="1"/>
    <col min="11269" max="11269" width="9.42578125" customWidth="1"/>
    <col min="11270" max="11270" width="12.140625" customWidth="1"/>
    <col min="11271" max="11272" width="9.42578125" customWidth="1"/>
    <col min="11273" max="11273" width="13.140625" customWidth="1"/>
    <col min="11274" max="11274" width="13.140625" bestFit="1" customWidth="1"/>
    <col min="11275" max="11275" width="9.42578125" customWidth="1"/>
    <col min="11276" max="11276" width="11.42578125" bestFit="1" customWidth="1"/>
    <col min="11277" max="11279" width="9.42578125" customWidth="1"/>
    <col min="11280" max="11280" width="10.5703125" customWidth="1"/>
    <col min="11281" max="11282" width="9.42578125" customWidth="1"/>
    <col min="11283" max="11283" width="12.7109375" customWidth="1"/>
    <col min="11284" max="11284" width="11" customWidth="1"/>
    <col min="11285" max="11285" width="13.42578125" customWidth="1"/>
    <col min="11286" max="11287" width="13.7109375" customWidth="1"/>
    <col min="11288" max="11289" width="15" customWidth="1"/>
    <col min="11290" max="11296" width="13.7109375" customWidth="1"/>
    <col min="11297" max="11304" width="15" customWidth="1"/>
    <col min="11520" max="11520" width="1.7109375" customWidth="1"/>
    <col min="11521" max="11521" width="9.140625" customWidth="1"/>
    <col min="11522" max="11522" width="9.42578125" customWidth="1"/>
    <col min="11523" max="11523" width="12.5703125" customWidth="1"/>
    <col min="11524" max="11524" width="13.140625" customWidth="1"/>
    <col min="11525" max="11525" width="9.42578125" customWidth="1"/>
    <col min="11526" max="11526" width="12.140625" customWidth="1"/>
    <col min="11527" max="11528" width="9.42578125" customWidth="1"/>
    <col min="11529" max="11529" width="13.140625" customWidth="1"/>
    <col min="11530" max="11530" width="13.140625" bestFit="1" customWidth="1"/>
    <col min="11531" max="11531" width="9.42578125" customWidth="1"/>
    <col min="11532" max="11532" width="11.42578125" bestFit="1" customWidth="1"/>
    <col min="11533" max="11535" width="9.42578125" customWidth="1"/>
    <col min="11536" max="11536" width="10.5703125" customWidth="1"/>
    <col min="11537" max="11538" width="9.42578125" customWidth="1"/>
    <col min="11539" max="11539" width="12.7109375" customWidth="1"/>
    <col min="11540" max="11540" width="11" customWidth="1"/>
    <col min="11541" max="11541" width="13.42578125" customWidth="1"/>
    <col min="11542" max="11543" width="13.7109375" customWidth="1"/>
    <col min="11544" max="11545" width="15" customWidth="1"/>
    <col min="11546" max="11552" width="13.7109375" customWidth="1"/>
    <col min="11553" max="11560" width="15" customWidth="1"/>
    <col min="11776" max="11776" width="1.7109375" customWidth="1"/>
    <col min="11777" max="11777" width="9.140625" customWidth="1"/>
    <col min="11778" max="11778" width="9.42578125" customWidth="1"/>
    <col min="11779" max="11779" width="12.5703125" customWidth="1"/>
    <col min="11780" max="11780" width="13.140625" customWidth="1"/>
    <col min="11781" max="11781" width="9.42578125" customWidth="1"/>
    <col min="11782" max="11782" width="12.140625" customWidth="1"/>
    <col min="11783" max="11784" width="9.42578125" customWidth="1"/>
    <col min="11785" max="11785" width="13.140625" customWidth="1"/>
    <col min="11786" max="11786" width="13.140625" bestFit="1" customWidth="1"/>
    <col min="11787" max="11787" width="9.42578125" customWidth="1"/>
    <col min="11788" max="11788" width="11.42578125" bestFit="1" customWidth="1"/>
    <col min="11789" max="11791" width="9.42578125" customWidth="1"/>
    <col min="11792" max="11792" width="10.5703125" customWidth="1"/>
    <col min="11793" max="11794" width="9.42578125" customWidth="1"/>
    <col min="11795" max="11795" width="12.7109375" customWidth="1"/>
    <col min="11796" max="11796" width="11" customWidth="1"/>
    <col min="11797" max="11797" width="13.42578125" customWidth="1"/>
    <col min="11798" max="11799" width="13.7109375" customWidth="1"/>
    <col min="11800" max="11801" width="15" customWidth="1"/>
    <col min="11802" max="11808" width="13.7109375" customWidth="1"/>
    <col min="11809" max="11816" width="15" customWidth="1"/>
    <col min="12032" max="12032" width="1.7109375" customWidth="1"/>
    <col min="12033" max="12033" width="9.140625" customWidth="1"/>
    <col min="12034" max="12034" width="9.42578125" customWidth="1"/>
    <col min="12035" max="12035" width="12.5703125" customWidth="1"/>
    <col min="12036" max="12036" width="13.140625" customWidth="1"/>
    <col min="12037" max="12037" width="9.42578125" customWidth="1"/>
    <col min="12038" max="12038" width="12.140625" customWidth="1"/>
    <col min="12039" max="12040" width="9.42578125" customWidth="1"/>
    <col min="12041" max="12041" width="13.140625" customWidth="1"/>
    <col min="12042" max="12042" width="13.140625" bestFit="1" customWidth="1"/>
    <col min="12043" max="12043" width="9.42578125" customWidth="1"/>
    <col min="12044" max="12044" width="11.42578125" bestFit="1" customWidth="1"/>
    <col min="12045" max="12047" width="9.42578125" customWidth="1"/>
    <col min="12048" max="12048" width="10.5703125" customWidth="1"/>
    <col min="12049" max="12050" width="9.42578125" customWidth="1"/>
    <col min="12051" max="12051" width="12.7109375" customWidth="1"/>
    <col min="12052" max="12052" width="11" customWidth="1"/>
    <col min="12053" max="12053" width="13.42578125" customWidth="1"/>
    <col min="12054" max="12055" width="13.7109375" customWidth="1"/>
    <col min="12056" max="12057" width="15" customWidth="1"/>
    <col min="12058" max="12064" width="13.7109375" customWidth="1"/>
    <col min="12065" max="12072" width="15" customWidth="1"/>
    <col min="12288" max="12288" width="1.7109375" customWidth="1"/>
    <col min="12289" max="12289" width="9.140625" customWidth="1"/>
    <col min="12290" max="12290" width="9.42578125" customWidth="1"/>
    <col min="12291" max="12291" width="12.5703125" customWidth="1"/>
    <col min="12292" max="12292" width="13.140625" customWidth="1"/>
    <col min="12293" max="12293" width="9.42578125" customWidth="1"/>
    <col min="12294" max="12294" width="12.140625" customWidth="1"/>
    <col min="12295" max="12296" width="9.42578125" customWidth="1"/>
    <col min="12297" max="12297" width="13.140625" customWidth="1"/>
    <col min="12298" max="12298" width="13.140625" bestFit="1" customWidth="1"/>
    <col min="12299" max="12299" width="9.42578125" customWidth="1"/>
    <col min="12300" max="12300" width="11.42578125" bestFit="1" customWidth="1"/>
    <col min="12301" max="12303" width="9.42578125" customWidth="1"/>
    <col min="12304" max="12304" width="10.5703125" customWidth="1"/>
    <col min="12305" max="12306" width="9.42578125" customWidth="1"/>
    <col min="12307" max="12307" width="12.7109375" customWidth="1"/>
    <col min="12308" max="12308" width="11" customWidth="1"/>
    <col min="12309" max="12309" width="13.42578125" customWidth="1"/>
    <col min="12310" max="12311" width="13.7109375" customWidth="1"/>
    <col min="12312" max="12313" width="15" customWidth="1"/>
    <col min="12314" max="12320" width="13.7109375" customWidth="1"/>
    <col min="12321" max="12328" width="15" customWidth="1"/>
    <col min="12544" max="12544" width="1.7109375" customWidth="1"/>
    <col min="12545" max="12545" width="9.140625" customWidth="1"/>
    <col min="12546" max="12546" width="9.42578125" customWidth="1"/>
    <col min="12547" max="12547" width="12.5703125" customWidth="1"/>
    <col min="12548" max="12548" width="13.140625" customWidth="1"/>
    <col min="12549" max="12549" width="9.42578125" customWidth="1"/>
    <col min="12550" max="12550" width="12.140625" customWidth="1"/>
    <col min="12551" max="12552" width="9.42578125" customWidth="1"/>
    <col min="12553" max="12553" width="13.140625" customWidth="1"/>
    <col min="12554" max="12554" width="13.140625" bestFit="1" customWidth="1"/>
    <col min="12555" max="12555" width="9.42578125" customWidth="1"/>
    <col min="12556" max="12556" width="11.42578125" bestFit="1" customWidth="1"/>
    <col min="12557" max="12559" width="9.42578125" customWidth="1"/>
    <col min="12560" max="12560" width="10.5703125" customWidth="1"/>
    <col min="12561" max="12562" width="9.42578125" customWidth="1"/>
    <col min="12563" max="12563" width="12.7109375" customWidth="1"/>
    <col min="12564" max="12564" width="11" customWidth="1"/>
    <col min="12565" max="12565" width="13.42578125" customWidth="1"/>
    <col min="12566" max="12567" width="13.7109375" customWidth="1"/>
    <col min="12568" max="12569" width="15" customWidth="1"/>
    <col min="12570" max="12576" width="13.7109375" customWidth="1"/>
    <col min="12577" max="12584" width="15" customWidth="1"/>
    <col min="12800" max="12800" width="1.7109375" customWidth="1"/>
    <col min="12801" max="12801" width="9.140625" customWidth="1"/>
    <col min="12802" max="12802" width="9.42578125" customWidth="1"/>
    <col min="12803" max="12803" width="12.5703125" customWidth="1"/>
    <col min="12804" max="12804" width="13.140625" customWidth="1"/>
    <col min="12805" max="12805" width="9.42578125" customWidth="1"/>
    <col min="12806" max="12806" width="12.140625" customWidth="1"/>
    <col min="12807" max="12808" width="9.42578125" customWidth="1"/>
    <col min="12809" max="12809" width="13.140625" customWidth="1"/>
    <col min="12810" max="12810" width="13.140625" bestFit="1" customWidth="1"/>
    <col min="12811" max="12811" width="9.42578125" customWidth="1"/>
    <col min="12812" max="12812" width="11.42578125" bestFit="1" customWidth="1"/>
    <col min="12813" max="12815" width="9.42578125" customWidth="1"/>
    <col min="12816" max="12816" width="10.5703125" customWidth="1"/>
    <col min="12817" max="12818" width="9.42578125" customWidth="1"/>
    <col min="12819" max="12819" width="12.7109375" customWidth="1"/>
    <col min="12820" max="12820" width="11" customWidth="1"/>
    <col min="12821" max="12821" width="13.42578125" customWidth="1"/>
    <col min="12822" max="12823" width="13.7109375" customWidth="1"/>
    <col min="12824" max="12825" width="15" customWidth="1"/>
    <col min="12826" max="12832" width="13.7109375" customWidth="1"/>
    <col min="12833" max="12840" width="15" customWidth="1"/>
    <col min="13056" max="13056" width="1.7109375" customWidth="1"/>
    <col min="13057" max="13057" width="9.140625" customWidth="1"/>
    <col min="13058" max="13058" width="9.42578125" customWidth="1"/>
    <col min="13059" max="13059" width="12.5703125" customWidth="1"/>
    <col min="13060" max="13060" width="13.140625" customWidth="1"/>
    <col min="13061" max="13061" width="9.42578125" customWidth="1"/>
    <col min="13062" max="13062" width="12.140625" customWidth="1"/>
    <col min="13063" max="13064" width="9.42578125" customWidth="1"/>
    <col min="13065" max="13065" width="13.140625" customWidth="1"/>
    <col min="13066" max="13066" width="13.140625" bestFit="1" customWidth="1"/>
    <col min="13067" max="13067" width="9.42578125" customWidth="1"/>
    <col min="13068" max="13068" width="11.42578125" bestFit="1" customWidth="1"/>
    <col min="13069" max="13071" width="9.42578125" customWidth="1"/>
    <col min="13072" max="13072" width="10.5703125" customWidth="1"/>
    <col min="13073" max="13074" width="9.42578125" customWidth="1"/>
    <col min="13075" max="13075" width="12.7109375" customWidth="1"/>
    <col min="13076" max="13076" width="11" customWidth="1"/>
    <col min="13077" max="13077" width="13.42578125" customWidth="1"/>
    <col min="13078" max="13079" width="13.7109375" customWidth="1"/>
    <col min="13080" max="13081" width="15" customWidth="1"/>
    <col min="13082" max="13088" width="13.7109375" customWidth="1"/>
    <col min="13089" max="13096" width="15" customWidth="1"/>
    <col min="13312" max="13312" width="1.7109375" customWidth="1"/>
    <col min="13313" max="13313" width="9.140625" customWidth="1"/>
    <col min="13314" max="13314" width="9.42578125" customWidth="1"/>
    <col min="13315" max="13315" width="12.5703125" customWidth="1"/>
    <col min="13316" max="13316" width="13.140625" customWidth="1"/>
    <col min="13317" max="13317" width="9.42578125" customWidth="1"/>
    <col min="13318" max="13318" width="12.140625" customWidth="1"/>
    <col min="13319" max="13320" width="9.42578125" customWidth="1"/>
    <col min="13321" max="13321" width="13.140625" customWidth="1"/>
    <col min="13322" max="13322" width="13.140625" bestFit="1" customWidth="1"/>
    <col min="13323" max="13323" width="9.42578125" customWidth="1"/>
    <col min="13324" max="13324" width="11.42578125" bestFit="1" customWidth="1"/>
    <col min="13325" max="13327" width="9.42578125" customWidth="1"/>
    <col min="13328" max="13328" width="10.5703125" customWidth="1"/>
    <col min="13329" max="13330" width="9.42578125" customWidth="1"/>
    <col min="13331" max="13331" width="12.7109375" customWidth="1"/>
    <col min="13332" max="13332" width="11" customWidth="1"/>
    <col min="13333" max="13333" width="13.42578125" customWidth="1"/>
    <col min="13334" max="13335" width="13.7109375" customWidth="1"/>
    <col min="13336" max="13337" width="15" customWidth="1"/>
    <col min="13338" max="13344" width="13.7109375" customWidth="1"/>
    <col min="13345" max="13352" width="15" customWidth="1"/>
    <col min="13568" max="13568" width="1.7109375" customWidth="1"/>
    <col min="13569" max="13569" width="9.140625" customWidth="1"/>
    <col min="13570" max="13570" width="9.42578125" customWidth="1"/>
    <col min="13571" max="13571" width="12.5703125" customWidth="1"/>
    <col min="13572" max="13572" width="13.140625" customWidth="1"/>
    <col min="13573" max="13573" width="9.42578125" customWidth="1"/>
    <col min="13574" max="13574" width="12.140625" customWidth="1"/>
    <col min="13575" max="13576" width="9.42578125" customWidth="1"/>
    <col min="13577" max="13577" width="13.140625" customWidth="1"/>
    <col min="13578" max="13578" width="13.140625" bestFit="1" customWidth="1"/>
    <col min="13579" max="13579" width="9.42578125" customWidth="1"/>
    <col min="13580" max="13580" width="11.42578125" bestFit="1" customWidth="1"/>
    <col min="13581" max="13583" width="9.42578125" customWidth="1"/>
    <col min="13584" max="13584" width="10.5703125" customWidth="1"/>
    <col min="13585" max="13586" width="9.42578125" customWidth="1"/>
    <col min="13587" max="13587" width="12.7109375" customWidth="1"/>
    <col min="13588" max="13588" width="11" customWidth="1"/>
    <col min="13589" max="13589" width="13.42578125" customWidth="1"/>
    <col min="13590" max="13591" width="13.7109375" customWidth="1"/>
    <col min="13592" max="13593" width="15" customWidth="1"/>
    <col min="13594" max="13600" width="13.7109375" customWidth="1"/>
    <col min="13601" max="13608" width="15" customWidth="1"/>
    <col min="13824" max="13824" width="1.7109375" customWidth="1"/>
    <col min="13825" max="13825" width="9.140625" customWidth="1"/>
    <col min="13826" max="13826" width="9.42578125" customWidth="1"/>
    <col min="13827" max="13827" width="12.5703125" customWidth="1"/>
    <col min="13828" max="13828" width="13.140625" customWidth="1"/>
    <col min="13829" max="13829" width="9.42578125" customWidth="1"/>
    <col min="13830" max="13830" width="12.140625" customWidth="1"/>
    <col min="13831" max="13832" width="9.42578125" customWidth="1"/>
    <col min="13833" max="13833" width="13.140625" customWidth="1"/>
    <col min="13834" max="13834" width="13.140625" bestFit="1" customWidth="1"/>
    <col min="13835" max="13835" width="9.42578125" customWidth="1"/>
    <col min="13836" max="13836" width="11.42578125" bestFit="1" customWidth="1"/>
    <col min="13837" max="13839" width="9.42578125" customWidth="1"/>
    <col min="13840" max="13840" width="10.5703125" customWidth="1"/>
    <col min="13841" max="13842" width="9.42578125" customWidth="1"/>
    <col min="13843" max="13843" width="12.7109375" customWidth="1"/>
    <col min="13844" max="13844" width="11" customWidth="1"/>
    <col min="13845" max="13845" width="13.42578125" customWidth="1"/>
    <col min="13846" max="13847" width="13.7109375" customWidth="1"/>
    <col min="13848" max="13849" width="15" customWidth="1"/>
    <col min="13850" max="13856" width="13.7109375" customWidth="1"/>
    <col min="13857" max="13864" width="15" customWidth="1"/>
    <col min="14080" max="14080" width="1.7109375" customWidth="1"/>
    <col min="14081" max="14081" width="9.140625" customWidth="1"/>
    <col min="14082" max="14082" width="9.42578125" customWidth="1"/>
    <col min="14083" max="14083" width="12.5703125" customWidth="1"/>
    <col min="14084" max="14084" width="13.140625" customWidth="1"/>
    <col min="14085" max="14085" width="9.42578125" customWidth="1"/>
    <col min="14086" max="14086" width="12.140625" customWidth="1"/>
    <col min="14087" max="14088" width="9.42578125" customWidth="1"/>
    <col min="14089" max="14089" width="13.140625" customWidth="1"/>
    <col min="14090" max="14090" width="13.140625" bestFit="1" customWidth="1"/>
    <col min="14091" max="14091" width="9.42578125" customWidth="1"/>
    <col min="14092" max="14092" width="11.42578125" bestFit="1" customWidth="1"/>
    <col min="14093" max="14095" width="9.42578125" customWidth="1"/>
    <col min="14096" max="14096" width="10.5703125" customWidth="1"/>
    <col min="14097" max="14098" width="9.42578125" customWidth="1"/>
    <col min="14099" max="14099" width="12.7109375" customWidth="1"/>
    <col min="14100" max="14100" width="11" customWidth="1"/>
    <col min="14101" max="14101" width="13.42578125" customWidth="1"/>
    <col min="14102" max="14103" width="13.7109375" customWidth="1"/>
    <col min="14104" max="14105" width="15" customWidth="1"/>
    <col min="14106" max="14112" width="13.7109375" customWidth="1"/>
    <col min="14113" max="14120" width="15" customWidth="1"/>
    <col min="14336" max="14336" width="1.7109375" customWidth="1"/>
    <col min="14337" max="14337" width="9.140625" customWidth="1"/>
    <col min="14338" max="14338" width="9.42578125" customWidth="1"/>
    <col min="14339" max="14339" width="12.5703125" customWidth="1"/>
    <col min="14340" max="14340" width="13.140625" customWidth="1"/>
    <col min="14341" max="14341" width="9.42578125" customWidth="1"/>
    <col min="14342" max="14342" width="12.140625" customWidth="1"/>
    <col min="14343" max="14344" width="9.42578125" customWidth="1"/>
    <col min="14345" max="14345" width="13.140625" customWidth="1"/>
    <col min="14346" max="14346" width="13.140625" bestFit="1" customWidth="1"/>
    <col min="14347" max="14347" width="9.42578125" customWidth="1"/>
    <col min="14348" max="14348" width="11.42578125" bestFit="1" customWidth="1"/>
    <col min="14349" max="14351" width="9.42578125" customWidth="1"/>
    <col min="14352" max="14352" width="10.5703125" customWidth="1"/>
    <col min="14353" max="14354" width="9.42578125" customWidth="1"/>
    <col min="14355" max="14355" width="12.7109375" customWidth="1"/>
    <col min="14356" max="14356" width="11" customWidth="1"/>
    <col min="14357" max="14357" width="13.42578125" customWidth="1"/>
    <col min="14358" max="14359" width="13.7109375" customWidth="1"/>
    <col min="14360" max="14361" width="15" customWidth="1"/>
    <col min="14362" max="14368" width="13.7109375" customWidth="1"/>
    <col min="14369" max="14376" width="15" customWidth="1"/>
    <col min="14592" max="14592" width="1.7109375" customWidth="1"/>
    <col min="14593" max="14593" width="9.140625" customWidth="1"/>
    <col min="14594" max="14594" width="9.42578125" customWidth="1"/>
    <col min="14595" max="14595" width="12.5703125" customWidth="1"/>
    <col min="14596" max="14596" width="13.140625" customWidth="1"/>
    <col min="14597" max="14597" width="9.42578125" customWidth="1"/>
    <col min="14598" max="14598" width="12.140625" customWidth="1"/>
    <col min="14599" max="14600" width="9.42578125" customWidth="1"/>
    <col min="14601" max="14601" width="13.140625" customWidth="1"/>
    <col min="14602" max="14602" width="13.140625" bestFit="1" customWidth="1"/>
    <col min="14603" max="14603" width="9.42578125" customWidth="1"/>
    <col min="14604" max="14604" width="11.42578125" bestFit="1" customWidth="1"/>
    <col min="14605" max="14607" width="9.42578125" customWidth="1"/>
    <col min="14608" max="14608" width="10.5703125" customWidth="1"/>
    <col min="14609" max="14610" width="9.42578125" customWidth="1"/>
    <col min="14611" max="14611" width="12.7109375" customWidth="1"/>
    <col min="14612" max="14612" width="11" customWidth="1"/>
    <col min="14613" max="14613" width="13.42578125" customWidth="1"/>
    <col min="14614" max="14615" width="13.7109375" customWidth="1"/>
    <col min="14616" max="14617" width="15" customWidth="1"/>
    <col min="14618" max="14624" width="13.7109375" customWidth="1"/>
    <col min="14625" max="14632" width="15" customWidth="1"/>
    <col min="14848" max="14848" width="1.7109375" customWidth="1"/>
    <col min="14849" max="14849" width="9.140625" customWidth="1"/>
    <col min="14850" max="14850" width="9.42578125" customWidth="1"/>
    <col min="14851" max="14851" width="12.5703125" customWidth="1"/>
    <col min="14852" max="14852" width="13.140625" customWidth="1"/>
    <col min="14853" max="14853" width="9.42578125" customWidth="1"/>
    <col min="14854" max="14854" width="12.140625" customWidth="1"/>
    <col min="14855" max="14856" width="9.42578125" customWidth="1"/>
    <col min="14857" max="14857" width="13.140625" customWidth="1"/>
    <col min="14858" max="14858" width="13.140625" bestFit="1" customWidth="1"/>
    <col min="14859" max="14859" width="9.42578125" customWidth="1"/>
    <col min="14860" max="14860" width="11.42578125" bestFit="1" customWidth="1"/>
    <col min="14861" max="14863" width="9.42578125" customWidth="1"/>
    <col min="14864" max="14864" width="10.5703125" customWidth="1"/>
    <col min="14865" max="14866" width="9.42578125" customWidth="1"/>
    <col min="14867" max="14867" width="12.7109375" customWidth="1"/>
    <col min="14868" max="14868" width="11" customWidth="1"/>
    <col min="14869" max="14869" width="13.42578125" customWidth="1"/>
    <col min="14870" max="14871" width="13.7109375" customWidth="1"/>
    <col min="14872" max="14873" width="15" customWidth="1"/>
    <col min="14874" max="14880" width="13.7109375" customWidth="1"/>
    <col min="14881" max="14888" width="15" customWidth="1"/>
    <col min="15104" max="15104" width="1.7109375" customWidth="1"/>
    <col min="15105" max="15105" width="9.140625" customWidth="1"/>
    <col min="15106" max="15106" width="9.42578125" customWidth="1"/>
    <col min="15107" max="15107" width="12.5703125" customWidth="1"/>
    <col min="15108" max="15108" width="13.140625" customWidth="1"/>
    <col min="15109" max="15109" width="9.42578125" customWidth="1"/>
    <col min="15110" max="15110" width="12.140625" customWidth="1"/>
    <col min="15111" max="15112" width="9.42578125" customWidth="1"/>
    <col min="15113" max="15113" width="13.140625" customWidth="1"/>
    <col min="15114" max="15114" width="13.140625" bestFit="1" customWidth="1"/>
    <col min="15115" max="15115" width="9.42578125" customWidth="1"/>
    <col min="15116" max="15116" width="11.42578125" bestFit="1" customWidth="1"/>
    <col min="15117" max="15119" width="9.42578125" customWidth="1"/>
    <col min="15120" max="15120" width="10.5703125" customWidth="1"/>
    <col min="15121" max="15122" width="9.42578125" customWidth="1"/>
    <col min="15123" max="15123" width="12.7109375" customWidth="1"/>
    <col min="15124" max="15124" width="11" customWidth="1"/>
    <col min="15125" max="15125" width="13.42578125" customWidth="1"/>
    <col min="15126" max="15127" width="13.7109375" customWidth="1"/>
    <col min="15128" max="15129" width="15" customWidth="1"/>
    <col min="15130" max="15136" width="13.7109375" customWidth="1"/>
    <col min="15137" max="15144" width="15" customWidth="1"/>
    <col min="15360" max="15360" width="1.7109375" customWidth="1"/>
    <col min="15361" max="15361" width="9.140625" customWidth="1"/>
    <col min="15362" max="15362" width="9.42578125" customWidth="1"/>
    <col min="15363" max="15363" width="12.5703125" customWidth="1"/>
    <col min="15364" max="15364" width="13.140625" customWidth="1"/>
    <col min="15365" max="15365" width="9.42578125" customWidth="1"/>
    <col min="15366" max="15366" width="12.140625" customWidth="1"/>
    <col min="15367" max="15368" width="9.42578125" customWidth="1"/>
    <col min="15369" max="15369" width="13.140625" customWidth="1"/>
    <col min="15370" max="15370" width="13.140625" bestFit="1" customWidth="1"/>
    <col min="15371" max="15371" width="9.42578125" customWidth="1"/>
    <col min="15372" max="15372" width="11.42578125" bestFit="1" customWidth="1"/>
    <col min="15373" max="15375" width="9.42578125" customWidth="1"/>
    <col min="15376" max="15376" width="10.5703125" customWidth="1"/>
    <col min="15377" max="15378" width="9.42578125" customWidth="1"/>
    <col min="15379" max="15379" width="12.7109375" customWidth="1"/>
    <col min="15380" max="15380" width="11" customWidth="1"/>
    <col min="15381" max="15381" width="13.42578125" customWidth="1"/>
    <col min="15382" max="15383" width="13.7109375" customWidth="1"/>
    <col min="15384" max="15385" width="15" customWidth="1"/>
    <col min="15386" max="15392" width="13.7109375" customWidth="1"/>
    <col min="15393" max="15400" width="15" customWidth="1"/>
    <col min="15616" max="15616" width="1.7109375" customWidth="1"/>
    <col min="15617" max="15617" width="9.140625" customWidth="1"/>
    <col min="15618" max="15618" width="9.42578125" customWidth="1"/>
    <col min="15619" max="15619" width="12.5703125" customWidth="1"/>
    <col min="15620" max="15620" width="13.140625" customWidth="1"/>
    <col min="15621" max="15621" width="9.42578125" customWidth="1"/>
    <col min="15622" max="15622" width="12.140625" customWidth="1"/>
    <col min="15623" max="15624" width="9.42578125" customWidth="1"/>
    <col min="15625" max="15625" width="13.140625" customWidth="1"/>
    <col min="15626" max="15626" width="13.140625" bestFit="1" customWidth="1"/>
    <col min="15627" max="15627" width="9.42578125" customWidth="1"/>
    <col min="15628" max="15628" width="11.42578125" bestFit="1" customWidth="1"/>
    <col min="15629" max="15631" width="9.42578125" customWidth="1"/>
    <col min="15632" max="15632" width="10.5703125" customWidth="1"/>
    <col min="15633" max="15634" width="9.42578125" customWidth="1"/>
    <col min="15635" max="15635" width="12.7109375" customWidth="1"/>
    <col min="15636" max="15636" width="11" customWidth="1"/>
    <col min="15637" max="15637" width="13.42578125" customWidth="1"/>
    <col min="15638" max="15639" width="13.7109375" customWidth="1"/>
    <col min="15640" max="15641" width="15" customWidth="1"/>
    <col min="15642" max="15648" width="13.7109375" customWidth="1"/>
    <col min="15649" max="15656" width="15" customWidth="1"/>
    <col min="15872" max="15872" width="1.7109375" customWidth="1"/>
    <col min="15873" max="15873" width="9.140625" customWidth="1"/>
    <col min="15874" max="15874" width="9.42578125" customWidth="1"/>
    <col min="15875" max="15875" width="12.5703125" customWidth="1"/>
    <col min="15876" max="15876" width="13.140625" customWidth="1"/>
    <col min="15877" max="15877" width="9.42578125" customWidth="1"/>
    <col min="15878" max="15878" width="12.140625" customWidth="1"/>
    <col min="15879" max="15880" width="9.42578125" customWidth="1"/>
    <col min="15881" max="15881" width="13.140625" customWidth="1"/>
    <col min="15882" max="15882" width="13.140625" bestFit="1" customWidth="1"/>
    <col min="15883" max="15883" width="9.42578125" customWidth="1"/>
    <col min="15884" max="15884" width="11.42578125" bestFit="1" customWidth="1"/>
    <col min="15885" max="15887" width="9.42578125" customWidth="1"/>
    <col min="15888" max="15888" width="10.5703125" customWidth="1"/>
    <col min="15889" max="15890" width="9.42578125" customWidth="1"/>
    <col min="15891" max="15891" width="12.7109375" customWidth="1"/>
    <col min="15892" max="15892" width="11" customWidth="1"/>
    <col min="15893" max="15893" width="13.42578125" customWidth="1"/>
    <col min="15894" max="15895" width="13.7109375" customWidth="1"/>
    <col min="15896" max="15897" width="15" customWidth="1"/>
    <col min="15898" max="15904" width="13.7109375" customWidth="1"/>
    <col min="15905" max="15912" width="15" customWidth="1"/>
    <col min="16128" max="16128" width="1.7109375" customWidth="1"/>
    <col min="16129" max="16129" width="9.140625" customWidth="1"/>
    <col min="16130" max="16130" width="9.42578125" customWidth="1"/>
    <col min="16131" max="16131" width="12.5703125" customWidth="1"/>
    <col min="16132" max="16132" width="13.140625" customWidth="1"/>
    <col min="16133" max="16133" width="9.42578125" customWidth="1"/>
    <col min="16134" max="16134" width="12.140625" customWidth="1"/>
    <col min="16135" max="16136" width="9.42578125" customWidth="1"/>
    <col min="16137" max="16137" width="13.140625" customWidth="1"/>
    <col min="16138" max="16138" width="13.140625" bestFit="1" customWidth="1"/>
    <col min="16139" max="16139" width="9.42578125" customWidth="1"/>
    <col min="16140" max="16140" width="11.42578125" bestFit="1" customWidth="1"/>
    <col min="16141" max="16143" width="9.42578125" customWidth="1"/>
    <col min="16144" max="16144" width="10.5703125" customWidth="1"/>
    <col min="16145" max="16146" width="9.42578125" customWidth="1"/>
    <col min="16147" max="16147" width="12.7109375" customWidth="1"/>
    <col min="16148" max="16148" width="11" customWidth="1"/>
    <col min="16149" max="16149" width="13.42578125" customWidth="1"/>
    <col min="16150" max="16151" width="13.7109375" customWidth="1"/>
    <col min="16152" max="16153" width="15" customWidth="1"/>
    <col min="16154" max="16160" width="13.7109375" customWidth="1"/>
    <col min="16161" max="16168" width="15" customWidth="1"/>
  </cols>
  <sheetData>
    <row r="1" spans="1:41" s="7" customFormat="1" ht="20.25" x14ac:dyDescent="0.3">
      <c r="A1" s="1" t="str">
        <f>IF(Leyendas!$E$2&lt;&gt;"","Health center:",IF(Leyendas!$D$2&lt;&gt;"","Region:","Country:"))</f>
        <v>Country:</v>
      </c>
      <c r="B1" s="2" t="str">
        <f>IF(Leyendas!$E$2&lt;&gt;"",Leyendas!$E$2,IF(Leyendas!$D$2&lt;&gt;"",Leyendas!$D$2,Leyendas!$C$2))</f>
        <v>St. Lucia</v>
      </c>
      <c r="C1" s="3"/>
      <c r="D1" s="4"/>
      <c r="E1" s="4"/>
      <c r="F1" s="4"/>
      <c r="G1" s="4"/>
      <c r="H1" s="4"/>
      <c r="I1" s="4"/>
      <c r="J1" s="5"/>
      <c r="K1" s="5"/>
      <c r="L1" s="5"/>
      <c r="M1" s="5"/>
      <c r="N1" s="4"/>
      <c r="O1" s="6"/>
      <c r="P1" s="6"/>
      <c r="Q1" s="6"/>
      <c r="R1" s="6"/>
      <c r="S1" s="72"/>
      <c r="T1" s="73"/>
      <c r="U1" s="73"/>
      <c r="V1" s="74"/>
      <c r="W1" s="8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1" s="9" customFormat="1" ht="20.25" x14ac:dyDescent="0.3">
      <c r="A2" s="1" t="str">
        <f>"Influenza and Other Respiratory Virus Surveillance - " &amp; Leyendas!$B$2 &amp; " " &amp; Leyendas!$A$2</f>
        <v>Influenza and Other Respiratory Virus Surveillance - IRAG 2017</v>
      </c>
      <c r="B2" s="6"/>
      <c r="C2" s="6"/>
      <c r="D2" s="6"/>
      <c r="E2" s="6"/>
      <c r="F2" s="6"/>
      <c r="G2" s="6"/>
      <c r="H2" s="6"/>
      <c r="I2" s="4"/>
      <c r="J2" s="4"/>
      <c r="K2" s="6"/>
      <c r="L2" s="6"/>
      <c r="M2" s="6"/>
      <c r="N2" s="6"/>
      <c r="O2" s="6"/>
      <c r="P2" s="6"/>
      <c r="Q2" s="6"/>
      <c r="R2" s="6"/>
      <c r="S2" s="75"/>
      <c r="T2" s="76"/>
      <c r="U2" s="76"/>
      <c r="V2" s="77"/>
      <c r="W2" s="8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</row>
    <row r="3" spans="1:41" s="9" customFormat="1" ht="38.25" customHeight="1" x14ac:dyDescent="0.3">
      <c r="A3" s="6"/>
      <c r="B3" s="81"/>
      <c r="C3" s="82"/>
      <c r="D3" s="82"/>
      <c r="E3" s="82"/>
      <c r="F3" s="82"/>
      <c r="G3" s="83"/>
      <c r="H3" s="83"/>
      <c r="I3" s="83"/>
      <c r="J3" s="82"/>
      <c r="K3" s="82"/>
      <c r="L3" s="82"/>
      <c r="M3" s="82"/>
      <c r="N3" s="82"/>
      <c r="O3" s="82"/>
      <c r="P3" s="82"/>
      <c r="Q3" s="82"/>
      <c r="R3" s="82"/>
      <c r="S3" s="78"/>
      <c r="T3" s="79"/>
      <c r="U3" s="79"/>
      <c r="V3" s="80"/>
      <c r="W3" s="8"/>
      <c r="X3" s="6"/>
      <c r="Y3" s="6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</row>
    <row r="4" spans="1:41" ht="42.75" customHeight="1" x14ac:dyDescent="0.25">
      <c r="A4" s="68" t="s">
        <v>70</v>
      </c>
      <c r="B4" s="68" t="s">
        <v>71</v>
      </c>
      <c r="C4" s="68"/>
      <c r="D4" s="68"/>
      <c r="E4" s="68"/>
      <c r="F4" s="69"/>
      <c r="G4" s="85" t="s">
        <v>72</v>
      </c>
      <c r="H4" s="85"/>
      <c r="I4" s="85"/>
      <c r="J4" s="86" t="s">
        <v>73</v>
      </c>
      <c r="K4" s="87"/>
      <c r="L4" s="87"/>
      <c r="M4" s="87"/>
      <c r="N4" s="87"/>
      <c r="O4" s="87"/>
      <c r="P4" s="87"/>
      <c r="Q4" s="87"/>
      <c r="R4" s="88" t="s">
        <v>74</v>
      </c>
      <c r="S4" s="67" t="s">
        <v>75</v>
      </c>
      <c r="T4" s="67" t="s">
        <v>76</v>
      </c>
      <c r="U4" s="67" t="s">
        <v>77</v>
      </c>
      <c r="V4" s="67" t="s">
        <v>78</v>
      </c>
      <c r="W4" s="67" t="s">
        <v>79</v>
      </c>
      <c r="X4" s="10"/>
      <c r="Y4" s="69" t="s">
        <v>80</v>
      </c>
      <c r="Z4" s="70" t="s">
        <v>81</v>
      </c>
      <c r="AA4" s="65" t="s">
        <v>82</v>
      </c>
      <c r="AB4" s="65"/>
      <c r="AC4" s="65"/>
      <c r="AD4" s="65"/>
      <c r="AE4" s="65"/>
      <c r="AF4" s="65" t="s">
        <v>83</v>
      </c>
      <c r="AG4" s="65" t="s">
        <v>0</v>
      </c>
      <c r="AH4" s="65" t="s">
        <v>84</v>
      </c>
      <c r="AI4" s="65" t="s">
        <v>1</v>
      </c>
      <c r="AJ4" s="62" t="s">
        <v>2</v>
      </c>
      <c r="AK4" s="62" t="s">
        <v>85</v>
      </c>
      <c r="AL4" s="62" t="s">
        <v>3</v>
      </c>
      <c r="AM4" s="62" t="s">
        <v>4</v>
      </c>
      <c r="AN4" s="89" t="s">
        <v>86</v>
      </c>
    </row>
    <row r="5" spans="1:41" s="20" customFormat="1" ht="60.75" customHeight="1" x14ac:dyDescent="0.25">
      <c r="A5" s="68"/>
      <c r="B5" s="11" t="s">
        <v>5</v>
      </c>
      <c r="C5" s="11" t="s">
        <v>87</v>
      </c>
      <c r="D5" s="11" t="s">
        <v>88</v>
      </c>
      <c r="E5" s="11" t="s">
        <v>89</v>
      </c>
      <c r="F5" s="12" t="s">
        <v>6</v>
      </c>
      <c r="G5" s="13" t="s">
        <v>7</v>
      </c>
      <c r="H5" s="13" t="s">
        <v>8</v>
      </c>
      <c r="I5" s="13" t="s">
        <v>90</v>
      </c>
      <c r="J5" s="14" t="s">
        <v>9</v>
      </c>
      <c r="K5" s="15" t="s">
        <v>91</v>
      </c>
      <c r="L5" s="15" t="s">
        <v>10</v>
      </c>
      <c r="M5" s="16" t="s">
        <v>11</v>
      </c>
      <c r="N5" s="16" t="s">
        <v>92</v>
      </c>
      <c r="O5" s="16" t="s">
        <v>3</v>
      </c>
      <c r="P5" s="16" t="s">
        <v>4</v>
      </c>
      <c r="Q5" s="15" t="s">
        <v>93</v>
      </c>
      <c r="R5" s="88"/>
      <c r="S5" s="68"/>
      <c r="T5" s="68"/>
      <c r="U5" s="68"/>
      <c r="V5" s="68"/>
      <c r="W5" s="68"/>
      <c r="X5" s="17" t="s">
        <v>94</v>
      </c>
      <c r="Y5" s="69"/>
      <c r="Z5" s="71"/>
      <c r="AA5" s="18" t="s">
        <v>95</v>
      </c>
      <c r="AB5" s="19" t="s">
        <v>87</v>
      </c>
      <c r="AC5" s="19" t="s">
        <v>88</v>
      </c>
      <c r="AD5" s="18" t="s">
        <v>96</v>
      </c>
      <c r="AE5" s="18" t="s">
        <v>97</v>
      </c>
      <c r="AF5" s="66"/>
      <c r="AG5" s="66"/>
      <c r="AH5" s="66"/>
      <c r="AI5" s="66"/>
      <c r="AJ5" s="63"/>
      <c r="AK5" s="63"/>
      <c r="AL5" s="63"/>
      <c r="AM5" s="63"/>
      <c r="AN5" s="90"/>
    </row>
    <row r="6" spans="1:41" s="7" customFormat="1" ht="16.5" customHeight="1" x14ac:dyDescent="0.25">
      <c r="A6" s="21" t="s">
        <v>12</v>
      </c>
      <c r="B6" s="22"/>
      <c r="C6" s="22"/>
      <c r="D6" s="22"/>
      <c r="E6" s="22"/>
      <c r="F6" s="22"/>
      <c r="G6" s="23"/>
      <c r="H6" s="23"/>
      <c r="I6" s="23"/>
      <c r="J6" s="24"/>
      <c r="K6" s="24"/>
      <c r="L6" s="24"/>
      <c r="M6" s="24"/>
      <c r="N6" s="24"/>
      <c r="O6" s="24"/>
      <c r="P6" s="24"/>
      <c r="Q6" s="24"/>
      <c r="R6" s="24"/>
      <c r="S6" s="25"/>
      <c r="T6" s="25"/>
      <c r="U6" s="25"/>
      <c r="V6" s="25"/>
      <c r="W6" s="25"/>
      <c r="X6" s="26" t="str">
        <f t="shared" ref="X6:X57" si="0">IF(S6=0,"",T6/S6)</f>
        <v/>
      </c>
      <c r="Y6" s="26" t="str">
        <f t="shared" ref="Y6:Y57" si="1">IF(S6=0,"",U6/S6)</f>
        <v/>
      </c>
      <c r="Z6" s="26" t="str">
        <f t="shared" ref="Z6:Z57" si="2">IF(S6=0,"",V6/S6)</f>
        <v/>
      </c>
      <c r="AA6" s="26" t="str">
        <f t="shared" ref="AA6:AE21" si="3">IF($V6=0,"",B6/$V6)</f>
        <v/>
      </c>
      <c r="AB6" s="26" t="str">
        <f t="shared" si="3"/>
        <v/>
      </c>
      <c r="AC6" s="26" t="str">
        <f t="shared" si="3"/>
        <v/>
      </c>
      <c r="AD6" s="26" t="str">
        <f t="shared" si="3"/>
        <v/>
      </c>
      <c r="AE6" s="26" t="str">
        <f t="shared" si="3"/>
        <v/>
      </c>
      <c r="AF6" s="27" t="str">
        <f t="shared" ref="AF6:AF58" si="4">IF($S6=0,"",W6/$S6)</f>
        <v/>
      </c>
      <c r="AG6" s="26" t="str">
        <f t="shared" ref="AG6:AN21" si="5">IF($S6=0,"",J6/$S6)</f>
        <v/>
      </c>
      <c r="AH6" s="26" t="str">
        <f t="shared" si="5"/>
        <v/>
      </c>
      <c r="AI6" s="26" t="str">
        <f t="shared" si="5"/>
        <v/>
      </c>
      <c r="AJ6" s="26" t="str">
        <f t="shared" si="5"/>
        <v/>
      </c>
      <c r="AK6" s="26" t="str">
        <f t="shared" si="5"/>
        <v/>
      </c>
      <c r="AL6" s="26" t="str">
        <f t="shared" si="5"/>
        <v/>
      </c>
      <c r="AM6" s="26" t="str">
        <f t="shared" si="5"/>
        <v/>
      </c>
      <c r="AN6" s="26" t="str">
        <f t="shared" si="5"/>
        <v/>
      </c>
      <c r="AO6" s="28"/>
    </row>
    <row r="7" spans="1:41" s="7" customFormat="1" ht="16.5" customHeight="1" x14ac:dyDescent="0.25">
      <c r="A7" s="21" t="s">
        <v>13</v>
      </c>
      <c r="B7" s="22"/>
      <c r="C7" s="22"/>
      <c r="D7" s="22"/>
      <c r="E7" s="22"/>
      <c r="F7" s="22"/>
      <c r="G7" s="23"/>
      <c r="H7" s="23"/>
      <c r="I7" s="23"/>
      <c r="J7" s="24"/>
      <c r="K7" s="24"/>
      <c r="L7" s="24"/>
      <c r="M7" s="24"/>
      <c r="N7" s="24"/>
      <c r="O7" s="24"/>
      <c r="P7" s="24"/>
      <c r="Q7" s="24"/>
      <c r="R7" s="24"/>
      <c r="S7" s="25"/>
      <c r="T7" s="25"/>
      <c r="U7" s="25"/>
      <c r="V7" s="25"/>
      <c r="W7" s="25"/>
      <c r="X7" s="26" t="str">
        <f t="shared" si="0"/>
        <v/>
      </c>
      <c r="Y7" s="26" t="str">
        <f t="shared" si="1"/>
        <v/>
      </c>
      <c r="Z7" s="26" t="str">
        <f t="shared" si="2"/>
        <v/>
      </c>
      <c r="AA7" s="26" t="str">
        <f t="shared" si="3"/>
        <v/>
      </c>
      <c r="AB7" s="26" t="str">
        <f t="shared" si="3"/>
        <v/>
      </c>
      <c r="AC7" s="26" t="str">
        <f t="shared" si="3"/>
        <v/>
      </c>
      <c r="AD7" s="26" t="str">
        <f t="shared" si="3"/>
        <v/>
      </c>
      <c r="AE7" s="26" t="str">
        <f t="shared" si="3"/>
        <v/>
      </c>
      <c r="AF7" s="27" t="str">
        <f t="shared" si="4"/>
        <v/>
      </c>
      <c r="AG7" s="26" t="str">
        <f t="shared" si="5"/>
        <v/>
      </c>
      <c r="AH7" s="26" t="str">
        <f t="shared" si="5"/>
        <v/>
      </c>
      <c r="AI7" s="26" t="str">
        <f t="shared" si="5"/>
        <v/>
      </c>
      <c r="AJ7" s="26" t="str">
        <f t="shared" si="5"/>
        <v/>
      </c>
      <c r="AK7" s="26" t="str">
        <f t="shared" si="5"/>
        <v/>
      </c>
      <c r="AL7" s="26" t="str">
        <f t="shared" si="5"/>
        <v/>
      </c>
      <c r="AM7" s="26" t="str">
        <f t="shared" si="5"/>
        <v/>
      </c>
      <c r="AN7" s="26" t="str">
        <f t="shared" si="5"/>
        <v/>
      </c>
      <c r="AO7" s="28"/>
    </row>
    <row r="8" spans="1:41" s="7" customFormat="1" ht="16.5" customHeight="1" x14ac:dyDescent="0.25">
      <c r="A8" s="21" t="s">
        <v>14</v>
      </c>
      <c r="B8" s="22"/>
      <c r="C8" s="22"/>
      <c r="D8" s="22"/>
      <c r="E8" s="22"/>
      <c r="F8" s="22"/>
      <c r="G8" s="23"/>
      <c r="H8" s="23"/>
      <c r="I8" s="23"/>
      <c r="J8" s="24"/>
      <c r="K8" s="24"/>
      <c r="L8" s="24"/>
      <c r="M8" s="24"/>
      <c r="N8" s="24"/>
      <c r="O8" s="24"/>
      <c r="P8" s="24"/>
      <c r="Q8" s="24"/>
      <c r="R8" s="24"/>
      <c r="S8" s="25"/>
      <c r="T8" s="25"/>
      <c r="U8" s="25"/>
      <c r="V8" s="25"/>
      <c r="W8" s="25"/>
      <c r="X8" s="26" t="str">
        <f t="shared" si="0"/>
        <v/>
      </c>
      <c r="Y8" s="26" t="str">
        <f t="shared" si="1"/>
        <v/>
      </c>
      <c r="Z8" s="26" t="str">
        <f t="shared" si="2"/>
        <v/>
      </c>
      <c r="AA8" s="26" t="str">
        <f t="shared" si="3"/>
        <v/>
      </c>
      <c r="AB8" s="26" t="str">
        <f t="shared" si="3"/>
        <v/>
      </c>
      <c r="AC8" s="26" t="str">
        <f t="shared" si="3"/>
        <v/>
      </c>
      <c r="AD8" s="26" t="str">
        <f t="shared" si="3"/>
        <v/>
      </c>
      <c r="AE8" s="26" t="str">
        <f t="shared" si="3"/>
        <v/>
      </c>
      <c r="AF8" s="27" t="str">
        <f t="shared" si="4"/>
        <v/>
      </c>
      <c r="AG8" s="26" t="str">
        <f t="shared" si="5"/>
        <v/>
      </c>
      <c r="AH8" s="26" t="str">
        <f t="shared" si="5"/>
        <v/>
      </c>
      <c r="AI8" s="26" t="str">
        <f t="shared" si="5"/>
        <v/>
      </c>
      <c r="AJ8" s="26" t="str">
        <f t="shared" si="5"/>
        <v/>
      </c>
      <c r="AK8" s="26" t="str">
        <f t="shared" si="5"/>
        <v/>
      </c>
      <c r="AL8" s="26" t="str">
        <f t="shared" si="5"/>
        <v/>
      </c>
      <c r="AM8" s="26" t="str">
        <f t="shared" si="5"/>
        <v/>
      </c>
      <c r="AN8" s="26" t="str">
        <f t="shared" si="5"/>
        <v/>
      </c>
      <c r="AO8" s="28"/>
    </row>
    <row r="9" spans="1:41" s="7" customFormat="1" ht="16.5" customHeight="1" x14ac:dyDescent="0.25">
      <c r="A9" s="21" t="s">
        <v>15</v>
      </c>
      <c r="B9" s="22"/>
      <c r="C9" s="22"/>
      <c r="D9" s="22"/>
      <c r="E9" s="22"/>
      <c r="F9" s="22"/>
      <c r="G9" s="23"/>
      <c r="H9" s="23"/>
      <c r="I9" s="23"/>
      <c r="J9" s="24"/>
      <c r="K9" s="24"/>
      <c r="L9" s="24"/>
      <c r="M9" s="24"/>
      <c r="N9" s="24"/>
      <c r="O9" s="24"/>
      <c r="P9" s="24"/>
      <c r="Q9" s="24"/>
      <c r="R9" s="24"/>
      <c r="S9" s="25"/>
      <c r="T9" s="25"/>
      <c r="U9" s="25"/>
      <c r="V9" s="25"/>
      <c r="W9" s="25"/>
      <c r="X9" s="26" t="str">
        <f t="shared" si="0"/>
        <v/>
      </c>
      <c r="Y9" s="26" t="str">
        <f t="shared" si="1"/>
        <v/>
      </c>
      <c r="Z9" s="26" t="str">
        <f t="shared" si="2"/>
        <v/>
      </c>
      <c r="AA9" s="26" t="str">
        <f t="shared" si="3"/>
        <v/>
      </c>
      <c r="AB9" s="26" t="str">
        <f t="shared" si="3"/>
        <v/>
      </c>
      <c r="AC9" s="26" t="str">
        <f t="shared" si="3"/>
        <v/>
      </c>
      <c r="AD9" s="26" t="str">
        <f t="shared" si="3"/>
        <v/>
      </c>
      <c r="AE9" s="26" t="str">
        <f t="shared" si="3"/>
        <v/>
      </c>
      <c r="AF9" s="27" t="str">
        <f t="shared" si="4"/>
        <v/>
      </c>
      <c r="AG9" s="26" t="str">
        <f t="shared" si="5"/>
        <v/>
      </c>
      <c r="AH9" s="26" t="str">
        <f t="shared" si="5"/>
        <v/>
      </c>
      <c r="AI9" s="26" t="str">
        <f t="shared" si="5"/>
        <v/>
      </c>
      <c r="AJ9" s="26" t="str">
        <f t="shared" si="5"/>
        <v/>
      </c>
      <c r="AK9" s="26" t="str">
        <f t="shared" si="5"/>
        <v/>
      </c>
      <c r="AL9" s="26" t="str">
        <f t="shared" si="5"/>
        <v/>
      </c>
      <c r="AM9" s="26" t="str">
        <f t="shared" si="5"/>
        <v/>
      </c>
      <c r="AN9" s="26" t="str">
        <f t="shared" si="5"/>
        <v/>
      </c>
      <c r="AO9" s="28"/>
    </row>
    <row r="10" spans="1:41" s="7" customFormat="1" ht="16.5" customHeight="1" x14ac:dyDescent="0.25">
      <c r="A10" s="21" t="s">
        <v>16</v>
      </c>
      <c r="B10" s="22"/>
      <c r="C10" s="22"/>
      <c r="D10" s="22"/>
      <c r="E10" s="22"/>
      <c r="F10" s="22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5"/>
      <c r="T10" s="25"/>
      <c r="U10" s="25"/>
      <c r="V10" s="25"/>
      <c r="W10" s="25"/>
      <c r="X10" s="26" t="str">
        <f t="shared" si="0"/>
        <v/>
      </c>
      <c r="Y10" s="26" t="str">
        <f t="shared" si="1"/>
        <v/>
      </c>
      <c r="Z10" s="26" t="str">
        <f t="shared" si="2"/>
        <v/>
      </c>
      <c r="AA10" s="26" t="str">
        <f t="shared" si="3"/>
        <v/>
      </c>
      <c r="AB10" s="26" t="str">
        <f t="shared" si="3"/>
        <v/>
      </c>
      <c r="AC10" s="26" t="str">
        <f t="shared" si="3"/>
        <v/>
      </c>
      <c r="AD10" s="26" t="str">
        <f t="shared" si="3"/>
        <v/>
      </c>
      <c r="AE10" s="26" t="str">
        <f t="shared" si="3"/>
        <v/>
      </c>
      <c r="AF10" s="27" t="str">
        <f t="shared" si="4"/>
        <v/>
      </c>
      <c r="AG10" s="26" t="str">
        <f t="shared" si="5"/>
        <v/>
      </c>
      <c r="AH10" s="26" t="str">
        <f t="shared" si="5"/>
        <v/>
      </c>
      <c r="AI10" s="26" t="str">
        <f t="shared" si="5"/>
        <v/>
      </c>
      <c r="AJ10" s="26" t="str">
        <f t="shared" si="5"/>
        <v/>
      </c>
      <c r="AK10" s="26" t="str">
        <f t="shared" si="5"/>
        <v/>
      </c>
      <c r="AL10" s="26" t="str">
        <f t="shared" si="5"/>
        <v/>
      </c>
      <c r="AM10" s="26" t="str">
        <f t="shared" si="5"/>
        <v/>
      </c>
      <c r="AN10" s="26" t="str">
        <f t="shared" si="5"/>
        <v/>
      </c>
      <c r="AO10" s="28"/>
    </row>
    <row r="11" spans="1:41" s="7" customFormat="1" ht="16.5" customHeight="1" x14ac:dyDescent="0.25">
      <c r="A11" s="21" t="s">
        <v>17</v>
      </c>
      <c r="B11" s="22"/>
      <c r="C11" s="22"/>
      <c r="D11" s="22"/>
      <c r="E11" s="22"/>
      <c r="F11" s="22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5"/>
      <c r="T11" s="25"/>
      <c r="U11" s="25"/>
      <c r="V11" s="25"/>
      <c r="W11" s="25"/>
      <c r="X11" s="26" t="str">
        <f t="shared" si="0"/>
        <v/>
      </c>
      <c r="Y11" s="26" t="str">
        <f t="shared" si="1"/>
        <v/>
      </c>
      <c r="Z11" s="26" t="str">
        <f t="shared" si="2"/>
        <v/>
      </c>
      <c r="AA11" s="26" t="str">
        <f t="shared" si="3"/>
        <v/>
      </c>
      <c r="AB11" s="26" t="str">
        <f t="shared" si="3"/>
        <v/>
      </c>
      <c r="AC11" s="26" t="str">
        <f t="shared" si="3"/>
        <v/>
      </c>
      <c r="AD11" s="26" t="str">
        <f t="shared" si="3"/>
        <v/>
      </c>
      <c r="AE11" s="26" t="str">
        <f t="shared" si="3"/>
        <v/>
      </c>
      <c r="AF11" s="27" t="str">
        <f t="shared" si="4"/>
        <v/>
      </c>
      <c r="AG11" s="26" t="str">
        <f t="shared" si="5"/>
        <v/>
      </c>
      <c r="AH11" s="26" t="str">
        <f t="shared" si="5"/>
        <v/>
      </c>
      <c r="AI11" s="26" t="str">
        <f t="shared" si="5"/>
        <v/>
      </c>
      <c r="AJ11" s="26" t="str">
        <f t="shared" si="5"/>
        <v/>
      </c>
      <c r="AK11" s="26" t="str">
        <f t="shared" si="5"/>
        <v/>
      </c>
      <c r="AL11" s="26" t="str">
        <f t="shared" si="5"/>
        <v/>
      </c>
      <c r="AM11" s="26" t="str">
        <f t="shared" si="5"/>
        <v/>
      </c>
      <c r="AN11" s="26" t="str">
        <f t="shared" si="5"/>
        <v/>
      </c>
      <c r="AO11" s="28"/>
    </row>
    <row r="12" spans="1:41" s="7" customFormat="1" ht="16.5" customHeight="1" x14ac:dyDescent="0.25">
      <c r="A12" s="21" t="s">
        <v>18</v>
      </c>
      <c r="B12" s="22"/>
      <c r="C12" s="22"/>
      <c r="D12" s="22"/>
      <c r="E12" s="22"/>
      <c r="F12" s="22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5"/>
      <c r="T12" s="25"/>
      <c r="U12" s="25"/>
      <c r="V12" s="25"/>
      <c r="W12" s="25"/>
      <c r="X12" s="26" t="str">
        <f t="shared" si="0"/>
        <v/>
      </c>
      <c r="Y12" s="26" t="str">
        <f t="shared" si="1"/>
        <v/>
      </c>
      <c r="Z12" s="26" t="str">
        <f t="shared" si="2"/>
        <v/>
      </c>
      <c r="AA12" s="26" t="str">
        <f t="shared" si="3"/>
        <v/>
      </c>
      <c r="AB12" s="26" t="str">
        <f t="shared" si="3"/>
        <v/>
      </c>
      <c r="AC12" s="26" t="str">
        <f t="shared" si="3"/>
        <v/>
      </c>
      <c r="AD12" s="26" t="str">
        <f t="shared" si="3"/>
        <v/>
      </c>
      <c r="AE12" s="26" t="str">
        <f t="shared" si="3"/>
        <v/>
      </c>
      <c r="AF12" s="27" t="str">
        <f t="shared" si="4"/>
        <v/>
      </c>
      <c r="AG12" s="26" t="str">
        <f t="shared" si="5"/>
        <v/>
      </c>
      <c r="AH12" s="26" t="str">
        <f t="shared" si="5"/>
        <v/>
      </c>
      <c r="AI12" s="26" t="str">
        <f t="shared" si="5"/>
        <v/>
      </c>
      <c r="AJ12" s="26" t="str">
        <f t="shared" si="5"/>
        <v/>
      </c>
      <c r="AK12" s="26" t="str">
        <f t="shared" si="5"/>
        <v/>
      </c>
      <c r="AL12" s="26" t="str">
        <f t="shared" si="5"/>
        <v/>
      </c>
      <c r="AM12" s="26" t="str">
        <f t="shared" si="5"/>
        <v/>
      </c>
      <c r="AN12" s="26" t="str">
        <f t="shared" si="5"/>
        <v/>
      </c>
      <c r="AO12" s="28"/>
    </row>
    <row r="13" spans="1:41" s="7" customFormat="1" ht="16.5" customHeight="1" x14ac:dyDescent="0.25">
      <c r="A13" s="21" t="s">
        <v>19</v>
      </c>
      <c r="B13" s="22"/>
      <c r="C13" s="22"/>
      <c r="D13" s="22"/>
      <c r="E13" s="22"/>
      <c r="F13" s="22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5"/>
      <c r="T13" s="25"/>
      <c r="U13" s="25"/>
      <c r="V13" s="25"/>
      <c r="W13" s="25"/>
      <c r="X13" s="26" t="str">
        <f t="shared" si="0"/>
        <v/>
      </c>
      <c r="Y13" s="26" t="str">
        <f t="shared" si="1"/>
        <v/>
      </c>
      <c r="Z13" s="26" t="str">
        <f t="shared" si="2"/>
        <v/>
      </c>
      <c r="AA13" s="26" t="str">
        <f t="shared" si="3"/>
        <v/>
      </c>
      <c r="AB13" s="26" t="str">
        <f t="shared" si="3"/>
        <v/>
      </c>
      <c r="AC13" s="26" t="str">
        <f t="shared" si="3"/>
        <v/>
      </c>
      <c r="AD13" s="26" t="str">
        <f t="shared" si="3"/>
        <v/>
      </c>
      <c r="AE13" s="26" t="str">
        <f t="shared" si="3"/>
        <v/>
      </c>
      <c r="AF13" s="27" t="str">
        <f t="shared" si="4"/>
        <v/>
      </c>
      <c r="AG13" s="26" t="str">
        <f t="shared" si="5"/>
        <v/>
      </c>
      <c r="AH13" s="26" t="str">
        <f t="shared" si="5"/>
        <v/>
      </c>
      <c r="AI13" s="26" t="str">
        <f t="shared" si="5"/>
        <v/>
      </c>
      <c r="AJ13" s="26" t="str">
        <f t="shared" si="5"/>
        <v/>
      </c>
      <c r="AK13" s="26" t="str">
        <f t="shared" si="5"/>
        <v/>
      </c>
      <c r="AL13" s="26" t="str">
        <f t="shared" si="5"/>
        <v/>
      </c>
      <c r="AM13" s="26" t="str">
        <f t="shared" si="5"/>
        <v/>
      </c>
      <c r="AN13" s="26" t="str">
        <f t="shared" si="5"/>
        <v/>
      </c>
      <c r="AO13" s="28"/>
    </row>
    <row r="14" spans="1:41" s="7" customFormat="1" ht="16.5" customHeight="1" x14ac:dyDescent="0.25">
      <c r="A14" s="21" t="s">
        <v>20</v>
      </c>
      <c r="B14" s="22"/>
      <c r="C14" s="22"/>
      <c r="D14" s="22"/>
      <c r="E14" s="22"/>
      <c r="F14" s="22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5"/>
      <c r="T14" s="25"/>
      <c r="U14" s="25"/>
      <c r="V14" s="25"/>
      <c r="W14" s="25"/>
      <c r="X14" s="26" t="str">
        <f t="shared" si="0"/>
        <v/>
      </c>
      <c r="Y14" s="26" t="str">
        <f t="shared" si="1"/>
        <v/>
      </c>
      <c r="Z14" s="26" t="str">
        <f t="shared" si="2"/>
        <v/>
      </c>
      <c r="AA14" s="26" t="str">
        <f t="shared" si="3"/>
        <v/>
      </c>
      <c r="AB14" s="26" t="str">
        <f t="shared" si="3"/>
        <v/>
      </c>
      <c r="AC14" s="26" t="str">
        <f t="shared" si="3"/>
        <v/>
      </c>
      <c r="AD14" s="26" t="str">
        <f t="shared" si="3"/>
        <v/>
      </c>
      <c r="AE14" s="26" t="str">
        <f t="shared" si="3"/>
        <v/>
      </c>
      <c r="AF14" s="27" t="str">
        <f t="shared" si="4"/>
        <v/>
      </c>
      <c r="AG14" s="26" t="str">
        <f t="shared" si="5"/>
        <v/>
      </c>
      <c r="AH14" s="26" t="str">
        <f t="shared" si="5"/>
        <v/>
      </c>
      <c r="AI14" s="26" t="str">
        <f t="shared" si="5"/>
        <v/>
      </c>
      <c r="AJ14" s="26" t="str">
        <f t="shared" si="5"/>
        <v/>
      </c>
      <c r="AK14" s="26" t="str">
        <f t="shared" si="5"/>
        <v/>
      </c>
      <c r="AL14" s="26" t="str">
        <f t="shared" si="5"/>
        <v/>
      </c>
      <c r="AM14" s="26" t="str">
        <f t="shared" si="5"/>
        <v/>
      </c>
      <c r="AN14" s="26" t="str">
        <f t="shared" si="5"/>
        <v/>
      </c>
      <c r="AO14" s="28"/>
    </row>
    <row r="15" spans="1:41" s="7" customFormat="1" ht="16.5" customHeight="1" x14ac:dyDescent="0.25">
      <c r="A15" s="21" t="s">
        <v>21</v>
      </c>
      <c r="B15" s="22"/>
      <c r="C15" s="22"/>
      <c r="D15" s="22"/>
      <c r="E15" s="22"/>
      <c r="F15" s="22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5"/>
      <c r="T15" s="25"/>
      <c r="U15" s="25"/>
      <c r="V15" s="25"/>
      <c r="W15" s="25"/>
      <c r="X15" s="26" t="str">
        <f t="shared" si="0"/>
        <v/>
      </c>
      <c r="Y15" s="26" t="str">
        <f t="shared" si="1"/>
        <v/>
      </c>
      <c r="Z15" s="26" t="str">
        <f t="shared" si="2"/>
        <v/>
      </c>
      <c r="AA15" s="26" t="str">
        <f t="shared" si="3"/>
        <v/>
      </c>
      <c r="AB15" s="26" t="str">
        <f t="shared" si="3"/>
        <v/>
      </c>
      <c r="AC15" s="26" t="str">
        <f t="shared" si="3"/>
        <v/>
      </c>
      <c r="AD15" s="26" t="str">
        <f t="shared" si="3"/>
        <v/>
      </c>
      <c r="AE15" s="26" t="str">
        <f t="shared" si="3"/>
        <v/>
      </c>
      <c r="AF15" s="27" t="str">
        <f t="shared" si="4"/>
        <v/>
      </c>
      <c r="AG15" s="26" t="str">
        <f t="shared" si="5"/>
        <v/>
      </c>
      <c r="AH15" s="26" t="str">
        <f t="shared" si="5"/>
        <v/>
      </c>
      <c r="AI15" s="26" t="str">
        <f t="shared" si="5"/>
        <v/>
      </c>
      <c r="AJ15" s="26" t="str">
        <f t="shared" si="5"/>
        <v/>
      </c>
      <c r="AK15" s="26" t="str">
        <f t="shared" si="5"/>
        <v/>
      </c>
      <c r="AL15" s="26" t="str">
        <f t="shared" si="5"/>
        <v/>
      </c>
      <c r="AM15" s="26" t="str">
        <f t="shared" si="5"/>
        <v/>
      </c>
      <c r="AN15" s="26" t="str">
        <f t="shared" si="5"/>
        <v/>
      </c>
      <c r="AO15" s="28"/>
    </row>
    <row r="16" spans="1:41" s="7" customFormat="1" ht="16.5" customHeight="1" x14ac:dyDescent="0.25">
      <c r="A16" s="21" t="s">
        <v>22</v>
      </c>
      <c r="B16" s="22"/>
      <c r="C16" s="22"/>
      <c r="D16" s="22"/>
      <c r="E16" s="22"/>
      <c r="F16" s="22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5"/>
      <c r="T16" s="25"/>
      <c r="U16" s="25"/>
      <c r="V16" s="25"/>
      <c r="W16" s="25"/>
      <c r="X16" s="26" t="str">
        <f t="shared" si="0"/>
        <v/>
      </c>
      <c r="Y16" s="26" t="str">
        <f t="shared" si="1"/>
        <v/>
      </c>
      <c r="Z16" s="26" t="str">
        <f t="shared" si="2"/>
        <v/>
      </c>
      <c r="AA16" s="26" t="str">
        <f t="shared" si="3"/>
        <v/>
      </c>
      <c r="AB16" s="26" t="str">
        <f t="shared" si="3"/>
        <v/>
      </c>
      <c r="AC16" s="26" t="str">
        <f t="shared" si="3"/>
        <v/>
      </c>
      <c r="AD16" s="26" t="str">
        <f t="shared" si="3"/>
        <v/>
      </c>
      <c r="AE16" s="26" t="str">
        <f t="shared" si="3"/>
        <v/>
      </c>
      <c r="AF16" s="27" t="str">
        <f t="shared" si="4"/>
        <v/>
      </c>
      <c r="AG16" s="26" t="str">
        <f t="shared" si="5"/>
        <v/>
      </c>
      <c r="AH16" s="26" t="str">
        <f t="shared" si="5"/>
        <v/>
      </c>
      <c r="AI16" s="26" t="str">
        <f t="shared" si="5"/>
        <v/>
      </c>
      <c r="AJ16" s="26" t="str">
        <f t="shared" si="5"/>
        <v/>
      </c>
      <c r="AK16" s="26" t="str">
        <f t="shared" si="5"/>
        <v/>
      </c>
      <c r="AL16" s="26" t="str">
        <f t="shared" si="5"/>
        <v/>
      </c>
      <c r="AM16" s="26" t="str">
        <f t="shared" si="5"/>
        <v/>
      </c>
      <c r="AN16" s="26" t="str">
        <f t="shared" si="5"/>
        <v/>
      </c>
      <c r="AO16" s="28"/>
    </row>
    <row r="17" spans="1:41" s="7" customFormat="1" ht="16.5" customHeight="1" x14ac:dyDescent="0.25">
      <c r="A17" s="21" t="s">
        <v>23</v>
      </c>
      <c r="B17" s="22"/>
      <c r="C17" s="22"/>
      <c r="D17" s="22"/>
      <c r="E17" s="22"/>
      <c r="F17" s="22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5"/>
      <c r="T17" s="25"/>
      <c r="U17" s="25"/>
      <c r="V17" s="25"/>
      <c r="W17" s="25"/>
      <c r="X17" s="26" t="str">
        <f t="shared" si="0"/>
        <v/>
      </c>
      <c r="Y17" s="26" t="str">
        <f t="shared" si="1"/>
        <v/>
      </c>
      <c r="Z17" s="26" t="str">
        <f t="shared" si="2"/>
        <v/>
      </c>
      <c r="AA17" s="26" t="str">
        <f t="shared" si="3"/>
        <v/>
      </c>
      <c r="AB17" s="26" t="str">
        <f t="shared" si="3"/>
        <v/>
      </c>
      <c r="AC17" s="26" t="str">
        <f t="shared" si="3"/>
        <v/>
      </c>
      <c r="AD17" s="26" t="str">
        <f t="shared" si="3"/>
        <v/>
      </c>
      <c r="AE17" s="26" t="str">
        <f t="shared" si="3"/>
        <v/>
      </c>
      <c r="AF17" s="27" t="str">
        <f t="shared" si="4"/>
        <v/>
      </c>
      <c r="AG17" s="26" t="str">
        <f t="shared" si="5"/>
        <v/>
      </c>
      <c r="AH17" s="26" t="str">
        <f t="shared" si="5"/>
        <v/>
      </c>
      <c r="AI17" s="26" t="str">
        <f t="shared" si="5"/>
        <v/>
      </c>
      <c r="AJ17" s="26" t="str">
        <f t="shared" si="5"/>
        <v/>
      </c>
      <c r="AK17" s="26" t="str">
        <f t="shared" si="5"/>
        <v/>
      </c>
      <c r="AL17" s="26" t="str">
        <f t="shared" si="5"/>
        <v/>
      </c>
      <c r="AM17" s="26" t="str">
        <f t="shared" si="5"/>
        <v/>
      </c>
      <c r="AN17" s="26" t="str">
        <f t="shared" si="5"/>
        <v/>
      </c>
      <c r="AO17" s="28"/>
    </row>
    <row r="18" spans="1:41" s="7" customFormat="1" ht="16.5" customHeight="1" x14ac:dyDescent="0.25">
      <c r="A18" s="21" t="s">
        <v>24</v>
      </c>
      <c r="B18" s="29"/>
      <c r="C18" s="29"/>
      <c r="D18" s="29"/>
      <c r="E18" s="29"/>
      <c r="F18" s="29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5"/>
      <c r="T18" s="25"/>
      <c r="U18" s="25"/>
      <c r="V18" s="25"/>
      <c r="W18" s="25"/>
      <c r="X18" s="26" t="str">
        <f t="shared" si="0"/>
        <v/>
      </c>
      <c r="Y18" s="26" t="str">
        <f t="shared" si="1"/>
        <v/>
      </c>
      <c r="Z18" s="26" t="str">
        <f t="shared" si="2"/>
        <v/>
      </c>
      <c r="AA18" s="26" t="str">
        <f t="shared" si="3"/>
        <v/>
      </c>
      <c r="AB18" s="26" t="str">
        <f t="shared" si="3"/>
        <v/>
      </c>
      <c r="AC18" s="26" t="str">
        <f t="shared" si="3"/>
        <v/>
      </c>
      <c r="AD18" s="26" t="str">
        <f t="shared" si="3"/>
        <v/>
      </c>
      <c r="AE18" s="26" t="str">
        <f t="shared" si="3"/>
        <v/>
      </c>
      <c r="AF18" s="27" t="str">
        <f t="shared" si="4"/>
        <v/>
      </c>
      <c r="AG18" s="26" t="str">
        <f t="shared" si="5"/>
        <v/>
      </c>
      <c r="AH18" s="26" t="str">
        <f t="shared" si="5"/>
        <v/>
      </c>
      <c r="AI18" s="26" t="str">
        <f t="shared" si="5"/>
        <v/>
      </c>
      <c r="AJ18" s="26" t="str">
        <f t="shared" si="5"/>
        <v/>
      </c>
      <c r="AK18" s="26" t="str">
        <f t="shared" si="5"/>
        <v/>
      </c>
      <c r="AL18" s="26" t="str">
        <f t="shared" si="5"/>
        <v/>
      </c>
      <c r="AM18" s="26" t="str">
        <f t="shared" si="5"/>
        <v/>
      </c>
      <c r="AN18" s="26" t="str">
        <f t="shared" si="5"/>
        <v/>
      </c>
      <c r="AO18" s="28"/>
    </row>
    <row r="19" spans="1:41" s="7" customFormat="1" ht="16.5" customHeight="1" x14ac:dyDescent="0.25">
      <c r="A19" s="21" t="s">
        <v>25</v>
      </c>
      <c r="B19" s="22"/>
      <c r="C19" s="22"/>
      <c r="D19" s="22"/>
      <c r="E19" s="22"/>
      <c r="F19" s="22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5"/>
      <c r="T19" s="25"/>
      <c r="U19" s="25"/>
      <c r="V19" s="25"/>
      <c r="W19" s="25"/>
      <c r="X19" s="26" t="str">
        <f t="shared" si="0"/>
        <v/>
      </c>
      <c r="Y19" s="26" t="str">
        <f t="shared" si="1"/>
        <v/>
      </c>
      <c r="Z19" s="26" t="str">
        <f t="shared" si="2"/>
        <v/>
      </c>
      <c r="AA19" s="26" t="str">
        <f t="shared" si="3"/>
        <v/>
      </c>
      <c r="AB19" s="26" t="str">
        <f t="shared" si="3"/>
        <v/>
      </c>
      <c r="AC19" s="26" t="str">
        <f t="shared" si="3"/>
        <v/>
      </c>
      <c r="AD19" s="26" t="str">
        <f t="shared" si="3"/>
        <v/>
      </c>
      <c r="AE19" s="26" t="str">
        <f t="shared" si="3"/>
        <v/>
      </c>
      <c r="AF19" s="27" t="str">
        <f t="shared" si="4"/>
        <v/>
      </c>
      <c r="AG19" s="26" t="str">
        <f t="shared" si="5"/>
        <v/>
      </c>
      <c r="AH19" s="26" t="str">
        <f t="shared" si="5"/>
        <v/>
      </c>
      <c r="AI19" s="26" t="str">
        <f t="shared" si="5"/>
        <v/>
      </c>
      <c r="AJ19" s="26" t="str">
        <f t="shared" si="5"/>
        <v/>
      </c>
      <c r="AK19" s="26" t="str">
        <f t="shared" si="5"/>
        <v/>
      </c>
      <c r="AL19" s="26" t="str">
        <f t="shared" si="5"/>
        <v/>
      </c>
      <c r="AM19" s="26" t="str">
        <f t="shared" si="5"/>
        <v/>
      </c>
      <c r="AN19" s="26" t="str">
        <f t="shared" si="5"/>
        <v/>
      </c>
      <c r="AO19" s="28"/>
    </row>
    <row r="20" spans="1:41" s="7" customFormat="1" ht="16.5" customHeight="1" x14ac:dyDescent="0.25">
      <c r="A20" s="21" t="s">
        <v>26</v>
      </c>
      <c r="B20" s="22"/>
      <c r="C20" s="22"/>
      <c r="D20" s="22"/>
      <c r="E20" s="22"/>
      <c r="F20" s="22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5"/>
      <c r="T20" s="25"/>
      <c r="U20" s="25"/>
      <c r="V20" s="25"/>
      <c r="W20" s="25"/>
      <c r="X20" s="26" t="str">
        <f t="shared" si="0"/>
        <v/>
      </c>
      <c r="Y20" s="26" t="str">
        <f t="shared" si="1"/>
        <v/>
      </c>
      <c r="Z20" s="26" t="str">
        <f t="shared" si="2"/>
        <v/>
      </c>
      <c r="AA20" s="26" t="str">
        <f t="shared" si="3"/>
        <v/>
      </c>
      <c r="AB20" s="26" t="str">
        <f t="shared" si="3"/>
        <v/>
      </c>
      <c r="AC20" s="26" t="str">
        <f t="shared" si="3"/>
        <v/>
      </c>
      <c r="AD20" s="26" t="str">
        <f t="shared" si="3"/>
        <v/>
      </c>
      <c r="AE20" s="26" t="str">
        <f t="shared" si="3"/>
        <v/>
      </c>
      <c r="AF20" s="27" t="str">
        <f t="shared" si="4"/>
        <v/>
      </c>
      <c r="AG20" s="26" t="str">
        <f t="shared" si="5"/>
        <v/>
      </c>
      <c r="AH20" s="26" t="str">
        <f t="shared" si="5"/>
        <v/>
      </c>
      <c r="AI20" s="26" t="str">
        <f t="shared" si="5"/>
        <v/>
      </c>
      <c r="AJ20" s="26" t="str">
        <f t="shared" si="5"/>
        <v/>
      </c>
      <c r="AK20" s="26" t="str">
        <f t="shared" si="5"/>
        <v/>
      </c>
      <c r="AL20" s="26" t="str">
        <f t="shared" si="5"/>
        <v/>
      </c>
      <c r="AM20" s="26" t="str">
        <f t="shared" si="5"/>
        <v/>
      </c>
      <c r="AN20" s="26" t="str">
        <f t="shared" si="5"/>
        <v/>
      </c>
      <c r="AO20" s="28"/>
    </row>
    <row r="21" spans="1:41" s="33" customFormat="1" ht="16.5" customHeight="1" x14ac:dyDescent="0.25">
      <c r="A21" s="21" t="s">
        <v>27</v>
      </c>
      <c r="B21" s="22"/>
      <c r="C21" s="22"/>
      <c r="D21" s="22"/>
      <c r="E21" s="22"/>
      <c r="F21" s="22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25"/>
      <c r="T21" s="31"/>
      <c r="U21" s="31"/>
      <c r="V21" s="31"/>
      <c r="W21" s="31"/>
      <c r="X21" s="26" t="str">
        <f t="shared" si="0"/>
        <v/>
      </c>
      <c r="Y21" s="26" t="str">
        <f t="shared" si="1"/>
        <v/>
      </c>
      <c r="Z21" s="26" t="str">
        <f t="shared" si="2"/>
        <v/>
      </c>
      <c r="AA21" s="26" t="str">
        <f t="shared" si="3"/>
        <v/>
      </c>
      <c r="AB21" s="26" t="str">
        <f t="shared" si="3"/>
        <v/>
      </c>
      <c r="AC21" s="26" t="str">
        <f t="shared" si="3"/>
        <v/>
      </c>
      <c r="AD21" s="26" t="str">
        <f t="shared" si="3"/>
        <v/>
      </c>
      <c r="AE21" s="26" t="str">
        <f t="shared" si="3"/>
        <v/>
      </c>
      <c r="AF21" s="27" t="str">
        <f t="shared" si="4"/>
        <v/>
      </c>
      <c r="AG21" s="26" t="str">
        <f t="shared" si="5"/>
        <v/>
      </c>
      <c r="AH21" s="26" t="str">
        <f t="shared" si="5"/>
        <v/>
      </c>
      <c r="AI21" s="26" t="str">
        <f t="shared" si="5"/>
        <v/>
      </c>
      <c r="AJ21" s="26" t="str">
        <f t="shared" si="5"/>
        <v/>
      </c>
      <c r="AK21" s="26" t="str">
        <f t="shared" si="5"/>
        <v/>
      </c>
      <c r="AL21" s="26" t="str">
        <f t="shared" si="5"/>
        <v/>
      </c>
      <c r="AM21" s="26" t="str">
        <f t="shared" si="5"/>
        <v/>
      </c>
      <c r="AN21" s="26" t="str">
        <f t="shared" si="5"/>
        <v/>
      </c>
      <c r="AO21" s="32"/>
    </row>
    <row r="22" spans="1:41" s="7" customFormat="1" ht="16.5" customHeight="1" x14ac:dyDescent="0.25">
      <c r="A22" s="21" t="s">
        <v>28</v>
      </c>
      <c r="B22" s="22"/>
      <c r="C22" s="22"/>
      <c r="D22" s="22"/>
      <c r="E22" s="22"/>
      <c r="F22" s="22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5"/>
      <c r="T22" s="25"/>
      <c r="U22" s="25"/>
      <c r="V22" s="25"/>
      <c r="W22" s="25"/>
      <c r="X22" s="26" t="str">
        <f t="shared" si="0"/>
        <v/>
      </c>
      <c r="Y22" s="26" t="str">
        <f t="shared" si="1"/>
        <v/>
      </c>
      <c r="Z22" s="26" t="str">
        <f t="shared" si="2"/>
        <v/>
      </c>
      <c r="AA22" s="26" t="str">
        <f t="shared" ref="AA22:AE45" si="6">IF($V22=0,"",B22/$V22)</f>
        <v/>
      </c>
      <c r="AB22" s="26" t="str">
        <f t="shared" si="6"/>
        <v/>
      </c>
      <c r="AC22" s="26" t="str">
        <f t="shared" si="6"/>
        <v/>
      </c>
      <c r="AD22" s="26" t="str">
        <f t="shared" si="6"/>
        <v/>
      </c>
      <c r="AE22" s="26" t="str">
        <f t="shared" si="6"/>
        <v/>
      </c>
      <c r="AF22" s="27" t="str">
        <f t="shared" si="4"/>
        <v/>
      </c>
      <c r="AG22" s="26" t="str">
        <f t="shared" ref="AG22:AN45" si="7">IF($S22=0,"",J22/$S22)</f>
        <v/>
      </c>
      <c r="AH22" s="26" t="str">
        <f t="shared" si="7"/>
        <v/>
      </c>
      <c r="AI22" s="26" t="str">
        <f t="shared" si="7"/>
        <v/>
      </c>
      <c r="AJ22" s="26" t="str">
        <f t="shared" si="7"/>
        <v/>
      </c>
      <c r="AK22" s="26" t="str">
        <f t="shared" si="7"/>
        <v/>
      </c>
      <c r="AL22" s="26" t="str">
        <f t="shared" si="7"/>
        <v/>
      </c>
      <c r="AM22" s="26" t="str">
        <f t="shared" si="7"/>
        <v/>
      </c>
      <c r="AN22" s="26" t="str">
        <f t="shared" si="7"/>
        <v/>
      </c>
      <c r="AO22" s="28"/>
    </row>
    <row r="23" spans="1:41" s="7" customFormat="1" ht="16.5" customHeight="1" x14ac:dyDescent="0.25">
      <c r="A23" s="21" t="s">
        <v>29</v>
      </c>
      <c r="B23" s="22"/>
      <c r="C23" s="22"/>
      <c r="D23" s="22"/>
      <c r="E23" s="22"/>
      <c r="F23" s="22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5"/>
      <c r="T23" s="25"/>
      <c r="U23" s="25"/>
      <c r="V23" s="25"/>
      <c r="W23" s="25"/>
      <c r="X23" s="26" t="str">
        <f t="shared" si="0"/>
        <v/>
      </c>
      <c r="Y23" s="26" t="str">
        <f t="shared" si="1"/>
        <v/>
      </c>
      <c r="Z23" s="26" t="str">
        <f t="shared" si="2"/>
        <v/>
      </c>
      <c r="AA23" s="26" t="str">
        <f t="shared" si="6"/>
        <v/>
      </c>
      <c r="AB23" s="26" t="str">
        <f t="shared" si="6"/>
        <v/>
      </c>
      <c r="AC23" s="26" t="str">
        <f t="shared" si="6"/>
        <v/>
      </c>
      <c r="AD23" s="26" t="str">
        <f t="shared" si="6"/>
        <v/>
      </c>
      <c r="AE23" s="26" t="str">
        <f t="shared" si="6"/>
        <v/>
      </c>
      <c r="AF23" s="27" t="str">
        <f t="shared" si="4"/>
        <v/>
      </c>
      <c r="AG23" s="26" t="str">
        <f t="shared" si="7"/>
        <v/>
      </c>
      <c r="AH23" s="26" t="str">
        <f t="shared" si="7"/>
        <v/>
      </c>
      <c r="AI23" s="26" t="str">
        <f t="shared" si="7"/>
        <v/>
      </c>
      <c r="AJ23" s="26" t="str">
        <f t="shared" si="7"/>
        <v/>
      </c>
      <c r="AK23" s="26" t="str">
        <f t="shared" si="7"/>
        <v/>
      </c>
      <c r="AL23" s="26" t="str">
        <f t="shared" si="7"/>
        <v/>
      </c>
      <c r="AM23" s="26" t="str">
        <f t="shared" si="7"/>
        <v/>
      </c>
      <c r="AN23" s="26" t="str">
        <f t="shared" si="7"/>
        <v/>
      </c>
      <c r="AO23" s="28"/>
    </row>
    <row r="24" spans="1:41" s="7" customFormat="1" ht="16.5" customHeight="1" x14ac:dyDescent="0.25">
      <c r="A24" s="21" t="s">
        <v>30</v>
      </c>
      <c r="B24" s="22"/>
      <c r="C24" s="22"/>
      <c r="D24" s="22"/>
      <c r="E24" s="22"/>
      <c r="F24" s="22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5"/>
      <c r="T24" s="25"/>
      <c r="U24" s="25"/>
      <c r="V24" s="25"/>
      <c r="W24" s="25"/>
      <c r="X24" s="26" t="str">
        <f t="shared" si="0"/>
        <v/>
      </c>
      <c r="Y24" s="26" t="str">
        <f t="shared" si="1"/>
        <v/>
      </c>
      <c r="Z24" s="26" t="str">
        <f t="shared" si="2"/>
        <v/>
      </c>
      <c r="AA24" s="26" t="str">
        <f t="shared" si="6"/>
        <v/>
      </c>
      <c r="AB24" s="26" t="str">
        <f t="shared" si="6"/>
        <v/>
      </c>
      <c r="AC24" s="26" t="str">
        <f t="shared" si="6"/>
        <v/>
      </c>
      <c r="AD24" s="26" t="str">
        <f t="shared" si="6"/>
        <v/>
      </c>
      <c r="AE24" s="26" t="str">
        <f t="shared" si="6"/>
        <v/>
      </c>
      <c r="AF24" s="27" t="str">
        <f t="shared" si="4"/>
        <v/>
      </c>
      <c r="AG24" s="26" t="str">
        <f t="shared" si="7"/>
        <v/>
      </c>
      <c r="AH24" s="26" t="str">
        <f t="shared" si="7"/>
        <v/>
      </c>
      <c r="AI24" s="26" t="str">
        <f t="shared" si="7"/>
        <v/>
      </c>
      <c r="AJ24" s="26" t="str">
        <f t="shared" si="7"/>
        <v/>
      </c>
      <c r="AK24" s="26" t="str">
        <f t="shared" si="7"/>
        <v/>
      </c>
      <c r="AL24" s="26" t="str">
        <f t="shared" si="7"/>
        <v/>
      </c>
      <c r="AM24" s="26" t="str">
        <f t="shared" si="7"/>
        <v/>
      </c>
      <c r="AN24" s="26" t="str">
        <f t="shared" si="7"/>
        <v/>
      </c>
      <c r="AO24" s="28"/>
    </row>
    <row r="25" spans="1:41" s="7" customFormat="1" ht="16.5" customHeight="1" x14ac:dyDescent="0.25">
      <c r="A25" s="21" t="s">
        <v>31</v>
      </c>
      <c r="B25" s="22"/>
      <c r="C25" s="22"/>
      <c r="D25" s="22"/>
      <c r="E25" s="22"/>
      <c r="F25" s="22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5"/>
      <c r="T25" s="25"/>
      <c r="U25" s="25"/>
      <c r="V25" s="25"/>
      <c r="W25" s="25"/>
      <c r="X25" s="26" t="str">
        <f t="shared" si="0"/>
        <v/>
      </c>
      <c r="Y25" s="26" t="str">
        <f t="shared" si="1"/>
        <v/>
      </c>
      <c r="Z25" s="26" t="str">
        <f t="shared" si="2"/>
        <v/>
      </c>
      <c r="AA25" s="26" t="str">
        <f t="shared" si="6"/>
        <v/>
      </c>
      <c r="AB25" s="26" t="str">
        <f t="shared" si="6"/>
        <v/>
      </c>
      <c r="AC25" s="26" t="str">
        <f t="shared" si="6"/>
        <v/>
      </c>
      <c r="AD25" s="26" t="str">
        <f t="shared" si="6"/>
        <v/>
      </c>
      <c r="AE25" s="26" t="str">
        <f t="shared" si="6"/>
        <v/>
      </c>
      <c r="AF25" s="27" t="str">
        <f t="shared" si="4"/>
        <v/>
      </c>
      <c r="AG25" s="26" t="str">
        <f t="shared" si="7"/>
        <v/>
      </c>
      <c r="AH25" s="26" t="str">
        <f t="shared" si="7"/>
        <v/>
      </c>
      <c r="AI25" s="26" t="str">
        <f t="shared" si="7"/>
        <v/>
      </c>
      <c r="AJ25" s="26" t="str">
        <f t="shared" si="7"/>
        <v/>
      </c>
      <c r="AK25" s="26" t="str">
        <f t="shared" si="7"/>
        <v/>
      </c>
      <c r="AL25" s="26" t="str">
        <f t="shared" si="7"/>
        <v/>
      </c>
      <c r="AM25" s="26" t="str">
        <f t="shared" si="7"/>
        <v/>
      </c>
      <c r="AN25" s="26" t="str">
        <f t="shared" si="7"/>
        <v/>
      </c>
      <c r="AO25" s="28"/>
    </row>
    <row r="26" spans="1:41" s="7" customFormat="1" ht="15.75" x14ac:dyDescent="0.25">
      <c r="A26" s="21" t="s">
        <v>32</v>
      </c>
      <c r="B26" s="22"/>
      <c r="C26" s="22"/>
      <c r="D26" s="22"/>
      <c r="E26" s="22"/>
      <c r="F26" s="22"/>
      <c r="G26" s="22"/>
      <c r="H26" s="22"/>
      <c r="I26" s="22"/>
      <c r="J26" s="24"/>
      <c r="K26" s="24"/>
      <c r="L26" s="24"/>
      <c r="M26" s="24"/>
      <c r="N26" s="24"/>
      <c r="O26" s="24"/>
      <c r="P26" s="24"/>
      <c r="Q26" s="24"/>
      <c r="R26" s="24"/>
      <c r="S26" s="25"/>
      <c r="T26" s="25"/>
      <c r="U26" s="25"/>
      <c r="V26" s="25"/>
      <c r="W26" s="25"/>
      <c r="X26" s="26" t="str">
        <f t="shared" si="0"/>
        <v/>
      </c>
      <c r="Y26" s="26" t="str">
        <f t="shared" si="1"/>
        <v/>
      </c>
      <c r="Z26" s="26" t="str">
        <f t="shared" si="2"/>
        <v/>
      </c>
      <c r="AA26" s="26" t="str">
        <f t="shared" si="6"/>
        <v/>
      </c>
      <c r="AB26" s="26" t="str">
        <f t="shared" si="6"/>
        <v/>
      </c>
      <c r="AC26" s="26" t="str">
        <f t="shared" si="6"/>
        <v/>
      </c>
      <c r="AD26" s="26" t="str">
        <f t="shared" si="6"/>
        <v/>
      </c>
      <c r="AE26" s="26" t="str">
        <f t="shared" si="6"/>
        <v/>
      </c>
      <c r="AF26" s="27" t="str">
        <f t="shared" si="4"/>
        <v/>
      </c>
      <c r="AG26" s="26" t="str">
        <f t="shared" si="7"/>
        <v/>
      </c>
      <c r="AH26" s="26" t="str">
        <f t="shared" si="7"/>
        <v/>
      </c>
      <c r="AI26" s="26" t="str">
        <f t="shared" si="7"/>
        <v/>
      </c>
      <c r="AJ26" s="26" t="str">
        <f t="shared" si="7"/>
        <v/>
      </c>
      <c r="AK26" s="26" t="str">
        <f t="shared" si="7"/>
        <v/>
      </c>
      <c r="AL26" s="26" t="str">
        <f t="shared" si="7"/>
        <v/>
      </c>
      <c r="AM26" s="26" t="str">
        <f t="shared" si="7"/>
        <v/>
      </c>
      <c r="AN26" s="26" t="str">
        <f t="shared" si="7"/>
        <v/>
      </c>
      <c r="AO26" s="28"/>
    </row>
    <row r="27" spans="1:41" s="7" customFormat="1" ht="15.75" x14ac:dyDescent="0.25">
      <c r="A27" s="21" t="s">
        <v>33</v>
      </c>
      <c r="B27" s="22"/>
      <c r="C27" s="22"/>
      <c r="D27" s="34"/>
      <c r="E27" s="34"/>
      <c r="F27" s="22"/>
      <c r="G27" s="22"/>
      <c r="H27" s="22"/>
      <c r="I27" s="22"/>
      <c r="J27" s="24"/>
      <c r="K27" s="24"/>
      <c r="L27" s="24"/>
      <c r="M27" s="24"/>
      <c r="N27" s="24"/>
      <c r="O27" s="24"/>
      <c r="P27" s="24"/>
      <c r="Q27" s="24"/>
      <c r="R27" s="24"/>
      <c r="S27" s="25"/>
      <c r="T27" s="25"/>
      <c r="U27" s="25"/>
      <c r="V27" s="25"/>
      <c r="W27" s="25"/>
      <c r="X27" s="26" t="str">
        <f t="shared" si="0"/>
        <v/>
      </c>
      <c r="Y27" s="26" t="str">
        <f t="shared" si="1"/>
        <v/>
      </c>
      <c r="Z27" s="26" t="str">
        <f t="shared" si="2"/>
        <v/>
      </c>
      <c r="AA27" s="26" t="str">
        <f t="shared" si="6"/>
        <v/>
      </c>
      <c r="AB27" s="26" t="str">
        <f t="shared" si="6"/>
        <v/>
      </c>
      <c r="AC27" s="26" t="str">
        <f t="shared" si="6"/>
        <v/>
      </c>
      <c r="AD27" s="26" t="str">
        <f t="shared" si="6"/>
        <v/>
      </c>
      <c r="AE27" s="26" t="str">
        <f t="shared" si="6"/>
        <v/>
      </c>
      <c r="AF27" s="27" t="str">
        <f t="shared" si="4"/>
        <v/>
      </c>
      <c r="AG27" s="26" t="str">
        <f t="shared" si="7"/>
        <v/>
      </c>
      <c r="AH27" s="26" t="str">
        <f t="shared" si="7"/>
        <v/>
      </c>
      <c r="AI27" s="26" t="str">
        <f t="shared" si="7"/>
        <v/>
      </c>
      <c r="AJ27" s="26" t="str">
        <f t="shared" si="7"/>
        <v/>
      </c>
      <c r="AK27" s="26" t="str">
        <f t="shared" si="7"/>
        <v/>
      </c>
      <c r="AL27" s="26" t="str">
        <f t="shared" si="7"/>
        <v/>
      </c>
      <c r="AM27" s="26" t="str">
        <f t="shared" si="7"/>
        <v/>
      </c>
      <c r="AN27" s="26" t="str">
        <f t="shared" si="7"/>
        <v/>
      </c>
      <c r="AO27" s="28"/>
    </row>
    <row r="28" spans="1:41" s="7" customFormat="1" ht="15.75" x14ac:dyDescent="0.25">
      <c r="A28" s="21" t="s">
        <v>34</v>
      </c>
      <c r="B28" s="22"/>
      <c r="C28" s="22"/>
      <c r="D28" s="34"/>
      <c r="E28" s="34"/>
      <c r="F28" s="22"/>
      <c r="G28" s="22"/>
      <c r="H28" s="22"/>
      <c r="I28" s="22"/>
      <c r="J28" s="24"/>
      <c r="K28" s="24"/>
      <c r="L28" s="24"/>
      <c r="M28" s="24"/>
      <c r="N28" s="24"/>
      <c r="O28" s="24"/>
      <c r="P28" s="24"/>
      <c r="Q28" s="24"/>
      <c r="R28" s="24"/>
      <c r="S28" s="25"/>
      <c r="T28" s="25"/>
      <c r="U28" s="25"/>
      <c r="V28" s="25"/>
      <c r="W28" s="25"/>
      <c r="X28" s="26" t="str">
        <f t="shared" si="0"/>
        <v/>
      </c>
      <c r="Y28" s="26" t="str">
        <f t="shared" si="1"/>
        <v/>
      </c>
      <c r="Z28" s="26" t="str">
        <f t="shared" si="2"/>
        <v/>
      </c>
      <c r="AA28" s="26" t="str">
        <f t="shared" si="6"/>
        <v/>
      </c>
      <c r="AB28" s="26" t="str">
        <f t="shared" si="6"/>
        <v/>
      </c>
      <c r="AC28" s="26" t="str">
        <f t="shared" si="6"/>
        <v/>
      </c>
      <c r="AD28" s="26" t="str">
        <f t="shared" si="6"/>
        <v/>
      </c>
      <c r="AE28" s="26" t="str">
        <f t="shared" si="6"/>
        <v/>
      </c>
      <c r="AF28" s="27" t="str">
        <f t="shared" si="4"/>
        <v/>
      </c>
      <c r="AG28" s="26" t="str">
        <f t="shared" si="7"/>
        <v/>
      </c>
      <c r="AH28" s="26" t="str">
        <f t="shared" si="7"/>
        <v/>
      </c>
      <c r="AI28" s="26" t="str">
        <f t="shared" si="7"/>
        <v/>
      </c>
      <c r="AJ28" s="26" t="str">
        <f t="shared" si="7"/>
        <v/>
      </c>
      <c r="AK28" s="26" t="str">
        <f t="shared" si="7"/>
        <v/>
      </c>
      <c r="AL28" s="26" t="str">
        <f t="shared" si="7"/>
        <v/>
      </c>
      <c r="AM28" s="26" t="str">
        <f t="shared" si="7"/>
        <v/>
      </c>
      <c r="AN28" s="26" t="str">
        <f t="shared" si="7"/>
        <v/>
      </c>
      <c r="AO28" s="28"/>
    </row>
    <row r="29" spans="1:41" s="7" customFormat="1" ht="15.75" x14ac:dyDescent="0.25">
      <c r="A29" s="21" t="s">
        <v>35</v>
      </c>
      <c r="B29" s="22"/>
      <c r="C29" s="22"/>
      <c r="D29" s="34"/>
      <c r="E29" s="34"/>
      <c r="F29" s="22"/>
      <c r="G29" s="22"/>
      <c r="H29" s="22"/>
      <c r="I29" s="22"/>
      <c r="J29" s="24"/>
      <c r="K29" s="24"/>
      <c r="L29" s="24"/>
      <c r="M29" s="24"/>
      <c r="N29" s="24"/>
      <c r="O29" s="24"/>
      <c r="P29" s="24"/>
      <c r="Q29" s="24"/>
      <c r="R29" s="24"/>
      <c r="S29" s="25"/>
      <c r="T29" s="25"/>
      <c r="U29" s="25"/>
      <c r="V29" s="25"/>
      <c r="W29" s="25"/>
      <c r="X29" s="26" t="str">
        <f t="shared" si="0"/>
        <v/>
      </c>
      <c r="Y29" s="26" t="str">
        <f t="shared" si="1"/>
        <v/>
      </c>
      <c r="Z29" s="26" t="str">
        <f t="shared" si="2"/>
        <v/>
      </c>
      <c r="AA29" s="26" t="str">
        <f t="shared" si="6"/>
        <v/>
      </c>
      <c r="AB29" s="26" t="str">
        <f t="shared" si="6"/>
        <v/>
      </c>
      <c r="AC29" s="26" t="str">
        <f t="shared" si="6"/>
        <v/>
      </c>
      <c r="AD29" s="26" t="str">
        <f t="shared" si="6"/>
        <v/>
      </c>
      <c r="AE29" s="26" t="str">
        <f t="shared" si="6"/>
        <v/>
      </c>
      <c r="AF29" s="27" t="str">
        <f t="shared" si="4"/>
        <v/>
      </c>
      <c r="AG29" s="26" t="str">
        <f t="shared" si="7"/>
        <v/>
      </c>
      <c r="AH29" s="26" t="str">
        <f t="shared" si="7"/>
        <v/>
      </c>
      <c r="AI29" s="26" t="str">
        <f t="shared" si="7"/>
        <v/>
      </c>
      <c r="AJ29" s="26" t="str">
        <f t="shared" si="7"/>
        <v/>
      </c>
      <c r="AK29" s="26" t="str">
        <f t="shared" si="7"/>
        <v/>
      </c>
      <c r="AL29" s="26" t="str">
        <f t="shared" si="7"/>
        <v/>
      </c>
      <c r="AM29" s="26" t="str">
        <f t="shared" si="7"/>
        <v/>
      </c>
      <c r="AN29" s="26" t="str">
        <f t="shared" si="7"/>
        <v/>
      </c>
      <c r="AO29" s="28"/>
    </row>
    <row r="30" spans="1:41" s="7" customFormat="1" ht="15.75" x14ac:dyDescent="0.25">
      <c r="A30" s="21" t="s">
        <v>36</v>
      </c>
      <c r="B30" s="22"/>
      <c r="C30" s="22"/>
      <c r="D30" s="34"/>
      <c r="E30" s="34"/>
      <c r="F30" s="22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5"/>
      <c r="T30" s="25"/>
      <c r="U30" s="25"/>
      <c r="V30" s="25"/>
      <c r="W30" s="25"/>
      <c r="X30" s="26" t="str">
        <f t="shared" si="0"/>
        <v/>
      </c>
      <c r="Y30" s="26" t="str">
        <f t="shared" si="1"/>
        <v/>
      </c>
      <c r="Z30" s="26" t="str">
        <f t="shared" si="2"/>
        <v/>
      </c>
      <c r="AA30" s="26" t="str">
        <f t="shared" si="6"/>
        <v/>
      </c>
      <c r="AB30" s="26" t="str">
        <f t="shared" si="6"/>
        <v/>
      </c>
      <c r="AC30" s="26" t="str">
        <f t="shared" si="6"/>
        <v/>
      </c>
      <c r="AD30" s="26" t="str">
        <f t="shared" si="6"/>
        <v/>
      </c>
      <c r="AE30" s="26" t="str">
        <f t="shared" si="6"/>
        <v/>
      </c>
      <c r="AF30" s="27" t="str">
        <f t="shared" si="4"/>
        <v/>
      </c>
      <c r="AG30" s="26" t="str">
        <f t="shared" si="7"/>
        <v/>
      </c>
      <c r="AH30" s="26" t="str">
        <f t="shared" si="7"/>
        <v/>
      </c>
      <c r="AI30" s="26" t="str">
        <f t="shared" si="7"/>
        <v/>
      </c>
      <c r="AJ30" s="26" t="str">
        <f t="shared" si="7"/>
        <v/>
      </c>
      <c r="AK30" s="26" t="str">
        <f t="shared" si="7"/>
        <v/>
      </c>
      <c r="AL30" s="26" t="str">
        <f t="shared" si="7"/>
        <v/>
      </c>
      <c r="AM30" s="26" t="str">
        <f t="shared" si="7"/>
        <v/>
      </c>
      <c r="AN30" s="26" t="str">
        <f t="shared" si="7"/>
        <v/>
      </c>
      <c r="AO30" s="28"/>
    </row>
    <row r="31" spans="1:41" s="7" customFormat="1" ht="15.75" x14ac:dyDescent="0.25">
      <c r="A31" s="21" t="s">
        <v>37</v>
      </c>
      <c r="B31" s="22"/>
      <c r="C31" s="22"/>
      <c r="D31" s="22"/>
      <c r="E31" s="22"/>
      <c r="F31" s="22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5"/>
      <c r="T31" s="25"/>
      <c r="U31" s="25"/>
      <c r="V31" s="25"/>
      <c r="W31" s="25"/>
      <c r="X31" s="26" t="str">
        <f t="shared" si="0"/>
        <v/>
      </c>
      <c r="Y31" s="26" t="str">
        <f t="shared" si="1"/>
        <v/>
      </c>
      <c r="Z31" s="26" t="str">
        <f t="shared" si="2"/>
        <v/>
      </c>
      <c r="AA31" s="26" t="str">
        <f t="shared" si="6"/>
        <v/>
      </c>
      <c r="AB31" s="26" t="str">
        <f t="shared" si="6"/>
        <v/>
      </c>
      <c r="AC31" s="26" t="str">
        <f t="shared" si="6"/>
        <v/>
      </c>
      <c r="AD31" s="26" t="str">
        <f t="shared" si="6"/>
        <v/>
      </c>
      <c r="AE31" s="26" t="str">
        <f t="shared" si="6"/>
        <v/>
      </c>
      <c r="AF31" s="27" t="str">
        <f t="shared" si="4"/>
        <v/>
      </c>
      <c r="AG31" s="26" t="str">
        <f t="shared" si="7"/>
        <v/>
      </c>
      <c r="AH31" s="26" t="str">
        <f t="shared" si="7"/>
        <v/>
      </c>
      <c r="AI31" s="26" t="str">
        <f t="shared" si="7"/>
        <v/>
      </c>
      <c r="AJ31" s="26" t="str">
        <f t="shared" si="7"/>
        <v/>
      </c>
      <c r="AK31" s="26" t="str">
        <f t="shared" si="7"/>
        <v/>
      </c>
      <c r="AL31" s="26" t="str">
        <f t="shared" si="7"/>
        <v/>
      </c>
      <c r="AM31" s="26" t="str">
        <f t="shared" si="7"/>
        <v/>
      </c>
      <c r="AN31" s="26" t="str">
        <f t="shared" si="7"/>
        <v/>
      </c>
      <c r="AO31" s="28"/>
    </row>
    <row r="32" spans="1:41" s="7" customFormat="1" ht="15.75" x14ac:dyDescent="0.25">
      <c r="A32" s="21" t="s">
        <v>38</v>
      </c>
      <c r="B32" s="22"/>
      <c r="C32" s="22"/>
      <c r="D32" s="22"/>
      <c r="E32" s="22"/>
      <c r="F32" s="22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5"/>
      <c r="T32" s="25"/>
      <c r="U32" s="25"/>
      <c r="V32" s="25"/>
      <c r="W32" s="25"/>
      <c r="X32" s="26" t="str">
        <f t="shared" si="0"/>
        <v/>
      </c>
      <c r="Y32" s="26" t="str">
        <f t="shared" si="1"/>
        <v/>
      </c>
      <c r="Z32" s="26" t="str">
        <f t="shared" si="2"/>
        <v/>
      </c>
      <c r="AA32" s="26" t="str">
        <f t="shared" si="6"/>
        <v/>
      </c>
      <c r="AB32" s="26" t="str">
        <f t="shared" si="6"/>
        <v/>
      </c>
      <c r="AC32" s="26" t="str">
        <f t="shared" si="6"/>
        <v/>
      </c>
      <c r="AD32" s="26" t="str">
        <f t="shared" si="6"/>
        <v/>
      </c>
      <c r="AE32" s="26" t="str">
        <f t="shared" si="6"/>
        <v/>
      </c>
      <c r="AF32" s="27" t="str">
        <f t="shared" si="4"/>
        <v/>
      </c>
      <c r="AG32" s="26" t="str">
        <f t="shared" si="7"/>
        <v/>
      </c>
      <c r="AH32" s="26" t="str">
        <f t="shared" si="7"/>
        <v/>
      </c>
      <c r="AI32" s="26" t="str">
        <f t="shared" si="7"/>
        <v/>
      </c>
      <c r="AJ32" s="26" t="str">
        <f t="shared" si="7"/>
        <v/>
      </c>
      <c r="AK32" s="26" t="str">
        <f t="shared" si="7"/>
        <v/>
      </c>
      <c r="AL32" s="26" t="str">
        <f t="shared" si="7"/>
        <v/>
      </c>
      <c r="AM32" s="26" t="str">
        <f t="shared" si="7"/>
        <v/>
      </c>
      <c r="AN32" s="26" t="str">
        <f t="shared" si="7"/>
        <v/>
      </c>
      <c r="AO32" s="28"/>
    </row>
    <row r="33" spans="1:41" ht="15.75" x14ac:dyDescent="0.25">
      <c r="A33" s="21" t="s">
        <v>39</v>
      </c>
      <c r="B33" s="22"/>
      <c r="C33" s="22"/>
      <c r="D33" s="22"/>
      <c r="E33" s="22"/>
      <c r="F33" s="22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5"/>
      <c r="T33" s="25"/>
      <c r="U33" s="25"/>
      <c r="V33" s="25"/>
      <c r="W33" s="25"/>
      <c r="X33" s="26" t="str">
        <f t="shared" si="0"/>
        <v/>
      </c>
      <c r="Y33" s="26" t="str">
        <f t="shared" si="1"/>
        <v/>
      </c>
      <c r="Z33" s="26" t="str">
        <f t="shared" si="2"/>
        <v/>
      </c>
      <c r="AA33" s="26" t="str">
        <f t="shared" si="6"/>
        <v/>
      </c>
      <c r="AB33" s="26" t="str">
        <f t="shared" si="6"/>
        <v/>
      </c>
      <c r="AC33" s="26" t="str">
        <f t="shared" si="6"/>
        <v/>
      </c>
      <c r="AD33" s="26" t="str">
        <f t="shared" si="6"/>
        <v/>
      </c>
      <c r="AE33" s="26" t="str">
        <f t="shared" si="6"/>
        <v/>
      </c>
      <c r="AF33" s="27" t="str">
        <f t="shared" si="4"/>
        <v/>
      </c>
      <c r="AG33" s="26" t="str">
        <f t="shared" si="7"/>
        <v/>
      </c>
      <c r="AH33" s="26" t="str">
        <f t="shared" si="7"/>
        <v/>
      </c>
      <c r="AI33" s="26" t="str">
        <f t="shared" si="7"/>
        <v/>
      </c>
      <c r="AJ33" s="26" t="str">
        <f t="shared" si="7"/>
        <v/>
      </c>
      <c r="AK33" s="26" t="str">
        <f t="shared" si="7"/>
        <v/>
      </c>
      <c r="AL33" s="26" t="str">
        <f t="shared" si="7"/>
        <v/>
      </c>
      <c r="AM33" s="26" t="str">
        <f t="shared" si="7"/>
        <v/>
      </c>
      <c r="AN33" s="26" t="str">
        <f t="shared" si="7"/>
        <v/>
      </c>
      <c r="AO33" s="28"/>
    </row>
    <row r="34" spans="1:41" ht="15.75" x14ac:dyDescent="0.25">
      <c r="A34" s="21" t="s">
        <v>40</v>
      </c>
      <c r="B34" s="22"/>
      <c r="C34" s="22"/>
      <c r="D34" s="22"/>
      <c r="E34" s="22"/>
      <c r="F34" s="22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5"/>
      <c r="T34" s="25"/>
      <c r="U34" s="25"/>
      <c r="V34" s="25"/>
      <c r="W34" s="25"/>
      <c r="X34" s="26" t="str">
        <f t="shared" si="0"/>
        <v/>
      </c>
      <c r="Y34" s="26" t="str">
        <f t="shared" si="1"/>
        <v/>
      </c>
      <c r="Z34" s="26" t="str">
        <f t="shared" si="2"/>
        <v/>
      </c>
      <c r="AA34" s="26" t="str">
        <f t="shared" si="6"/>
        <v/>
      </c>
      <c r="AB34" s="26" t="str">
        <f t="shared" si="6"/>
        <v/>
      </c>
      <c r="AC34" s="26" t="str">
        <f t="shared" si="6"/>
        <v/>
      </c>
      <c r="AD34" s="26" t="str">
        <f t="shared" si="6"/>
        <v/>
      </c>
      <c r="AE34" s="26" t="str">
        <f t="shared" si="6"/>
        <v/>
      </c>
      <c r="AF34" s="27" t="str">
        <f t="shared" si="4"/>
        <v/>
      </c>
      <c r="AG34" s="26" t="str">
        <f t="shared" si="7"/>
        <v/>
      </c>
      <c r="AH34" s="26" t="str">
        <f t="shared" si="7"/>
        <v/>
      </c>
      <c r="AI34" s="26" t="str">
        <f t="shared" si="7"/>
        <v/>
      </c>
      <c r="AJ34" s="26" t="str">
        <f t="shared" si="7"/>
        <v/>
      </c>
      <c r="AK34" s="26" t="str">
        <f t="shared" si="7"/>
        <v/>
      </c>
      <c r="AL34" s="26" t="str">
        <f t="shared" si="7"/>
        <v/>
      </c>
      <c r="AM34" s="26" t="str">
        <f t="shared" si="7"/>
        <v/>
      </c>
      <c r="AN34" s="26" t="str">
        <f t="shared" si="7"/>
        <v/>
      </c>
      <c r="AO34" s="28"/>
    </row>
    <row r="35" spans="1:41" ht="15.75" x14ac:dyDescent="0.25">
      <c r="A35" s="21" t="s">
        <v>41</v>
      </c>
      <c r="B35" s="22"/>
      <c r="C35" s="22"/>
      <c r="D35" s="22"/>
      <c r="E35" s="22"/>
      <c r="F35" s="22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5"/>
      <c r="T35" s="25"/>
      <c r="U35" s="25"/>
      <c r="V35" s="25"/>
      <c r="W35" s="25"/>
      <c r="X35" s="26" t="str">
        <f t="shared" si="0"/>
        <v/>
      </c>
      <c r="Y35" s="26" t="str">
        <f t="shared" si="1"/>
        <v/>
      </c>
      <c r="Z35" s="26" t="str">
        <f t="shared" si="2"/>
        <v/>
      </c>
      <c r="AA35" s="26" t="str">
        <f t="shared" si="6"/>
        <v/>
      </c>
      <c r="AB35" s="26" t="str">
        <f t="shared" si="6"/>
        <v/>
      </c>
      <c r="AC35" s="26" t="str">
        <f t="shared" si="6"/>
        <v/>
      </c>
      <c r="AD35" s="26" t="str">
        <f t="shared" si="6"/>
        <v/>
      </c>
      <c r="AE35" s="26" t="str">
        <f t="shared" si="6"/>
        <v/>
      </c>
      <c r="AF35" s="27" t="str">
        <f t="shared" si="4"/>
        <v/>
      </c>
      <c r="AG35" s="26" t="str">
        <f t="shared" si="7"/>
        <v/>
      </c>
      <c r="AH35" s="26" t="str">
        <f t="shared" si="7"/>
        <v/>
      </c>
      <c r="AI35" s="26" t="str">
        <f t="shared" si="7"/>
        <v/>
      </c>
      <c r="AJ35" s="26" t="str">
        <f t="shared" si="7"/>
        <v/>
      </c>
      <c r="AK35" s="26" t="str">
        <f t="shared" si="7"/>
        <v/>
      </c>
      <c r="AL35" s="26" t="str">
        <f t="shared" si="7"/>
        <v/>
      </c>
      <c r="AM35" s="26" t="str">
        <f t="shared" si="7"/>
        <v/>
      </c>
      <c r="AN35" s="26" t="str">
        <f t="shared" si="7"/>
        <v/>
      </c>
      <c r="AO35" s="28"/>
    </row>
    <row r="36" spans="1:41" ht="15.75" x14ac:dyDescent="0.25">
      <c r="A36" s="21" t="s">
        <v>42</v>
      </c>
      <c r="B36" s="22"/>
      <c r="C36" s="22"/>
      <c r="D36" s="22"/>
      <c r="E36" s="22"/>
      <c r="F36" s="22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5"/>
      <c r="T36" s="25"/>
      <c r="U36" s="25"/>
      <c r="V36" s="25"/>
      <c r="W36" s="25"/>
      <c r="X36" s="26" t="str">
        <f t="shared" si="0"/>
        <v/>
      </c>
      <c r="Y36" s="26" t="str">
        <f t="shared" si="1"/>
        <v/>
      </c>
      <c r="Z36" s="26" t="str">
        <f t="shared" si="2"/>
        <v/>
      </c>
      <c r="AA36" s="26" t="str">
        <f t="shared" si="6"/>
        <v/>
      </c>
      <c r="AB36" s="26" t="str">
        <f t="shared" si="6"/>
        <v/>
      </c>
      <c r="AC36" s="26" t="str">
        <f t="shared" si="6"/>
        <v/>
      </c>
      <c r="AD36" s="26" t="str">
        <f t="shared" si="6"/>
        <v/>
      </c>
      <c r="AE36" s="26" t="str">
        <f t="shared" si="6"/>
        <v/>
      </c>
      <c r="AF36" s="27" t="str">
        <f t="shared" si="4"/>
        <v/>
      </c>
      <c r="AG36" s="26" t="str">
        <f t="shared" si="7"/>
        <v/>
      </c>
      <c r="AH36" s="26" t="str">
        <f t="shared" si="7"/>
        <v/>
      </c>
      <c r="AI36" s="26" t="str">
        <f t="shared" si="7"/>
        <v/>
      </c>
      <c r="AJ36" s="26" t="str">
        <f t="shared" si="7"/>
        <v/>
      </c>
      <c r="AK36" s="26" t="str">
        <f t="shared" si="7"/>
        <v/>
      </c>
      <c r="AL36" s="26" t="str">
        <f t="shared" si="7"/>
        <v/>
      </c>
      <c r="AM36" s="26" t="str">
        <f t="shared" si="7"/>
        <v/>
      </c>
      <c r="AN36" s="26" t="str">
        <f t="shared" si="7"/>
        <v/>
      </c>
      <c r="AO36" s="28"/>
    </row>
    <row r="37" spans="1:41" ht="15.75" x14ac:dyDescent="0.25">
      <c r="A37" s="21" t="s">
        <v>43</v>
      </c>
      <c r="B37" s="22"/>
      <c r="C37" s="22"/>
      <c r="D37" s="22"/>
      <c r="E37" s="22"/>
      <c r="F37" s="22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5"/>
      <c r="T37" s="25"/>
      <c r="U37" s="25"/>
      <c r="V37" s="25"/>
      <c r="W37" s="25"/>
      <c r="X37" s="26" t="str">
        <f t="shared" si="0"/>
        <v/>
      </c>
      <c r="Y37" s="26" t="str">
        <f t="shared" si="1"/>
        <v/>
      </c>
      <c r="Z37" s="26" t="str">
        <f t="shared" si="2"/>
        <v/>
      </c>
      <c r="AA37" s="26" t="str">
        <f t="shared" si="6"/>
        <v/>
      </c>
      <c r="AB37" s="26" t="str">
        <f t="shared" si="6"/>
        <v/>
      </c>
      <c r="AC37" s="26" t="str">
        <f t="shared" si="6"/>
        <v/>
      </c>
      <c r="AD37" s="26" t="str">
        <f t="shared" si="6"/>
        <v/>
      </c>
      <c r="AE37" s="26" t="str">
        <f t="shared" si="6"/>
        <v/>
      </c>
      <c r="AF37" s="27" t="str">
        <f t="shared" si="4"/>
        <v/>
      </c>
      <c r="AG37" s="26" t="str">
        <f t="shared" si="7"/>
        <v/>
      </c>
      <c r="AH37" s="26" t="str">
        <f t="shared" si="7"/>
        <v/>
      </c>
      <c r="AI37" s="26" t="str">
        <f t="shared" si="7"/>
        <v/>
      </c>
      <c r="AJ37" s="26" t="str">
        <f t="shared" si="7"/>
        <v/>
      </c>
      <c r="AK37" s="26" t="str">
        <f t="shared" si="7"/>
        <v/>
      </c>
      <c r="AL37" s="26" t="str">
        <f t="shared" si="7"/>
        <v/>
      </c>
      <c r="AM37" s="26" t="str">
        <f t="shared" si="7"/>
        <v/>
      </c>
      <c r="AN37" s="26" t="str">
        <f t="shared" si="7"/>
        <v/>
      </c>
      <c r="AO37" s="28"/>
    </row>
    <row r="38" spans="1:41" ht="15.75" x14ac:dyDescent="0.25">
      <c r="A38" s="21" t="s">
        <v>44</v>
      </c>
      <c r="B38" s="22"/>
      <c r="C38" s="22"/>
      <c r="D38" s="22"/>
      <c r="E38" s="22"/>
      <c r="F38" s="22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5"/>
      <c r="T38" s="25"/>
      <c r="U38" s="25"/>
      <c r="V38" s="25"/>
      <c r="W38" s="25"/>
      <c r="X38" s="26" t="str">
        <f t="shared" si="0"/>
        <v/>
      </c>
      <c r="Y38" s="26" t="str">
        <f t="shared" si="1"/>
        <v/>
      </c>
      <c r="Z38" s="26" t="str">
        <f t="shared" si="2"/>
        <v/>
      </c>
      <c r="AA38" s="26" t="str">
        <f t="shared" si="6"/>
        <v/>
      </c>
      <c r="AB38" s="26" t="str">
        <f t="shared" si="6"/>
        <v/>
      </c>
      <c r="AC38" s="26" t="str">
        <f t="shared" si="6"/>
        <v/>
      </c>
      <c r="AD38" s="26" t="str">
        <f t="shared" si="6"/>
        <v/>
      </c>
      <c r="AE38" s="26" t="str">
        <f t="shared" si="6"/>
        <v/>
      </c>
      <c r="AF38" s="27" t="str">
        <f t="shared" si="4"/>
        <v/>
      </c>
      <c r="AG38" s="26" t="str">
        <f t="shared" si="7"/>
        <v/>
      </c>
      <c r="AH38" s="26" t="str">
        <f t="shared" si="7"/>
        <v/>
      </c>
      <c r="AI38" s="26" t="str">
        <f t="shared" si="7"/>
        <v/>
      </c>
      <c r="AJ38" s="26" t="str">
        <f t="shared" si="7"/>
        <v/>
      </c>
      <c r="AK38" s="26" t="str">
        <f t="shared" si="7"/>
        <v/>
      </c>
      <c r="AL38" s="26" t="str">
        <f t="shared" si="7"/>
        <v/>
      </c>
      <c r="AM38" s="26" t="str">
        <f t="shared" si="7"/>
        <v/>
      </c>
      <c r="AN38" s="26" t="str">
        <f t="shared" si="7"/>
        <v/>
      </c>
      <c r="AO38" s="28"/>
    </row>
    <row r="39" spans="1:41" ht="15.75" x14ac:dyDescent="0.25">
      <c r="A39" s="21" t="s">
        <v>45</v>
      </c>
      <c r="B39" s="22"/>
      <c r="C39" s="22"/>
      <c r="D39" s="22"/>
      <c r="E39" s="22"/>
      <c r="F39" s="22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5"/>
      <c r="T39" s="25"/>
      <c r="U39" s="25"/>
      <c r="V39" s="25"/>
      <c r="W39" s="25"/>
      <c r="X39" s="26" t="str">
        <f t="shared" si="0"/>
        <v/>
      </c>
      <c r="Y39" s="26" t="str">
        <f t="shared" si="1"/>
        <v/>
      </c>
      <c r="Z39" s="26" t="str">
        <f t="shared" si="2"/>
        <v/>
      </c>
      <c r="AA39" s="26" t="str">
        <f t="shared" si="6"/>
        <v/>
      </c>
      <c r="AB39" s="26" t="str">
        <f t="shared" si="6"/>
        <v/>
      </c>
      <c r="AC39" s="26" t="str">
        <f t="shared" si="6"/>
        <v/>
      </c>
      <c r="AD39" s="26" t="str">
        <f t="shared" si="6"/>
        <v/>
      </c>
      <c r="AE39" s="26" t="str">
        <f t="shared" si="6"/>
        <v/>
      </c>
      <c r="AF39" s="27" t="str">
        <f t="shared" si="4"/>
        <v/>
      </c>
      <c r="AG39" s="26" t="str">
        <f t="shared" si="7"/>
        <v/>
      </c>
      <c r="AH39" s="26" t="str">
        <f t="shared" si="7"/>
        <v/>
      </c>
      <c r="AI39" s="26" t="str">
        <f t="shared" si="7"/>
        <v/>
      </c>
      <c r="AJ39" s="26" t="str">
        <f t="shared" si="7"/>
        <v/>
      </c>
      <c r="AK39" s="26" t="str">
        <f t="shared" si="7"/>
        <v/>
      </c>
      <c r="AL39" s="26" t="str">
        <f t="shared" si="7"/>
        <v/>
      </c>
      <c r="AM39" s="26" t="str">
        <f t="shared" si="7"/>
        <v/>
      </c>
      <c r="AN39" s="26" t="str">
        <f t="shared" si="7"/>
        <v/>
      </c>
      <c r="AO39" s="28"/>
    </row>
    <row r="40" spans="1:41" ht="15.75" x14ac:dyDescent="0.25">
      <c r="A40" s="21" t="s">
        <v>46</v>
      </c>
      <c r="B40" s="22"/>
      <c r="C40" s="22"/>
      <c r="D40" s="22"/>
      <c r="E40" s="22"/>
      <c r="F40" s="22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5"/>
      <c r="T40" s="25"/>
      <c r="U40" s="25"/>
      <c r="V40" s="25"/>
      <c r="W40" s="25"/>
      <c r="X40" s="26" t="str">
        <f t="shared" si="0"/>
        <v/>
      </c>
      <c r="Y40" s="26" t="str">
        <f t="shared" si="1"/>
        <v/>
      </c>
      <c r="Z40" s="26" t="str">
        <f t="shared" si="2"/>
        <v/>
      </c>
      <c r="AA40" s="26" t="str">
        <f t="shared" si="6"/>
        <v/>
      </c>
      <c r="AB40" s="26" t="str">
        <f t="shared" si="6"/>
        <v/>
      </c>
      <c r="AC40" s="26" t="str">
        <f t="shared" si="6"/>
        <v/>
      </c>
      <c r="AD40" s="26" t="str">
        <f t="shared" si="6"/>
        <v/>
      </c>
      <c r="AE40" s="26" t="str">
        <f t="shared" si="6"/>
        <v/>
      </c>
      <c r="AF40" s="27" t="str">
        <f t="shared" si="4"/>
        <v/>
      </c>
      <c r="AG40" s="26" t="str">
        <f t="shared" si="7"/>
        <v/>
      </c>
      <c r="AH40" s="26" t="str">
        <f t="shared" si="7"/>
        <v/>
      </c>
      <c r="AI40" s="26" t="str">
        <f t="shared" si="7"/>
        <v/>
      </c>
      <c r="AJ40" s="26" t="str">
        <f t="shared" si="7"/>
        <v/>
      </c>
      <c r="AK40" s="26" t="str">
        <f t="shared" si="7"/>
        <v/>
      </c>
      <c r="AL40" s="26" t="str">
        <f t="shared" si="7"/>
        <v/>
      </c>
      <c r="AM40" s="26" t="str">
        <f t="shared" si="7"/>
        <v/>
      </c>
      <c r="AN40" s="26" t="str">
        <f t="shared" si="7"/>
        <v/>
      </c>
      <c r="AO40" s="28"/>
    </row>
    <row r="41" spans="1:41" ht="15.75" x14ac:dyDescent="0.25">
      <c r="A41" s="21" t="s">
        <v>47</v>
      </c>
      <c r="B41" s="22"/>
      <c r="C41" s="22"/>
      <c r="D41" s="22"/>
      <c r="E41" s="22"/>
      <c r="F41" s="22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5"/>
      <c r="T41" s="25"/>
      <c r="U41" s="25"/>
      <c r="V41" s="25"/>
      <c r="W41" s="25"/>
      <c r="X41" s="26" t="str">
        <f t="shared" si="0"/>
        <v/>
      </c>
      <c r="Y41" s="26" t="str">
        <f t="shared" si="1"/>
        <v/>
      </c>
      <c r="Z41" s="26" t="str">
        <f t="shared" si="2"/>
        <v/>
      </c>
      <c r="AA41" s="26" t="str">
        <f t="shared" si="6"/>
        <v/>
      </c>
      <c r="AB41" s="26" t="str">
        <f t="shared" si="6"/>
        <v/>
      </c>
      <c r="AC41" s="26" t="str">
        <f t="shared" si="6"/>
        <v/>
      </c>
      <c r="AD41" s="26" t="str">
        <f t="shared" si="6"/>
        <v/>
      </c>
      <c r="AE41" s="26" t="str">
        <f t="shared" si="6"/>
        <v/>
      </c>
      <c r="AF41" s="27" t="str">
        <f t="shared" si="4"/>
        <v/>
      </c>
      <c r="AG41" s="26" t="str">
        <f t="shared" si="7"/>
        <v/>
      </c>
      <c r="AH41" s="26" t="str">
        <f t="shared" si="7"/>
        <v/>
      </c>
      <c r="AI41" s="26" t="str">
        <f t="shared" si="7"/>
        <v/>
      </c>
      <c r="AJ41" s="26" t="str">
        <f t="shared" si="7"/>
        <v/>
      </c>
      <c r="AK41" s="26" t="str">
        <f t="shared" si="7"/>
        <v/>
      </c>
      <c r="AL41" s="26" t="str">
        <f t="shared" si="7"/>
        <v/>
      </c>
      <c r="AM41" s="26" t="str">
        <f t="shared" si="7"/>
        <v/>
      </c>
      <c r="AN41" s="26" t="str">
        <f t="shared" si="7"/>
        <v/>
      </c>
      <c r="AO41" s="28"/>
    </row>
    <row r="42" spans="1:41" ht="15.75" x14ac:dyDescent="0.25">
      <c r="A42" s="21" t="s">
        <v>48</v>
      </c>
      <c r="B42" s="22"/>
      <c r="C42" s="22"/>
      <c r="D42" s="22"/>
      <c r="E42" s="22"/>
      <c r="F42" s="22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5"/>
      <c r="T42" s="25"/>
      <c r="U42" s="25"/>
      <c r="V42" s="25"/>
      <c r="W42" s="25"/>
      <c r="X42" s="26" t="str">
        <f t="shared" si="0"/>
        <v/>
      </c>
      <c r="Y42" s="26" t="str">
        <f t="shared" si="1"/>
        <v/>
      </c>
      <c r="Z42" s="26" t="str">
        <f t="shared" si="2"/>
        <v/>
      </c>
      <c r="AA42" s="26" t="str">
        <f t="shared" si="6"/>
        <v/>
      </c>
      <c r="AB42" s="26" t="str">
        <f t="shared" si="6"/>
        <v/>
      </c>
      <c r="AC42" s="26" t="str">
        <f t="shared" si="6"/>
        <v/>
      </c>
      <c r="AD42" s="26" t="str">
        <f t="shared" si="6"/>
        <v/>
      </c>
      <c r="AE42" s="26" t="str">
        <f t="shared" si="6"/>
        <v/>
      </c>
      <c r="AF42" s="27" t="str">
        <f t="shared" si="4"/>
        <v/>
      </c>
      <c r="AG42" s="26" t="str">
        <f t="shared" si="7"/>
        <v/>
      </c>
      <c r="AH42" s="26" t="str">
        <f t="shared" si="7"/>
        <v/>
      </c>
      <c r="AI42" s="26" t="str">
        <f t="shared" si="7"/>
        <v/>
      </c>
      <c r="AJ42" s="26" t="str">
        <f t="shared" si="7"/>
        <v/>
      </c>
      <c r="AK42" s="26" t="str">
        <f t="shared" si="7"/>
        <v/>
      </c>
      <c r="AL42" s="26" t="str">
        <f t="shared" si="7"/>
        <v/>
      </c>
      <c r="AM42" s="26" t="str">
        <f t="shared" si="7"/>
        <v/>
      </c>
      <c r="AN42" s="26" t="str">
        <f t="shared" si="7"/>
        <v/>
      </c>
      <c r="AO42" s="28"/>
    </row>
    <row r="43" spans="1:41" ht="15.75" x14ac:dyDescent="0.25">
      <c r="A43" s="21" t="s">
        <v>49</v>
      </c>
      <c r="B43" s="22"/>
      <c r="C43" s="22"/>
      <c r="D43" s="22"/>
      <c r="E43" s="22"/>
      <c r="F43" s="22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5"/>
      <c r="T43" s="25"/>
      <c r="U43" s="25"/>
      <c r="V43" s="25"/>
      <c r="W43" s="25"/>
      <c r="X43" s="26" t="str">
        <f t="shared" si="0"/>
        <v/>
      </c>
      <c r="Y43" s="26" t="str">
        <f t="shared" si="1"/>
        <v/>
      </c>
      <c r="Z43" s="26" t="str">
        <f t="shared" si="2"/>
        <v/>
      </c>
      <c r="AA43" s="26" t="str">
        <f t="shared" si="6"/>
        <v/>
      </c>
      <c r="AB43" s="26" t="str">
        <f t="shared" si="6"/>
        <v/>
      </c>
      <c r="AC43" s="26" t="str">
        <f t="shared" si="6"/>
        <v/>
      </c>
      <c r="AD43" s="26" t="str">
        <f t="shared" si="6"/>
        <v/>
      </c>
      <c r="AE43" s="26" t="str">
        <f t="shared" si="6"/>
        <v/>
      </c>
      <c r="AF43" s="27" t="str">
        <f t="shared" si="4"/>
        <v/>
      </c>
      <c r="AG43" s="26" t="str">
        <f t="shared" si="7"/>
        <v/>
      </c>
      <c r="AH43" s="26" t="str">
        <f t="shared" si="7"/>
        <v/>
      </c>
      <c r="AI43" s="26" t="str">
        <f t="shared" si="7"/>
        <v/>
      </c>
      <c r="AJ43" s="26" t="str">
        <f t="shared" si="7"/>
        <v/>
      </c>
      <c r="AK43" s="26" t="str">
        <f t="shared" si="7"/>
        <v/>
      </c>
      <c r="AL43" s="26" t="str">
        <f t="shared" si="7"/>
        <v/>
      </c>
      <c r="AM43" s="26" t="str">
        <f t="shared" si="7"/>
        <v/>
      </c>
      <c r="AN43" s="26" t="str">
        <f t="shared" si="7"/>
        <v/>
      </c>
      <c r="AO43" s="28"/>
    </row>
    <row r="44" spans="1:41" ht="15.75" x14ac:dyDescent="0.25">
      <c r="A44" s="21" t="s">
        <v>50</v>
      </c>
      <c r="B44" s="22"/>
      <c r="C44" s="22"/>
      <c r="D44" s="22"/>
      <c r="E44" s="22"/>
      <c r="F44" s="22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5"/>
      <c r="T44" s="25"/>
      <c r="U44" s="25"/>
      <c r="V44" s="25"/>
      <c r="W44" s="25"/>
      <c r="X44" s="26" t="str">
        <f t="shared" si="0"/>
        <v/>
      </c>
      <c r="Y44" s="26" t="str">
        <f t="shared" si="1"/>
        <v/>
      </c>
      <c r="Z44" s="26" t="str">
        <f t="shared" si="2"/>
        <v/>
      </c>
      <c r="AA44" s="26" t="str">
        <f t="shared" si="6"/>
        <v/>
      </c>
      <c r="AB44" s="26" t="str">
        <f t="shared" si="6"/>
        <v/>
      </c>
      <c r="AC44" s="26" t="str">
        <f t="shared" si="6"/>
        <v/>
      </c>
      <c r="AD44" s="26" t="str">
        <f t="shared" si="6"/>
        <v/>
      </c>
      <c r="AE44" s="26" t="str">
        <f t="shared" si="6"/>
        <v/>
      </c>
      <c r="AF44" s="27" t="str">
        <f t="shared" si="4"/>
        <v/>
      </c>
      <c r="AG44" s="26" t="str">
        <f t="shared" si="7"/>
        <v/>
      </c>
      <c r="AH44" s="26" t="str">
        <f t="shared" si="7"/>
        <v/>
      </c>
      <c r="AI44" s="26" t="str">
        <f t="shared" si="7"/>
        <v/>
      </c>
      <c r="AJ44" s="26" t="str">
        <f t="shared" si="7"/>
        <v/>
      </c>
      <c r="AK44" s="26" t="str">
        <f t="shared" si="7"/>
        <v/>
      </c>
      <c r="AL44" s="26" t="str">
        <f t="shared" si="7"/>
        <v/>
      </c>
      <c r="AM44" s="26" t="str">
        <f t="shared" si="7"/>
        <v/>
      </c>
      <c r="AN44" s="26" t="str">
        <f t="shared" si="7"/>
        <v/>
      </c>
      <c r="AO44" s="28"/>
    </row>
    <row r="45" spans="1:41" ht="15.75" x14ac:dyDescent="0.25">
      <c r="A45" s="21" t="s">
        <v>51</v>
      </c>
      <c r="B45" s="22"/>
      <c r="C45" s="22"/>
      <c r="D45" s="22"/>
      <c r="E45" s="22"/>
      <c r="F45" s="22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5"/>
      <c r="T45" s="25"/>
      <c r="U45" s="25"/>
      <c r="V45" s="25"/>
      <c r="W45" s="25"/>
      <c r="X45" s="26" t="str">
        <f t="shared" si="0"/>
        <v/>
      </c>
      <c r="Y45" s="26" t="str">
        <f t="shared" si="1"/>
        <v/>
      </c>
      <c r="Z45" s="26" t="str">
        <f t="shared" si="2"/>
        <v/>
      </c>
      <c r="AA45" s="26" t="str">
        <f t="shared" si="6"/>
        <v/>
      </c>
      <c r="AB45" s="26" t="str">
        <f t="shared" si="6"/>
        <v/>
      </c>
      <c r="AC45" s="26" t="str">
        <f t="shared" si="6"/>
        <v/>
      </c>
      <c r="AD45" s="26" t="str">
        <f t="shared" si="6"/>
        <v/>
      </c>
      <c r="AE45" s="26" t="str">
        <f t="shared" si="6"/>
        <v/>
      </c>
      <c r="AF45" s="27" t="str">
        <f t="shared" si="4"/>
        <v/>
      </c>
      <c r="AG45" s="26" t="str">
        <f t="shared" si="7"/>
        <v/>
      </c>
      <c r="AH45" s="26" t="str">
        <f t="shared" si="7"/>
        <v/>
      </c>
      <c r="AI45" s="26" t="str">
        <f t="shared" si="7"/>
        <v/>
      </c>
      <c r="AJ45" s="26" t="str">
        <f t="shared" si="7"/>
        <v/>
      </c>
      <c r="AK45" s="26" t="str">
        <f t="shared" si="7"/>
        <v/>
      </c>
      <c r="AL45" s="26" t="str">
        <f t="shared" si="7"/>
        <v/>
      </c>
      <c r="AM45" s="26" t="str">
        <f t="shared" si="7"/>
        <v/>
      </c>
      <c r="AN45" s="26" t="str">
        <f t="shared" si="7"/>
        <v/>
      </c>
      <c r="AO45" s="28"/>
    </row>
    <row r="46" spans="1:41" ht="15.75" x14ac:dyDescent="0.25">
      <c r="A46" s="21" t="s">
        <v>52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5"/>
      <c r="T46" s="25"/>
      <c r="U46" s="25"/>
      <c r="V46" s="25"/>
      <c r="W46" s="25"/>
      <c r="X46" s="26" t="str">
        <f t="shared" si="0"/>
        <v/>
      </c>
      <c r="Y46" s="26" t="str">
        <f t="shared" si="1"/>
        <v/>
      </c>
      <c r="Z46" s="26" t="str">
        <f t="shared" si="2"/>
        <v/>
      </c>
      <c r="AA46" s="26" t="str">
        <f t="shared" ref="AA46:AE57" si="8">IF($V46=0,"",B46/$V46)</f>
        <v/>
      </c>
      <c r="AB46" s="26" t="str">
        <f t="shared" si="8"/>
        <v/>
      </c>
      <c r="AC46" s="26" t="str">
        <f t="shared" si="8"/>
        <v/>
      </c>
      <c r="AD46" s="26" t="str">
        <f t="shared" si="8"/>
        <v/>
      </c>
      <c r="AE46" s="26" t="str">
        <f t="shared" si="8"/>
        <v/>
      </c>
      <c r="AF46" s="27" t="str">
        <f t="shared" si="4"/>
        <v/>
      </c>
      <c r="AG46" s="26" t="str">
        <f t="shared" ref="AG46:AN58" si="9">IF($S46=0,"",J46/$S46)</f>
        <v/>
      </c>
      <c r="AH46" s="26" t="str">
        <f t="shared" si="9"/>
        <v/>
      </c>
      <c r="AI46" s="26" t="str">
        <f t="shared" si="9"/>
        <v/>
      </c>
      <c r="AJ46" s="26" t="str">
        <f t="shared" si="9"/>
        <v/>
      </c>
      <c r="AK46" s="26" t="str">
        <f t="shared" si="9"/>
        <v/>
      </c>
      <c r="AL46" s="26" t="str">
        <f t="shared" si="9"/>
        <v/>
      </c>
      <c r="AM46" s="26" t="str">
        <f t="shared" si="9"/>
        <v/>
      </c>
      <c r="AN46" s="26" t="str">
        <f t="shared" si="9"/>
        <v/>
      </c>
      <c r="AO46" s="28"/>
    </row>
    <row r="47" spans="1:41" ht="15.75" x14ac:dyDescent="0.25">
      <c r="A47" s="21" t="s">
        <v>53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5"/>
      <c r="T47" s="25"/>
      <c r="U47" s="25"/>
      <c r="V47" s="25"/>
      <c r="W47" s="25"/>
      <c r="X47" s="26" t="str">
        <f t="shared" si="0"/>
        <v/>
      </c>
      <c r="Y47" s="26" t="str">
        <f t="shared" si="1"/>
        <v/>
      </c>
      <c r="Z47" s="26" t="str">
        <f t="shared" si="2"/>
        <v/>
      </c>
      <c r="AA47" s="26" t="str">
        <f t="shared" si="8"/>
        <v/>
      </c>
      <c r="AB47" s="26" t="str">
        <f t="shared" si="8"/>
        <v/>
      </c>
      <c r="AC47" s="26" t="str">
        <f t="shared" si="8"/>
        <v/>
      </c>
      <c r="AD47" s="26" t="str">
        <f t="shared" si="8"/>
        <v/>
      </c>
      <c r="AE47" s="26" t="str">
        <f t="shared" si="8"/>
        <v/>
      </c>
      <c r="AF47" s="27" t="str">
        <f t="shared" si="4"/>
        <v/>
      </c>
      <c r="AG47" s="26" t="str">
        <f t="shared" si="9"/>
        <v/>
      </c>
      <c r="AH47" s="26" t="str">
        <f t="shared" si="9"/>
        <v/>
      </c>
      <c r="AI47" s="26" t="str">
        <f t="shared" si="9"/>
        <v/>
      </c>
      <c r="AJ47" s="26" t="str">
        <f t="shared" si="9"/>
        <v/>
      </c>
      <c r="AK47" s="26" t="str">
        <f t="shared" si="9"/>
        <v/>
      </c>
      <c r="AL47" s="26" t="str">
        <f t="shared" si="9"/>
        <v/>
      </c>
      <c r="AM47" s="26" t="str">
        <f t="shared" si="9"/>
        <v/>
      </c>
      <c r="AN47" s="26" t="str">
        <f t="shared" si="9"/>
        <v/>
      </c>
      <c r="AO47" s="28"/>
    </row>
    <row r="48" spans="1:41" ht="15.75" x14ac:dyDescent="0.25">
      <c r="A48" s="21" t="s">
        <v>54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5"/>
      <c r="T48" s="25"/>
      <c r="U48" s="25"/>
      <c r="V48" s="25"/>
      <c r="W48" s="25"/>
      <c r="X48" s="26" t="str">
        <f t="shared" si="0"/>
        <v/>
      </c>
      <c r="Y48" s="26" t="str">
        <f t="shared" si="1"/>
        <v/>
      </c>
      <c r="Z48" s="26" t="str">
        <f t="shared" si="2"/>
        <v/>
      </c>
      <c r="AA48" s="26" t="str">
        <f t="shared" si="8"/>
        <v/>
      </c>
      <c r="AB48" s="26" t="str">
        <f t="shared" si="8"/>
        <v/>
      </c>
      <c r="AC48" s="26" t="str">
        <f t="shared" si="8"/>
        <v/>
      </c>
      <c r="AD48" s="26" t="str">
        <f t="shared" si="8"/>
        <v/>
      </c>
      <c r="AE48" s="26" t="str">
        <f t="shared" si="8"/>
        <v/>
      </c>
      <c r="AF48" s="27" t="str">
        <f t="shared" si="4"/>
        <v/>
      </c>
      <c r="AG48" s="26" t="str">
        <f t="shared" si="9"/>
        <v/>
      </c>
      <c r="AH48" s="26" t="str">
        <f t="shared" si="9"/>
        <v/>
      </c>
      <c r="AI48" s="26" t="str">
        <f t="shared" si="9"/>
        <v/>
      </c>
      <c r="AJ48" s="26" t="str">
        <f t="shared" si="9"/>
        <v/>
      </c>
      <c r="AK48" s="26" t="str">
        <f t="shared" si="9"/>
        <v/>
      </c>
      <c r="AL48" s="26" t="str">
        <f t="shared" si="9"/>
        <v/>
      </c>
      <c r="AM48" s="26" t="str">
        <f t="shared" si="9"/>
        <v/>
      </c>
      <c r="AN48" s="26" t="str">
        <f t="shared" si="9"/>
        <v/>
      </c>
      <c r="AO48" s="28"/>
    </row>
    <row r="49" spans="1:41" ht="15.75" x14ac:dyDescent="0.25">
      <c r="A49" s="21" t="s">
        <v>55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5"/>
      <c r="T49" s="25"/>
      <c r="U49" s="25"/>
      <c r="V49" s="25"/>
      <c r="W49" s="25"/>
      <c r="X49" s="26" t="str">
        <f t="shared" si="0"/>
        <v/>
      </c>
      <c r="Y49" s="26" t="str">
        <f t="shared" si="1"/>
        <v/>
      </c>
      <c r="Z49" s="26" t="str">
        <f t="shared" si="2"/>
        <v/>
      </c>
      <c r="AA49" s="26" t="str">
        <f t="shared" si="8"/>
        <v/>
      </c>
      <c r="AB49" s="26" t="str">
        <f t="shared" si="8"/>
        <v/>
      </c>
      <c r="AC49" s="26" t="str">
        <f t="shared" si="8"/>
        <v/>
      </c>
      <c r="AD49" s="26" t="str">
        <f t="shared" si="8"/>
        <v/>
      </c>
      <c r="AE49" s="26" t="str">
        <f t="shared" si="8"/>
        <v/>
      </c>
      <c r="AF49" s="27" t="str">
        <f t="shared" si="4"/>
        <v/>
      </c>
      <c r="AG49" s="26" t="str">
        <f t="shared" si="9"/>
        <v/>
      </c>
      <c r="AH49" s="26" t="str">
        <f t="shared" si="9"/>
        <v/>
      </c>
      <c r="AI49" s="26" t="str">
        <f t="shared" si="9"/>
        <v/>
      </c>
      <c r="AJ49" s="26" t="str">
        <f t="shared" si="9"/>
        <v/>
      </c>
      <c r="AK49" s="26" t="str">
        <f t="shared" si="9"/>
        <v/>
      </c>
      <c r="AL49" s="26" t="str">
        <f t="shared" si="9"/>
        <v/>
      </c>
      <c r="AM49" s="26" t="str">
        <f t="shared" si="9"/>
        <v/>
      </c>
      <c r="AN49" s="26" t="str">
        <f t="shared" si="9"/>
        <v/>
      </c>
      <c r="AO49" s="28"/>
    </row>
    <row r="50" spans="1:41" ht="15.75" x14ac:dyDescent="0.25">
      <c r="A50" s="21" t="s">
        <v>56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5"/>
      <c r="T50" s="25"/>
      <c r="U50" s="25"/>
      <c r="V50" s="25"/>
      <c r="W50" s="25"/>
      <c r="X50" s="26" t="str">
        <f t="shared" si="0"/>
        <v/>
      </c>
      <c r="Y50" s="26" t="str">
        <f t="shared" si="1"/>
        <v/>
      </c>
      <c r="Z50" s="26" t="str">
        <f t="shared" si="2"/>
        <v/>
      </c>
      <c r="AA50" s="26" t="str">
        <f t="shared" si="8"/>
        <v/>
      </c>
      <c r="AB50" s="26" t="str">
        <f t="shared" si="8"/>
        <v/>
      </c>
      <c r="AC50" s="26" t="str">
        <f t="shared" si="8"/>
        <v/>
      </c>
      <c r="AD50" s="26" t="str">
        <f t="shared" si="8"/>
        <v/>
      </c>
      <c r="AE50" s="26" t="str">
        <f t="shared" si="8"/>
        <v/>
      </c>
      <c r="AF50" s="27" t="str">
        <f t="shared" si="4"/>
        <v/>
      </c>
      <c r="AG50" s="26" t="str">
        <f t="shared" si="9"/>
        <v/>
      </c>
      <c r="AH50" s="26" t="str">
        <f t="shared" si="9"/>
        <v/>
      </c>
      <c r="AI50" s="26" t="str">
        <f t="shared" si="9"/>
        <v/>
      </c>
      <c r="AJ50" s="26" t="str">
        <f t="shared" si="9"/>
        <v/>
      </c>
      <c r="AK50" s="26" t="str">
        <f t="shared" si="9"/>
        <v/>
      </c>
      <c r="AL50" s="26" t="str">
        <f t="shared" si="9"/>
        <v/>
      </c>
      <c r="AM50" s="26" t="str">
        <f t="shared" si="9"/>
        <v/>
      </c>
      <c r="AN50" s="26" t="str">
        <f t="shared" si="9"/>
        <v/>
      </c>
      <c r="AO50" s="28"/>
    </row>
    <row r="51" spans="1:41" ht="15.75" x14ac:dyDescent="0.25">
      <c r="A51" s="21" t="s">
        <v>57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5"/>
      <c r="T51" s="25"/>
      <c r="U51" s="25"/>
      <c r="V51" s="25"/>
      <c r="W51" s="25"/>
      <c r="X51" s="26" t="str">
        <f t="shared" si="0"/>
        <v/>
      </c>
      <c r="Y51" s="26" t="str">
        <f t="shared" si="1"/>
        <v/>
      </c>
      <c r="Z51" s="26" t="str">
        <f t="shared" si="2"/>
        <v/>
      </c>
      <c r="AA51" s="26" t="str">
        <f t="shared" si="8"/>
        <v/>
      </c>
      <c r="AB51" s="26" t="str">
        <f t="shared" si="8"/>
        <v/>
      </c>
      <c r="AC51" s="26" t="str">
        <f t="shared" si="8"/>
        <v/>
      </c>
      <c r="AD51" s="26" t="str">
        <f t="shared" si="8"/>
        <v/>
      </c>
      <c r="AE51" s="26" t="str">
        <f t="shared" si="8"/>
        <v/>
      </c>
      <c r="AF51" s="27" t="str">
        <f t="shared" si="4"/>
        <v/>
      </c>
      <c r="AG51" s="26" t="str">
        <f t="shared" si="9"/>
        <v/>
      </c>
      <c r="AH51" s="26" t="str">
        <f t="shared" si="9"/>
        <v/>
      </c>
      <c r="AI51" s="26" t="str">
        <f t="shared" si="9"/>
        <v/>
      </c>
      <c r="AJ51" s="26" t="str">
        <f t="shared" si="9"/>
        <v/>
      </c>
      <c r="AK51" s="26" t="str">
        <f t="shared" si="9"/>
        <v/>
      </c>
      <c r="AL51" s="26" t="str">
        <f t="shared" si="9"/>
        <v/>
      </c>
      <c r="AM51" s="26" t="str">
        <f t="shared" si="9"/>
        <v/>
      </c>
      <c r="AN51" s="26" t="str">
        <f t="shared" si="9"/>
        <v/>
      </c>
      <c r="AO51" s="28"/>
    </row>
    <row r="52" spans="1:41" ht="15.75" x14ac:dyDescent="0.25">
      <c r="A52" s="21" t="s">
        <v>58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5"/>
      <c r="T52" s="25"/>
      <c r="U52" s="25"/>
      <c r="V52" s="25"/>
      <c r="W52" s="25"/>
      <c r="X52" s="26" t="str">
        <f t="shared" si="0"/>
        <v/>
      </c>
      <c r="Y52" s="26" t="str">
        <f t="shared" si="1"/>
        <v/>
      </c>
      <c r="Z52" s="26" t="str">
        <f t="shared" si="2"/>
        <v/>
      </c>
      <c r="AA52" s="26" t="str">
        <f t="shared" si="8"/>
        <v/>
      </c>
      <c r="AB52" s="26" t="str">
        <f t="shared" si="8"/>
        <v/>
      </c>
      <c r="AC52" s="26" t="str">
        <f t="shared" si="8"/>
        <v/>
      </c>
      <c r="AD52" s="26" t="str">
        <f t="shared" si="8"/>
        <v/>
      </c>
      <c r="AE52" s="26" t="str">
        <f t="shared" si="8"/>
        <v/>
      </c>
      <c r="AF52" s="27" t="str">
        <f t="shared" si="4"/>
        <v/>
      </c>
      <c r="AG52" s="26" t="str">
        <f t="shared" si="9"/>
        <v/>
      </c>
      <c r="AH52" s="26" t="str">
        <f t="shared" si="9"/>
        <v/>
      </c>
      <c r="AI52" s="26" t="str">
        <f t="shared" si="9"/>
        <v/>
      </c>
      <c r="AJ52" s="26" t="str">
        <f t="shared" si="9"/>
        <v/>
      </c>
      <c r="AK52" s="26" t="str">
        <f t="shared" si="9"/>
        <v/>
      </c>
      <c r="AL52" s="26" t="str">
        <f t="shared" si="9"/>
        <v/>
      </c>
      <c r="AM52" s="26" t="str">
        <f t="shared" si="9"/>
        <v/>
      </c>
      <c r="AN52" s="26" t="str">
        <f t="shared" si="9"/>
        <v/>
      </c>
      <c r="AO52" s="28"/>
    </row>
    <row r="53" spans="1:41" ht="15.75" x14ac:dyDescent="0.25">
      <c r="A53" s="21" t="s">
        <v>59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5"/>
      <c r="T53" s="25"/>
      <c r="U53" s="25"/>
      <c r="V53" s="25"/>
      <c r="W53" s="25"/>
      <c r="X53" s="26" t="str">
        <f t="shared" si="0"/>
        <v/>
      </c>
      <c r="Y53" s="26" t="str">
        <f t="shared" si="1"/>
        <v/>
      </c>
      <c r="Z53" s="26" t="str">
        <f t="shared" si="2"/>
        <v/>
      </c>
      <c r="AA53" s="26" t="str">
        <f t="shared" si="8"/>
        <v/>
      </c>
      <c r="AB53" s="26" t="str">
        <f t="shared" si="8"/>
        <v/>
      </c>
      <c r="AC53" s="26" t="str">
        <f t="shared" si="8"/>
        <v/>
      </c>
      <c r="AD53" s="26" t="str">
        <f t="shared" si="8"/>
        <v/>
      </c>
      <c r="AE53" s="26" t="str">
        <f t="shared" si="8"/>
        <v/>
      </c>
      <c r="AF53" s="27" t="str">
        <f t="shared" si="4"/>
        <v/>
      </c>
      <c r="AG53" s="26" t="str">
        <f t="shared" si="9"/>
        <v/>
      </c>
      <c r="AH53" s="26" t="str">
        <f t="shared" si="9"/>
        <v/>
      </c>
      <c r="AI53" s="26" t="str">
        <f t="shared" si="9"/>
        <v/>
      </c>
      <c r="AJ53" s="26" t="str">
        <f t="shared" si="9"/>
        <v/>
      </c>
      <c r="AK53" s="26" t="str">
        <f t="shared" si="9"/>
        <v/>
      </c>
      <c r="AL53" s="26" t="str">
        <f t="shared" si="9"/>
        <v/>
      </c>
      <c r="AM53" s="26" t="str">
        <f t="shared" si="9"/>
        <v/>
      </c>
      <c r="AN53" s="26" t="str">
        <f t="shared" si="9"/>
        <v/>
      </c>
      <c r="AO53" s="28"/>
    </row>
    <row r="54" spans="1:41" ht="15.75" x14ac:dyDescent="0.25">
      <c r="A54" s="21" t="s">
        <v>60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5"/>
      <c r="T54" s="25"/>
      <c r="U54" s="25"/>
      <c r="V54" s="25"/>
      <c r="W54" s="25"/>
      <c r="X54" s="26" t="str">
        <f t="shared" si="0"/>
        <v/>
      </c>
      <c r="Y54" s="26" t="str">
        <f t="shared" si="1"/>
        <v/>
      </c>
      <c r="Z54" s="26" t="str">
        <f t="shared" si="2"/>
        <v/>
      </c>
      <c r="AA54" s="26" t="str">
        <f t="shared" si="8"/>
        <v/>
      </c>
      <c r="AB54" s="26" t="str">
        <f t="shared" si="8"/>
        <v/>
      </c>
      <c r="AC54" s="26" t="str">
        <f t="shared" si="8"/>
        <v/>
      </c>
      <c r="AD54" s="26" t="str">
        <f t="shared" si="8"/>
        <v/>
      </c>
      <c r="AE54" s="26" t="str">
        <f t="shared" si="8"/>
        <v/>
      </c>
      <c r="AF54" s="27" t="str">
        <f t="shared" si="4"/>
        <v/>
      </c>
      <c r="AG54" s="26" t="str">
        <f t="shared" si="9"/>
        <v/>
      </c>
      <c r="AH54" s="26" t="str">
        <f t="shared" si="9"/>
        <v/>
      </c>
      <c r="AI54" s="26" t="str">
        <f t="shared" si="9"/>
        <v/>
      </c>
      <c r="AJ54" s="26" t="str">
        <f t="shared" si="9"/>
        <v/>
      </c>
      <c r="AK54" s="26" t="str">
        <f t="shared" si="9"/>
        <v/>
      </c>
      <c r="AL54" s="26" t="str">
        <f t="shared" si="9"/>
        <v/>
      </c>
      <c r="AM54" s="26" t="str">
        <f t="shared" si="9"/>
        <v/>
      </c>
      <c r="AN54" s="26" t="str">
        <f t="shared" si="9"/>
        <v/>
      </c>
      <c r="AO54" s="28"/>
    </row>
    <row r="55" spans="1:41" ht="15.75" x14ac:dyDescent="0.25">
      <c r="A55" s="21" t="s">
        <v>61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5"/>
      <c r="T55" s="25"/>
      <c r="U55" s="25"/>
      <c r="V55" s="25"/>
      <c r="W55" s="25"/>
      <c r="X55" s="26" t="str">
        <f t="shared" si="0"/>
        <v/>
      </c>
      <c r="Y55" s="26" t="str">
        <f t="shared" si="1"/>
        <v/>
      </c>
      <c r="Z55" s="26" t="str">
        <f t="shared" si="2"/>
        <v/>
      </c>
      <c r="AA55" s="26" t="str">
        <f t="shared" si="8"/>
        <v/>
      </c>
      <c r="AB55" s="26" t="str">
        <f t="shared" si="8"/>
        <v/>
      </c>
      <c r="AC55" s="26" t="str">
        <f t="shared" si="8"/>
        <v/>
      </c>
      <c r="AD55" s="26" t="str">
        <f t="shared" si="8"/>
        <v/>
      </c>
      <c r="AE55" s="26" t="str">
        <f t="shared" si="8"/>
        <v/>
      </c>
      <c r="AF55" s="27" t="str">
        <f t="shared" si="4"/>
        <v/>
      </c>
      <c r="AG55" s="26" t="str">
        <f t="shared" si="9"/>
        <v/>
      </c>
      <c r="AH55" s="26" t="str">
        <f t="shared" si="9"/>
        <v/>
      </c>
      <c r="AI55" s="26" t="str">
        <f t="shared" si="9"/>
        <v/>
      </c>
      <c r="AJ55" s="26" t="str">
        <f t="shared" si="9"/>
        <v/>
      </c>
      <c r="AK55" s="26" t="str">
        <f t="shared" si="9"/>
        <v/>
      </c>
      <c r="AL55" s="26" t="str">
        <f t="shared" si="9"/>
        <v/>
      </c>
      <c r="AM55" s="26" t="str">
        <f t="shared" si="9"/>
        <v/>
      </c>
      <c r="AN55" s="26" t="str">
        <f t="shared" si="9"/>
        <v/>
      </c>
      <c r="AO55" s="28"/>
    </row>
    <row r="56" spans="1:41" ht="15.75" x14ac:dyDescent="0.25">
      <c r="A56" s="21" t="s">
        <v>62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5"/>
      <c r="T56" s="25"/>
      <c r="U56" s="25"/>
      <c r="V56" s="25"/>
      <c r="W56" s="25"/>
      <c r="X56" s="26" t="str">
        <f t="shared" si="0"/>
        <v/>
      </c>
      <c r="Y56" s="26" t="str">
        <f t="shared" si="1"/>
        <v/>
      </c>
      <c r="Z56" s="26" t="str">
        <f t="shared" si="2"/>
        <v/>
      </c>
      <c r="AA56" s="26" t="str">
        <f t="shared" si="8"/>
        <v/>
      </c>
      <c r="AB56" s="26" t="str">
        <f t="shared" si="8"/>
        <v/>
      </c>
      <c r="AC56" s="26" t="str">
        <f t="shared" si="8"/>
        <v/>
      </c>
      <c r="AD56" s="26" t="str">
        <f t="shared" si="8"/>
        <v/>
      </c>
      <c r="AE56" s="26" t="str">
        <f t="shared" si="8"/>
        <v/>
      </c>
      <c r="AF56" s="27" t="str">
        <f t="shared" si="4"/>
        <v/>
      </c>
      <c r="AG56" s="26" t="str">
        <f t="shared" si="9"/>
        <v/>
      </c>
      <c r="AH56" s="26" t="str">
        <f t="shared" si="9"/>
        <v/>
      </c>
      <c r="AI56" s="26" t="str">
        <f t="shared" si="9"/>
        <v/>
      </c>
      <c r="AJ56" s="26" t="str">
        <f t="shared" si="9"/>
        <v/>
      </c>
      <c r="AK56" s="26" t="str">
        <f t="shared" si="9"/>
        <v/>
      </c>
      <c r="AL56" s="26" t="str">
        <f t="shared" si="9"/>
        <v/>
      </c>
      <c r="AM56" s="26" t="str">
        <f t="shared" si="9"/>
        <v/>
      </c>
      <c r="AN56" s="26" t="str">
        <f t="shared" si="9"/>
        <v/>
      </c>
      <c r="AO56" s="28"/>
    </row>
    <row r="57" spans="1:41" ht="15.75" x14ac:dyDescent="0.25">
      <c r="A57" s="21" t="s">
        <v>63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5"/>
      <c r="T57" s="25"/>
      <c r="U57" s="25"/>
      <c r="V57" s="25"/>
      <c r="W57" s="25"/>
      <c r="X57" s="26" t="str">
        <f t="shared" si="0"/>
        <v/>
      </c>
      <c r="Y57" s="26" t="str">
        <f t="shared" si="1"/>
        <v/>
      </c>
      <c r="Z57" s="26" t="str">
        <f t="shared" si="2"/>
        <v/>
      </c>
      <c r="AA57" s="26" t="str">
        <f t="shared" si="8"/>
        <v/>
      </c>
      <c r="AB57" s="26" t="str">
        <f t="shared" si="8"/>
        <v/>
      </c>
      <c r="AC57" s="26" t="str">
        <f t="shared" si="8"/>
        <v/>
      </c>
      <c r="AD57" s="26" t="str">
        <f t="shared" si="8"/>
        <v/>
      </c>
      <c r="AE57" s="26" t="str">
        <f t="shared" si="8"/>
        <v/>
      </c>
      <c r="AF57" s="27" t="str">
        <f t="shared" si="4"/>
        <v/>
      </c>
      <c r="AG57" s="26" t="str">
        <f t="shared" si="9"/>
        <v/>
      </c>
      <c r="AH57" s="26" t="str">
        <f t="shared" si="9"/>
        <v/>
      </c>
      <c r="AI57" s="26" t="str">
        <f t="shared" si="9"/>
        <v/>
      </c>
      <c r="AJ57" s="26" t="str">
        <f t="shared" si="9"/>
        <v/>
      </c>
      <c r="AK57" s="26" t="str">
        <f t="shared" si="9"/>
        <v/>
      </c>
      <c r="AL57" s="26" t="str">
        <f t="shared" si="9"/>
        <v/>
      </c>
      <c r="AM57" s="26" t="str">
        <f t="shared" si="9"/>
        <v/>
      </c>
      <c r="AN57" s="26" t="str">
        <f t="shared" si="9"/>
        <v/>
      </c>
      <c r="AO57" s="28"/>
    </row>
    <row r="58" spans="1:41" s="38" customFormat="1" ht="27.75" customHeight="1" x14ac:dyDescent="0.2">
      <c r="A58" s="35" t="s">
        <v>64</v>
      </c>
      <c r="B58" s="35">
        <f t="shared" ref="B58:W58" si="10">SUM(B6:B57)</f>
        <v>0</v>
      </c>
      <c r="C58" s="35">
        <f t="shared" si="10"/>
        <v>0</v>
      </c>
      <c r="D58" s="35">
        <f t="shared" si="10"/>
        <v>0</v>
      </c>
      <c r="E58" s="35">
        <f t="shared" si="10"/>
        <v>0</v>
      </c>
      <c r="F58" s="35">
        <f t="shared" si="10"/>
        <v>0</v>
      </c>
      <c r="G58" s="35">
        <f t="shared" si="10"/>
        <v>0</v>
      </c>
      <c r="H58" s="35">
        <f t="shared" si="10"/>
        <v>0</v>
      </c>
      <c r="I58" s="35">
        <f t="shared" si="10"/>
        <v>0</v>
      </c>
      <c r="J58" s="35">
        <f t="shared" si="10"/>
        <v>0</v>
      </c>
      <c r="K58" s="35">
        <f t="shared" si="10"/>
        <v>0</v>
      </c>
      <c r="L58" s="35">
        <f t="shared" si="10"/>
        <v>0</v>
      </c>
      <c r="M58" s="35">
        <f t="shared" si="10"/>
        <v>0</v>
      </c>
      <c r="N58" s="35">
        <f t="shared" si="10"/>
        <v>0</v>
      </c>
      <c r="O58" s="35">
        <f t="shared" si="10"/>
        <v>0</v>
      </c>
      <c r="P58" s="35">
        <f t="shared" si="10"/>
        <v>0</v>
      </c>
      <c r="Q58" s="35">
        <f t="shared" si="10"/>
        <v>0</v>
      </c>
      <c r="R58" s="35">
        <f t="shared" si="10"/>
        <v>0</v>
      </c>
      <c r="S58" s="35">
        <f>SUM(S6:S57)</f>
        <v>0</v>
      </c>
      <c r="T58" s="35">
        <f>SUM(T6:T57)</f>
        <v>0</v>
      </c>
      <c r="U58" s="35">
        <f t="shared" si="10"/>
        <v>0</v>
      </c>
      <c r="V58" s="35">
        <f t="shared" si="10"/>
        <v>0</v>
      </c>
      <c r="W58" s="35">
        <f t="shared" si="10"/>
        <v>0</v>
      </c>
      <c r="X58" s="36" t="str">
        <f>IF(S58=0,"",T58/S58)</f>
        <v/>
      </c>
      <c r="Y58" s="36" t="str">
        <f>IF(S58=0,"",U58/S58)</f>
        <v/>
      </c>
      <c r="Z58" s="36" t="str">
        <f>IF(S58=0,"",V58/S58)</f>
        <v/>
      </c>
      <c r="AA58" s="36" t="str">
        <f>IF($V58=0,"",B58/$V58)</f>
        <v/>
      </c>
      <c r="AB58" s="36" t="str">
        <f>IF($V58=0,"",C58/$V58)</f>
        <v/>
      </c>
      <c r="AC58" s="36" t="str">
        <f>IF($V58=0,"",D58/$V58)</f>
        <v/>
      </c>
      <c r="AD58" s="36" t="str">
        <f>IF($V58=0,"",E58/$V58)</f>
        <v/>
      </c>
      <c r="AE58" s="36" t="str">
        <f>IF($V58=0,"",F58/$V58)</f>
        <v/>
      </c>
      <c r="AF58" s="37" t="str">
        <f t="shared" si="4"/>
        <v/>
      </c>
      <c r="AG58" s="36" t="str">
        <f>IF($S58=0,"",J58/$S58)</f>
        <v/>
      </c>
      <c r="AH58" s="36" t="str">
        <f>IF($S58=0,"",K58/$S58)</f>
        <v/>
      </c>
      <c r="AI58" s="36" t="str">
        <f>IF($S58=0,"",L58/$S58)</f>
        <v/>
      </c>
      <c r="AJ58" s="36" t="str">
        <f>IF($S58=0,"",M58/$S58)</f>
        <v/>
      </c>
      <c r="AK58" s="36" t="str">
        <f>IF($S58=0,"",N58/$S58)</f>
        <v/>
      </c>
      <c r="AL58" s="36" t="str">
        <f t="shared" si="9"/>
        <v/>
      </c>
      <c r="AM58" s="36" t="str">
        <f t="shared" si="9"/>
        <v/>
      </c>
      <c r="AN58" s="36" t="str">
        <f>IF($S58=0,"",Q58/$S58)</f>
        <v/>
      </c>
    </row>
    <row r="59" spans="1:41" ht="21" customHeight="1" x14ac:dyDescent="0.25">
      <c r="S59" s="39"/>
      <c r="T59" s="39"/>
      <c r="U59" s="39"/>
      <c r="V59" s="39"/>
      <c r="W59" s="39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</row>
    <row r="60" spans="1:41" ht="37.5" customHeight="1" x14ac:dyDescent="0.25">
      <c r="A60" s="64" t="s">
        <v>108</v>
      </c>
      <c r="B60" s="64"/>
      <c r="C60" s="64"/>
      <c r="D60" s="64"/>
      <c r="E60" s="64"/>
      <c r="F60" s="64"/>
      <c r="S60" s="39"/>
      <c r="T60" s="39"/>
      <c r="U60" s="39"/>
      <c r="V60" s="39"/>
      <c r="W60" s="39"/>
      <c r="X60" s="39"/>
      <c r="Y60" s="39"/>
      <c r="Z60" s="39"/>
      <c r="AA60" s="39"/>
      <c r="AB60" s="39"/>
    </row>
    <row r="61" spans="1:41" s="42" customFormat="1" ht="36" customHeight="1" x14ac:dyDescent="0.25">
      <c r="A61" s="56" t="s">
        <v>109</v>
      </c>
      <c r="B61" s="57"/>
      <c r="C61" s="57"/>
      <c r="D61" s="57"/>
      <c r="E61" s="58"/>
      <c r="F61" s="41" t="e">
        <f>T58/S58</f>
        <v>#DIV/0!</v>
      </c>
      <c r="S61" s="43"/>
      <c r="T61" s="44"/>
      <c r="U61" s="44"/>
      <c r="V61" s="44"/>
      <c r="W61" s="44"/>
      <c r="X61" s="44"/>
      <c r="Y61" s="44"/>
      <c r="Z61" s="44"/>
      <c r="AA61" s="43"/>
      <c r="AB61" s="43"/>
    </row>
    <row r="62" spans="1:41" s="42" customFormat="1" ht="36" customHeight="1" x14ac:dyDescent="0.25">
      <c r="A62" s="56" t="s">
        <v>110</v>
      </c>
      <c r="B62" s="57"/>
      <c r="C62" s="57"/>
      <c r="D62" s="57"/>
      <c r="E62" s="58"/>
      <c r="F62" s="41" t="e">
        <f>U58/S58</f>
        <v>#DIV/0!</v>
      </c>
      <c r="S62" s="43"/>
      <c r="T62" s="44"/>
      <c r="U62" s="44"/>
      <c r="V62" s="44"/>
      <c r="W62" s="44"/>
      <c r="X62" s="44"/>
      <c r="Y62" s="44"/>
      <c r="Z62" s="44"/>
      <c r="AA62" s="43"/>
      <c r="AB62" s="43"/>
    </row>
    <row r="63" spans="1:41" s="42" customFormat="1" ht="36" customHeight="1" x14ac:dyDescent="0.25">
      <c r="A63" s="45"/>
      <c r="B63" s="56" t="s">
        <v>111</v>
      </c>
      <c r="C63" s="57"/>
      <c r="D63" s="57"/>
      <c r="E63" s="58"/>
      <c r="F63" s="41" t="e">
        <f>V58/S58</f>
        <v>#DIV/0!</v>
      </c>
      <c r="S63" s="43"/>
      <c r="T63" s="44"/>
      <c r="U63" s="44"/>
      <c r="V63" s="44"/>
      <c r="W63" s="44"/>
      <c r="X63" s="44"/>
      <c r="Y63" s="44"/>
      <c r="Z63" s="44"/>
      <c r="AA63" s="43"/>
      <c r="AB63" s="43"/>
    </row>
    <row r="64" spans="1:41" s="42" customFormat="1" ht="36" customHeight="1" x14ac:dyDescent="0.25">
      <c r="A64" s="45"/>
      <c r="B64" s="56" t="s">
        <v>112</v>
      </c>
      <c r="C64" s="57"/>
      <c r="D64" s="57"/>
      <c r="E64" s="58"/>
      <c r="F64" s="41" t="e">
        <f>W58/S58</f>
        <v>#DIV/0!</v>
      </c>
      <c r="S64" s="43"/>
      <c r="T64" s="44"/>
      <c r="U64" s="44"/>
      <c r="V64" s="44"/>
      <c r="W64" s="44"/>
      <c r="X64" s="44"/>
      <c r="Y64" s="44"/>
      <c r="Z64" s="44"/>
      <c r="AA64" s="43"/>
      <c r="AB64" s="43"/>
    </row>
    <row r="65" spans="1:28" ht="37.5" customHeight="1" x14ac:dyDescent="0.25">
      <c r="A65" s="59" t="s">
        <v>113</v>
      </c>
      <c r="B65" s="60"/>
      <c r="C65" s="60"/>
      <c r="D65" s="60"/>
      <c r="E65" s="61"/>
      <c r="F65" s="41" t="e">
        <f>SUM(J58:Q58)/S58</f>
        <v>#DIV/0!</v>
      </c>
      <c r="S65" s="39"/>
      <c r="T65" s="39"/>
      <c r="U65" s="39"/>
      <c r="V65" s="39"/>
      <c r="W65" s="39"/>
      <c r="X65" s="39"/>
      <c r="Y65" s="39"/>
      <c r="Z65" s="39"/>
      <c r="AA65" s="39"/>
      <c r="AB65" s="39"/>
    </row>
    <row r="66" spans="1:28" ht="15.75" x14ac:dyDescent="0.25">
      <c r="S66" s="46"/>
      <c r="T66" s="39"/>
      <c r="U66" s="39"/>
      <c r="V66" s="39"/>
      <c r="W66" s="39"/>
      <c r="X66" s="39"/>
      <c r="Y66" s="39"/>
      <c r="Z66" s="39"/>
      <c r="AA66" s="39"/>
      <c r="AB66" s="39"/>
    </row>
    <row r="67" spans="1:28" ht="15.75" x14ac:dyDescent="0.25">
      <c r="S67" s="46"/>
      <c r="T67" s="39"/>
      <c r="U67" s="39"/>
      <c r="V67" s="39"/>
      <c r="W67" s="39"/>
      <c r="X67" s="39"/>
      <c r="Y67" s="39"/>
      <c r="Z67" s="39"/>
      <c r="AA67" s="39"/>
      <c r="AB67" s="39"/>
    </row>
    <row r="68" spans="1:28" ht="15.75" x14ac:dyDescent="0.25">
      <c r="S68" s="46"/>
      <c r="T68" s="39"/>
      <c r="U68" s="39"/>
      <c r="V68" s="39"/>
      <c r="W68" s="39"/>
      <c r="X68" s="39"/>
      <c r="Y68" s="39"/>
      <c r="Z68" s="39"/>
      <c r="AA68" s="39"/>
      <c r="AB68" s="39"/>
    </row>
    <row r="69" spans="1:28" ht="15.75" x14ac:dyDescent="0.25">
      <c r="S69" s="47"/>
    </row>
    <row r="70" spans="1:28" ht="15.75" x14ac:dyDescent="0.25">
      <c r="S70" s="47"/>
    </row>
    <row r="71" spans="1:28" ht="15.75" x14ac:dyDescent="0.25">
      <c r="S71" s="47"/>
    </row>
    <row r="72" spans="1:28" ht="18.75" x14ac:dyDescent="0.3">
      <c r="S72" s="48"/>
    </row>
    <row r="73" spans="1:28" ht="15.75" x14ac:dyDescent="0.25">
      <c r="S73" s="49"/>
    </row>
    <row r="74" spans="1:28" ht="15.75" x14ac:dyDescent="0.25">
      <c r="S74" s="49"/>
    </row>
    <row r="75" spans="1:28" ht="15.75" x14ac:dyDescent="0.25">
      <c r="S75" s="49"/>
    </row>
  </sheetData>
  <mergeCells count="31">
    <mergeCell ref="S1:V3"/>
    <mergeCell ref="B3:R3"/>
    <mergeCell ref="Z3:AN3"/>
    <mergeCell ref="A4:A5"/>
    <mergeCell ref="B4:F4"/>
    <mergeCell ref="G4:I4"/>
    <mergeCell ref="J4:Q4"/>
    <mergeCell ref="R4:R5"/>
    <mergeCell ref="S4:S5"/>
    <mergeCell ref="T4:T5"/>
    <mergeCell ref="AN4:AN5"/>
    <mergeCell ref="AH4:AH5"/>
    <mergeCell ref="AI4:AI5"/>
    <mergeCell ref="AJ4:AJ5"/>
    <mergeCell ref="AK4:AK5"/>
    <mergeCell ref="B63:E63"/>
    <mergeCell ref="B64:E64"/>
    <mergeCell ref="A65:E65"/>
    <mergeCell ref="AL4:AL5"/>
    <mergeCell ref="AM4:AM5"/>
    <mergeCell ref="A60:F60"/>
    <mergeCell ref="A61:E61"/>
    <mergeCell ref="A62:E62"/>
    <mergeCell ref="AF4:AF5"/>
    <mergeCell ref="AG4:AG5"/>
    <mergeCell ref="U4:U5"/>
    <mergeCell ref="V4:V5"/>
    <mergeCell ref="W4:W5"/>
    <mergeCell ref="Y4:Y5"/>
    <mergeCell ref="Z4:Z5"/>
    <mergeCell ref="AA4:A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18:A128"/>
  <sheetViews>
    <sheetView zoomScale="70" zoomScaleNormal="7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C3" sqref="C3"/>
    </sheetView>
  </sheetViews>
  <sheetFormatPr baseColWidth="10" defaultColWidth="11.42578125" defaultRowHeight="15" x14ac:dyDescent="0.25"/>
  <cols>
    <col min="2" max="2" width="19.85546875" bestFit="1" customWidth="1"/>
  </cols>
  <sheetData>
    <row r="1" spans="1:5" x14ac:dyDescent="0.25">
      <c r="A1" s="50" t="s">
        <v>98</v>
      </c>
      <c r="B1" t="s">
        <v>99</v>
      </c>
      <c r="C1" t="s">
        <v>100</v>
      </c>
      <c r="D1" t="s">
        <v>104</v>
      </c>
      <c r="E1" t="s">
        <v>101</v>
      </c>
    </row>
    <row r="2" spans="1:5" x14ac:dyDescent="0.25">
      <c r="A2" s="51">
        <v>2017</v>
      </c>
      <c r="B2" t="s">
        <v>65</v>
      </c>
      <c r="C2" s="51" t="s">
        <v>114</v>
      </c>
      <c r="D2" s="52"/>
      <c r="E2" s="52"/>
    </row>
    <row r="3" spans="1:5" x14ac:dyDescent="0.25">
      <c r="A3" t="s">
        <v>105</v>
      </c>
      <c r="B3" t="s">
        <v>106</v>
      </c>
      <c r="C3" t="s">
        <v>107</v>
      </c>
    </row>
    <row r="4" spans="1:5" x14ac:dyDescent="0.25">
      <c r="A4">
        <v>1</v>
      </c>
      <c r="B4" t="s">
        <v>66</v>
      </c>
      <c r="C4" t="str">
        <f>"Distribution of Influenza and Other Respiratory Virus under Surveillance by EW. 
" &amp; IF($E$2 &lt;&gt; "",$E$2,IF($D$2 &lt;&gt; "",$D$2,$C$2))</f>
        <v>Distribution of Influenza and Other Respiratory Virus under Surveillance by EW. 
St. Lucia</v>
      </c>
    </row>
    <row r="5" spans="1:5" x14ac:dyDescent="0.25">
      <c r="A5">
        <v>2</v>
      </c>
      <c r="B5" t="s">
        <v>66</v>
      </c>
      <c r="C5" t="str">
        <f>"Percent of Tests Positive for Influenza, compared to Other Respiratory Viruses. " &amp; IF($E$2 &lt;&gt; "",$E$2,IF($D$2 &lt;&gt; "",$D$2,$C$2)) &amp; " " &amp; $A$2</f>
        <v>Percent of Tests Positive for Influenza, compared to Other Respiratory Viruses. St. Lucia 2017</v>
      </c>
    </row>
    <row r="6" spans="1:5" x14ac:dyDescent="0.25">
      <c r="A6">
        <v>3</v>
      </c>
      <c r="B6" t="s">
        <v>66</v>
      </c>
      <c r="C6" t="str">
        <f>"Distribution of Influenza (types and subtypes) by EW. " &amp; IF($E$2 &lt;&gt; "",$E$2,IF($D$2 &lt;&gt; "",$D$2,$C$2)) &amp; " " &amp; $A$2</f>
        <v>Distribution of Influenza (types and subtypes) by EW. St. Lucia 2017</v>
      </c>
    </row>
    <row r="7" spans="1:5" x14ac:dyDescent="0.25">
      <c r="A7">
        <v>4</v>
      </c>
      <c r="B7" t="s">
        <v>66</v>
      </c>
      <c r="C7" t="str">
        <f>"Distribution of influenza B by lineage. "&amp; IF($E$2 &lt;&gt; "",$E$2,IF($D$2 &lt;&gt; "",$D$2,$C$2)) &amp; " " &amp; $A$2</f>
        <v>Distribution of influenza B by lineage. St. Lucia 2017</v>
      </c>
    </row>
    <row r="8" spans="1:5" x14ac:dyDescent="0.25">
      <c r="A8">
        <v>5</v>
      </c>
      <c r="B8" t="s">
        <v>66</v>
      </c>
      <c r="C8" s="55" t="s">
        <v>102</v>
      </c>
    </row>
    <row r="9" spans="1:5" x14ac:dyDescent="0.25">
      <c r="A9">
        <v>6</v>
      </c>
      <c r="B9" t="s">
        <v>66</v>
      </c>
      <c r="C9" s="53" t="s">
        <v>103</v>
      </c>
    </row>
    <row r="10" spans="1:5" x14ac:dyDescent="0.25">
      <c r="A10">
        <v>1</v>
      </c>
      <c r="B10" t="s">
        <v>67</v>
      </c>
      <c r="C10" s="53" t="str">
        <f>"Vigilancia centinela de IRAG
 Número de casos IRAG por semana epidemiológica. " &amp; IF($E$2 &lt;&gt; "",$E$2,IF($D$2 &lt;&gt; "",$D$2,$C$2)) &amp; " " &amp;$A$2
&amp; "
 (porcentaje de casos IRAG de todos ingresos hospitalarios)"</f>
        <v>Vigilancia centinela de IRAG
 Número de casos IRAG por semana epidemiológica. St. Lucia 2017
 (porcentaje de casos IRAG de todos ingresos hospitalarios)</v>
      </c>
      <c r="D10" s="54"/>
    </row>
    <row r="11" spans="1:5" x14ac:dyDescent="0.25">
      <c r="A11">
        <v>2</v>
      </c>
      <c r="B11" t="s">
        <v>67</v>
      </c>
      <c r="C11" s="53" t="str">
        <f xml:space="preserve"> IF($E$2 &lt;&gt; "",$E$2,IF($D$2 &lt;&gt; "",$D$2,$C$2)) &amp;" - vigilancia centinela de IRAG
 % IRAG con/sin muestra "</f>
        <v xml:space="preserve">St. Lucia - vigilancia centinela de IRAG
 % IRAG con/sin muestra </v>
      </c>
    </row>
    <row r="12" spans="1:5" x14ac:dyDescent="0.25">
      <c r="A12">
        <v>3</v>
      </c>
      <c r="B12" t="s">
        <v>67</v>
      </c>
      <c r="C12" s="53" t="str">
        <f>"Vigilancia centinela de IRAG
 Número de casos IRAG positivos a influenza. " &amp; IF($E$2 &lt;&gt; "",$E$2,IF($D$2 &lt;&gt; "",$D$2,$C$2)) &amp; " " &amp;$A$2
&amp; "
 (porcentaje de casos positivos a influenza de todos casos de IRAG)"</f>
        <v>Vigilancia centinela de IRAG
 Número de casos IRAG positivos a influenza. St. Lucia 2017
 (porcentaje de casos positivos a influenza de todos casos de IRAG)</v>
      </c>
    </row>
    <row r="13" spans="1:5" x14ac:dyDescent="0.25">
      <c r="A13">
        <v>4</v>
      </c>
      <c r="B13" t="s">
        <v>67</v>
      </c>
      <c r="C13" s="53" t="str">
        <f>"Casos de IRAG con muestras positivas a influenza, VSR y OVR, por semana epidemiológica. " &amp; IF($E$2 &lt;&gt; "",$E$2,IF($D$2 &lt;&gt; "",$D$2,$C$2)) &amp; " " &amp; $A$2</f>
        <v>Casos de IRAG con muestras positivas a influenza, VSR y OVR, por semana epidemiológica. St. Lucia 2017</v>
      </c>
    </row>
    <row r="14" spans="1:5" x14ac:dyDescent="0.25">
      <c r="A14">
        <v>5</v>
      </c>
      <c r="B14" t="s">
        <v>67</v>
      </c>
      <c r="C14" s="53" t="str">
        <f>"Vigilancia centinela de IRAG
 Número de casos IRAG positivos a VRS. " &amp; IF($E$2 &lt;&gt; "",$E$2,IF($D$2 &lt;&gt; "",$D$2,$C$2)) &amp; " " &amp;$A$2
&amp; "
 (porcentaje de casos positivos a VRS de todos casos de IRAG)"</f>
        <v>Vigilancia centinela de IRAG
 Número de casos IRAG positivos a VRS. St. Lucia 2017
 (porcentaje de casos positivos a VRS de todos casos de IRAG)</v>
      </c>
    </row>
    <row r="15" spans="1:5" x14ac:dyDescent="0.25">
      <c r="A15">
        <v>6</v>
      </c>
      <c r="B15" t="s">
        <v>67</v>
      </c>
      <c r="C15" s="53" t="str">
        <f>"Vigilancia centinela de IRAG
 Número de casos IRAG en UCI por semana epidemiológica. " &amp; IF($E$2 &lt;&gt; "",$E$2,IF($D$2 &lt;&gt; "",$D$2,$C$2)) &amp; " " &amp;$A$2
&amp; "
 (porcentaje de casos IRAG de todos ingresos a la UCI)"</f>
        <v>Vigilancia centinela de IRAG
 Número de casos IRAG en UCI por semana epidemiológica. St. Lucia 2017
 (porcentaje de casos IRAG de todos ingresos a la UCI)</v>
      </c>
    </row>
    <row r="16" spans="1:5" x14ac:dyDescent="0.25">
      <c r="A16">
        <v>7</v>
      </c>
      <c r="B16" t="s">
        <v>67</v>
      </c>
      <c r="C16" s="55" t="str">
        <f>"Vigilancia centinela de IRAG
 Distribucion de casos de IRAG positivos a influenza por  grupos de edad y semana epidemiológica. 
" &amp; IF($E$2 &lt;&gt; "",$E$2,IF($D$2 &lt;&gt; "",$D$2,$C$2)) &amp; " " &amp;$A$2</f>
        <v>Vigilancia centinela de IRAG
 Distribucion de casos de IRAG positivos a influenza por  grupos de edad y semana epidemiológica. 
St. Lucia 2017</v>
      </c>
    </row>
    <row r="17" spans="1:3" x14ac:dyDescent="0.25">
      <c r="A17">
        <v>8</v>
      </c>
      <c r="B17" t="s">
        <v>67</v>
      </c>
      <c r="C17" s="55" t="str">
        <f>"Vigilancia centinela de IRAG
 Distribucion de total de casos de IRAG por  grupos de edad y semana epidemiológica. 
" &amp;IF($E$2 &lt;&gt; "",$E$2,IF($D$2 &lt;&gt; "",$D$2,$C$2)) &amp; " " &amp;$A$2</f>
        <v>Vigilancia centinela de IRAG
 Distribucion de total de casos de IRAG por  grupos de edad y semana epidemiológica. 
St. Lucia 2017</v>
      </c>
    </row>
    <row r="18" spans="1:3" x14ac:dyDescent="0.25">
      <c r="A18">
        <v>9</v>
      </c>
      <c r="B18" t="s">
        <v>67</v>
      </c>
      <c r="C18" s="55" t="str">
        <f>"Vigilancia centinela de IRAG
 Número de casos IRAG fallecidos por tipo de virus por semana epidemiológica. 
" &amp; IF($E$2 &lt;&gt; "",$E$2,IF($D$2 &lt;&gt; "",$D$2,$C$2))&amp; " " &amp;$A$2</f>
        <v>Vigilancia centinela de IRAG
 Número de casos IRAG fallecidos por tipo de virus por semana epidemiológica. 
St. Lucia 2017</v>
      </c>
    </row>
    <row r="19" spans="1:3" x14ac:dyDescent="0.25">
      <c r="A19">
        <v>1</v>
      </c>
      <c r="B19" t="s">
        <v>68</v>
      </c>
      <c r="C19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St. Lucia 2017</v>
      </c>
    </row>
    <row r="20" spans="1:3" x14ac:dyDescent="0.25">
      <c r="A20">
        <v>1</v>
      </c>
      <c r="B20" t="s">
        <v>69</v>
      </c>
      <c r="C20" s="55" t="str">
        <f>"Vigilancia centinela de IRAG
 Número de casos IRAG fallecidos subtipo de virus por semana epidemiológica.
 " &amp; IF($E$2 &lt;&gt; "",$E$2,IF($D$2 &lt;&gt; "",$D$2,$C$2)) &amp; " " &amp;$A$2</f>
        <v>Vigilancia centinela de IRAG
 Número de casos IRAG fallecidos subtipo de virus por semana epidemiológica.
 St. Lucia 2017</v>
      </c>
    </row>
    <row r="21" spans="1:3" x14ac:dyDescent="0.25">
      <c r="A21">
        <v>2</v>
      </c>
      <c r="B21" t="s">
        <v>69</v>
      </c>
      <c r="C21" s="55" t="str">
        <f>"Vigilancia centinela de IRAG
Distribucion de fallecidos de IRAG por grupos de edad por semana epidemiológica.
 " &amp; IF($E$2 &lt;&gt; "",$E$2,IF($D$2 &lt;&gt; "",$D$2,$C$2)) &amp; " " &amp;$A$2</f>
        <v>Vigilancia centinela de IRAG
Distribucion de fallecidos de IRAG por grupos de edad por semana epidemiológica.
 St. Lucia 2017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Virus</vt:lpstr>
      <vt:lpstr>Graph Virus</vt:lpstr>
      <vt:lpstr>Leyendas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Tono</dc:creator>
  <cp:lastModifiedBy>Tono</cp:lastModifiedBy>
  <dcterms:created xsi:type="dcterms:W3CDTF">2017-08-24T15:06:48Z</dcterms:created>
  <dcterms:modified xsi:type="dcterms:W3CDTF">2017-10-05T12:48:15Z</dcterms:modified>
</cp:coreProperties>
</file>