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360" windowHeight="6945" activeTab="11"/>
  </bookViews>
  <sheets>
    <sheet name="Virus Identificados" sheetId="18" r:id="rId1"/>
    <sheet name="Graficos" sheetId="19" r:id="rId2"/>
    <sheet name="Variables cualitativas" sheetId="17" r:id="rId3"/>
    <sheet name="IRAG" sheetId="13" state="hidden" r:id="rId4"/>
    <sheet name="Gráficos IRAG" sheetId="21" state="hidden" r:id="rId5"/>
    <sheet name="Fallecidos IRAG" sheetId="10" state="hidden" r:id="rId6"/>
    <sheet name="ETI" sheetId="14" r:id="rId7"/>
    <sheet name="CÁLCULOS" sheetId="20" state="hidden" r:id="rId8"/>
    <sheet name="Neumonia" sheetId="15" state="hidden" r:id="rId9"/>
    <sheet name="IRA" sheetId="16" state="hidden" r:id="rId10"/>
    <sheet name="Hoja1" sheetId="22" state="hidden" r:id="rId11"/>
    <sheet name="Leyendas" sheetId="23" r:id="rId12"/>
  </sheets>
  <definedNames>
    <definedName name="_xlnm._FilterDatabase" localSheetId="3" hidden="1">IRAG!$D$9:$AC$36</definedName>
    <definedName name="_xlnm._FilterDatabase" localSheetId="2" hidden="1">'Variables cualitativas'!$A$6:$G$116</definedName>
  </definedNames>
  <calcPr calcId="144525"/>
</workbook>
</file>

<file path=xl/calcChain.xml><?xml version="1.0" encoding="utf-8"?>
<calcChain xmlns="http://schemas.openxmlformats.org/spreadsheetml/2006/main">
  <c r="C14" i="23" l="1"/>
  <c r="C13" i="23"/>
  <c r="C12" i="23"/>
  <c r="C19" i="23"/>
  <c r="C20" i="23"/>
  <c r="C18" i="23"/>
  <c r="C17" i="23"/>
  <c r="C16" i="23"/>
  <c r="C15" i="23"/>
  <c r="C10" i="23"/>
  <c r="C4" i="23"/>
  <c r="C11" i="23" l="1"/>
  <c r="K4" i="10" l="1"/>
  <c r="A3" i="10"/>
  <c r="A3" i="13"/>
  <c r="B3" i="10"/>
  <c r="A1" i="18"/>
  <c r="A2" i="18"/>
  <c r="B3" i="13"/>
  <c r="C4" i="13"/>
  <c r="B4" i="13"/>
  <c r="B1" i="18"/>
  <c r="A60" i="18"/>
  <c r="AE38" i="18" l="1"/>
  <c r="AC38" i="18"/>
  <c r="AB38" i="18"/>
  <c r="AA38" i="18"/>
  <c r="W38" i="18"/>
  <c r="V38" i="18"/>
  <c r="AD38" i="18" s="1"/>
  <c r="U38" i="18"/>
  <c r="S38" i="18"/>
  <c r="AK37" i="18"/>
  <c r="AE37" i="18"/>
  <c r="AC37" i="18"/>
  <c r="AA37" i="18"/>
  <c r="W37" i="18"/>
  <c r="V37" i="18"/>
  <c r="AD37" i="18" s="1"/>
  <c r="U37" i="18"/>
  <c r="S37" i="18"/>
  <c r="AK36" i="18"/>
  <c r="AG36" i="18"/>
  <c r="AE36" i="18"/>
  <c r="AC36" i="18"/>
  <c r="AB36" i="18"/>
  <c r="AA36" i="18"/>
  <c r="W36" i="18"/>
  <c r="V36" i="18"/>
  <c r="AD36" i="18" s="1"/>
  <c r="U36" i="18"/>
  <c r="S36" i="18"/>
  <c r="AI36" i="18" s="1"/>
  <c r="AM35" i="18"/>
  <c r="AI35" i="18"/>
  <c r="AE35" i="18"/>
  <c r="AC35" i="18"/>
  <c r="AA35" i="18"/>
  <c r="W35" i="18"/>
  <c r="V35" i="18"/>
  <c r="AD35" i="18" s="1"/>
  <c r="U35" i="18"/>
  <c r="S35" i="18"/>
  <c r="AK35" i="18" s="1"/>
  <c r="AE34" i="18"/>
  <c r="AC34" i="18"/>
  <c r="AB34" i="18"/>
  <c r="AA34" i="18"/>
  <c r="W34" i="18"/>
  <c r="V34" i="18"/>
  <c r="AD34" i="18" s="1"/>
  <c r="U34" i="18"/>
  <c r="S34" i="18"/>
  <c r="AK34" i="18" s="1"/>
  <c r="AE33" i="18"/>
  <c r="AC33" i="18"/>
  <c r="AA33" i="18"/>
  <c r="W33" i="18"/>
  <c r="V33" i="18"/>
  <c r="AD33" i="18" s="1"/>
  <c r="U33" i="18"/>
  <c r="S33" i="18"/>
  <c r="AM33" i="18" s="1"/>
  <c r="AK32" i="18"/>
  <c r="AF32" i="18"/>
  <c r="AE32" i="18"/>
  <c r="AC32" i="18"/>
  <c r="AB32" i="18"/>
  <c r="AA32" i="18"/>
  <c r="Y32" i="18"/>
  <c r="W32" i="18"/>
  <c r="V32" i="18"/>
  <c r="AD32" i="18" s="1"/>
  <c r="U32" i="18"/>
  <c r="S32" i="18"/>
  <c r="AI32" i="18" s="1"/>
  <c r="AM31" i="18"/>
  <c r="AL31" i="18"/>
  <c r="AG31" i="18"/>
  <c r="AE31" i="18"/>
  <c r="AC31" i="18"/>
  <c r="W31" i="18"/>
  <c r="V31" i="18"/>
  <c r="AB31" i="18" s="1"/>
  <c r="U31" i="18"/>
  <c r="S31" i="18"/>
  <c r="AH31" i="18" s="1"/>
  <c r="AE30" i="18"/>
  <c r="AC30" i="18"/>
  <c r="AB30" i="18"/>
  <c r="AA30" i="18"/>
  <c r="W30" i="18"/>
  <c r="V30" i="18"/>
  <c r="AD30" i="18" s="1"/>
  <c r="U30" i="18"/>
  <c r="S30" i="18"/>
  <c r="AJ30" i="18" s="1"/>
  <c r="AM29" i="18"/>
  <c r="AK29" i="18"/>
  <c r="AH29" i="18"/>
  <c r="AE29" i="18"/>
  <c r="AD29" i="18"/>
  <c r="AC29" i="18"/>
  <c r="Z29" i="18"/>
  <c r="W29" i="18"/>
  <c r="V29" i="18"/>
  <c r="AB29" i="18" s="1"/>
  <c r="U29" i="18"/>
  <c r="S29" i="18"/>
  <c r="AL29" i="18" s="1"/>
  <c r="AN28" i="18"/>
  <c r="AK28" i="18"/>
  <c r="AJ28" i="18"/>
  <c r="AI28" i="18"/>
  <c r="AF28" i="18"/>
  <c r="AE28" i="18"/>
  <c r="AC28" i="18"/>
  <c r="AB28" i="18"/>
  <c r="AA28" i="18"/>
  <c r="Y28" i="18"/>
  <c r="X28" i="18"/>
  <c r="W28" i="18"/>
  <c r="V28" i="18"/>
  <c r="AD28" i="18" s="1"/>
  <c r="U28" i="18"/>
  <c r="T28" i="18"/>
  <c r="S28" i="18"/>
  <c r="AM27" i="18"/>
  <c r="AL27" i="18"/>
  <c r="AK27" i="18"/>
  <c r="AH27" i="18"/>
  <c r="AG27" i="18"/>
  <c r="AE27" i="18"/>
  <c r="AC27" i="18"/>
  <c r="Z27" i="18"/>
  <c r="W27" i="18"/>
  <c r="V27" i="18"/>
  <c r="AB27" i="18" s="1"/>
  <c r="U27" i="18"/>
  <c r="S27" i="18"/>
  <c r="AN26" i="18"/>
  <c r="AK26" i="18"/>
  <c r="AI26" i="18"/>
  <c r="AF26" i="18"/>
  <c r="AE26" i="18"/>
  <c r="AC26" i="18"/>
  <c r="AB26" i="18"/>
  <c r="AA26" i="18"/>
  <c r="X26" i="18"/>
  <c r="W26" i="18"/>
  <c r="V26" i="18"/>
  <c r="AD26" i="18" s="1"/>
  <c r="U26" i="18"/>
  <c r="T26" i="18"/>
  <c r="S26" i="18"/>
  <c r="AJ26" i="18" s="1"/>
  <c r="AM25" i="18"/>
  <c r="AK25" i="18"/>
  <c r="AH25" i="18"/>
  <c r="AE25" i="18"/>
  <c r="AD25" i="18"/>
  <c r="AC25" i="18"/>
  <c r="Z25" i="18"/>
  <c r="W25" i="18"/>
  <c r="V25" i="18"/>
  <c r="AB25" i="18" s="1"/>
  <c r="U25" i="18"/>
  <c r="S25" i="18"/>
  <c r="AL25" i="18" s="1"/>
  <c r="AN24" i="18"/>
  <c r="AK24" i="18"/>
  <c r="AJ24" i="18"/>
  <c r="AI24" i="18"/>
  <c r="AF24" i="18"/>
  <c r="AE24" i="18"/>
  <c r="AC24" i="18"/>
  <c r="AB24" i="18"/>
  <c r="AA24" i="18"/>
  <c r="Y24" i="18"/>
  <c r="X24" i="18"/>
  <c r="W24" i="18"/>
  <c r="V24" i="18"/>
  <c r="AD24" i="18" s="1"/>
  <c r="U24" i="18"/>
  <c r="T24" i="18"/>
  <c r="S24" i="18"/>
  <c r="AM23" i="18"/>
  <c r="AL23" i="18"/>
  <c r="AK23" i="18"/>
  <c r="AH23" i="18"/>
  <c r="AG23" i="18"/>
  <c r="AE23" i="18"/>
  <c r="AC23" i="18"/>
  <c r="Z23" i="18"/>
  <c r="W23" i="18"/>
  <c r="V23" i="18"/>
  <c r="AB23" i="18" s="1"/>
  <c r="U23" i="18"/>
  <c r="S23" i="18"/>
  <c r="AN22" i="18"/>
  <c r="AK22" i="18"/>
  <c r="AI22" i="18"/>
  <c r="AF22" i="18"/>
  <c r="AE22" i="18"/>
  <c r="AC22" i="18"/>
  <c r="AB22" i="18"/>
  <c r="AA22" i="18"/>
  <c r="X22" i="18"/>
  <c r="W22" i="18"/>
  <c r="V22" i="18"/>
  <c r="AD22" i="18" s="1"/>
  <c r="U22" i="18"/>
  <c r="T22" i="18"/>
  <c r="S22" i="18"/>
  <c r="AJ22" i="18" s="1"/>
  <c r="AE21" i="18"/>
  <c r="AC21" i="18"/>
  <c r="AB21" i="18"/>
  <c r="AA21" i="18"/>
  <c r="W21" i="18"/>
  <c r="V21" i="18"/>
  <c r="AD21" i="18" s="1"/>
  <c r="U21" i="18"/>
  <c r="S21" i="18"/>
  <c r="AM21" i="18" s="1"/>
  <c r="AE20" i="18"/>
  <c r="AC20" i="18"/>
  <c r="AA20" i="18"/>
  <c r="W20" i="18"/>
  <c r="V20" i="18"/>
  <c r="AD20" i="18" s="1"/>
  <c r="U20" i="18"/>
  <c r="S20" i="18"/>
  <c r="AK19" i="18"/>
  <c r="AI19" i="18"/>
  <c r="AG19" i="18"/>
  <c r="AE19" i="18"/>
  <c r="AC19" i="18"/>
  <c r="AB19" i="18"/>
  <c r="AA19" i="18"/>
  <c r="W19" i="18"/>
  <c r="V19" i="18"/>
  <c r="AD19" i="18" s="1"/>
  <c r="U19" i="18"/>
  <c r="S19" i="18"/>
  <c r="AM18" i="18"/>
  <c r="AK18" i="18"/>
  <c r="AI18" i="18"/>
  <c r="AE18" i="18"/>
  <c r="AC18" i="18"/>
  <c r="AA18" i="18"/>
  <c r="W18" i="18"/>
  <c r="V18" i="18"/>
  <c r="AD18" i="18" s="1"/>
  <c r="U18" i="18"/>
  <c r="S18" i="18"/>
  <c r="AK17" i="18"/>
  <c r="AI17" i="18"/>
  <c r="AE17" i="18"/>
  <c r="AC17" i="18"/>
  <c r="AB17" i="18"/>
  <c r="AA17" i="18"/>
  <c r="W17" i="18"/>
  <c r="V17" i="18"/>
  <c r="AD17" i="18" s="1"/>
  <c r="U17" i="18"/>
  <c r="S17" i="18"/>
  <c r="AM16" i="18"/>
  <c r="AK16" i="18"/>
  <c r="AE16" i="18"/>
  <c r="AC16" i="18"/>
  <c r="AA16" i="18"/>
  <c r="W16" i="18"/>
  <c r="V16" i="18"/>
  <c r="AD16" i="18" s="1"/>
  <c r="U16" i="18"/>
  <c r="S16" i="18"/>
  <c r="AK15" i="18"/>
  <c r="AE15" i="18"/>
  <c r="AC15" i="18"/>
  <c r="AB15" i="18"/>
  <c r="AA15" i="18"/>
  <c r="W15" i="18"/>
  <c r="V15" i="18"/>
  <c r="AD15" i="18" s="1"/>
  <c r="U15" i="18"/>
  <c r="S15" i="18"/>
  <c r="AM14" i="18"/>
  <c r="AE14" i="18"/>
  <c r="AC14" i="18"/>
  <c r="AA14" i="18"/>
  <c r="W14" i="18"/>
  <c r="V14" i="18"/>
  <c r="AD14" i="18" s="1"/>
  <c r="U14" i="18"/>
  <c r="S14" i="18"/>
  <c r="AE13" i="18"/>
  <c r="AC13" i="18"/>
  <c r="AB13" i="18"/>
  <c r="AA13" i="18"/>
  <c r="W13" i="18"/>
  <c r="V13" i="18"/>
  <c r="AD13" i="18" s="1"/>
  <c r="U13" i="18"/>
  <c r="S13" i="18"/>
  <c r="AK13" i="18" s="1"/>
  <c r="AE12" i="18"/>
  <c r="AC12" i="18"/>
  <c r="AA12" i="18"/>
  <c r="W12" i="18"/>
  <c r="V12" i="18"/>
  <c r="AD12" i="18" s="1"/>
  <c r="U12" i="18"/>
  <c r="S12" i="18"/>
  <c r="AK11" i="18"/>
  <c r="AI11" i="18"/>
  <c r="AG11" i="18"/>
  <c r="AE11" i="18"/>
  <c r="AC11" i="18"/>
  <c r="AB11" i="18"/>
  <c r="AA11" i="18"/>
  <c r="W11" i="18"/>
  <c r="V11" i="18"/>
  <c r="AD11" i="18" s="1"/>
  <c r="U11" i="18"/>
  <c r="S11" i="18"/>
  <c r="AM10" i="18"/>
  <c r="AK10" i="18"/>
  <c r="AI10" i="18"/>
  <c r="AE10" i="18"/>
  <c r="AC10" i="18"/>
  <c r="AA10" i="18"/>
  <c r="W10" i="18"/>
  <c r="V10" i="18"/>
  <c r="AD10" i="18" s="1"/>
  <c r="U10" i="18"/>
  <c r="S10" i="18"/>
  <c r="AK9" i="18"/>
  <c r="AI9" i="18"/>
  <c r="AE9" i="18"/>
  <c r="AC9" i="18"/>
  <c r="AB9" i="18"/>
  <c r="AA9" i="18"/>
  <c r="W9" i="18"/>
  <c r="V9" i="18"/>
  <c r="AD9" i="18" s="1"/>
  <c r="U9" i="18"/>
  <c r="S9" i="18"/>
  <c r="AM8" i="18"/>
  <c r="AK8" i="18"/>
  <c r="W8" i="18"/>
  <c r="V8" i="18"/>
  <c r="U8" i="18"/>
  <c r="S8" i="18"/>
  <c r="AE7" i="18"/>
  <c r="AC7" i="18"/>
  <c r="AB7" i="18"/>
  <c r="AA7" i="18"/>
  <c r="W7" i="18"/>
  <c r="V7" i="18"/>
  <c r="AD7" i="18" s="1"/>
  <c r="U7" i="18"/>
  <c r="S7" i="18"/>
  <c r="AM7" i="18" s="1"/>
  <c r="AE6" i="18"/>
  <c r="AC6" i="18"/>
  <c r="AB6" i="18"/>
  <c r="AA6" i="18"/>
  <c r="W6" i="18"/>
  <c r="V6" i="18"/>
  <c r="AD6" i="18" s="1"/>
  <c r="U6" i="18"/>
  <c r="S6" i="18"/>
  <c r="AL6" i="18" s="1"/>
  <c r="AK30" i="18" l="1"/>
  <c r="AI30" i="18"/>
  <c r="AK31" i="18"/>
  <c r="T32" i="18"/>
  <c r="X32" i="18"/>
  <c r="AJ32" i="18"/>
  <c r="T30" i="18"/>
  <c r="X30" i="18"/>
  <c r="AN30" i="18"/>
  <c r="AF30" i="18"/>
  <c r="Z31" i="18"/>
  <c r="AD8" i="18"/>
  <c r="AB8" i="18"/>
  <c r="AL12" i="18"/>
  <c r="AH12" i="18"/>
  <c r="Z12" i="18"/>
  <c r="AN12" i="18"/>
  <c r="AJ12" i="18"/>
  <c r="AF12" i="18"/>
  <c r="X12" i="18"/>
  <c r="T12" i="18"/>
  <c r="AG12" i="18"/>
  <c r="AM13" i="18"/>
  <c r="AL20" i="18"/>
  <c r="AH20" i="18"/>
  <c r="Z20" i="18"/>
  <c r="AN20" i="18"/>
  <c r="AJ20" i="18"/>
  <c r="AF20" i="18"/>
  <c r="X20" i="18"/>
  <c r="T20" i="18"/>
  <c r="AG20" i="18"/>
  <c r="Y21" i="18"/>
  <c r="T7" i="18"/>
  <c r="X7" i="18"/>
  <c r="AN7" i="18"/>
  <c r="AE8" i="18"/>
  <c r="AI12" i="18"/>
  <c r="AG13" i="18"/>
  <c r="AL14" i="18"/>
  <c r="AH14" i="18"/>
  <c r="Z14" i="18"/>
  <c r="AN14" i="18"/>
  <c r="AJ14" i="18"/>
  <c r="AF14" i="18"/>
  <c r="X14" i="18"/>
  <c r="T14" i="18"/>
  <c r="Y14" i="18"/>
  <c r="AG14" i="18"/>
  <c r="AN15" i="18"/>
  <c r="AJ15" i="18"/>
  <c r="AF15" i="18"/>
  <c r="X15" i="18"/>
  <c r="T15" i="18"/>
  <c r="AL15" i="18"/>
  <c r="AH15" i="18"/>
  <c r="Z15" i="18"/>
  <c r="Y15" i="18"/>
  <c r="AM15" i="18"/>
  <c r="AI20" i="18"/>
  <c r="AG21" i="18"/>
  <c r="Y7" i="18"/>
  <c r="AJ7" i="18"/>
  <c r="AL8" i="18"/>
  <c r="AH8" i="18"/>
  <c r="Z8" i="18"/>
  <c r="AN8" i="18"/>
  <c r="AJ8" i="18"/>
  <c r="AF8" i="18"/>
  <c r="X8" i="18"/>
  <c r="T8" i="18"/>
  <c r="Y8" i="18"/>
  <c r="AG8" i="18"/>
  <c r="AN9" i="18"/>
  <c r="AJ9" i="18"/>
  <c r="AF9" i="18"/>
  <c r="X9" i="18"/>
  <c r="T9" i="18"/>
  <c r="AL9" i="18"/>
  <c r="AH9" i="18"/>
  <c r="Z9" i="18"/>
  <c r="Y9" i="18"/>
  <c r="AM9" i="18"/>
  <c r="AK12" i="18"/>
  <c r="AI13" i="18"/>
  <c r="AI14" i="18"/>
  <c r="AG15" i="18"/>
  <c r="AL16" i="18"/>
  <c r="AH16" i="18"/>
  <c r="Z16" i="18"/>
  <c r="AN16" i="18"/>
  <c r="AJ16" i="18"/>
  <c r="AF16" i="18"/>
  <c r="X16" i="18"/>
  <c r="T16" i="18"/>
  <c r="Y16" i="18"/>
  <c r="AG16" i="18"/>
  <c r="AN17" i="18"/>
  <c r="AJ17" i="18"/>
  <c r="AF17" i="18"/>
  <c r="X17" i="18"/>
  <c r="T17" i="18"/>
  <c r="AL17" i="18"/>
  <c r="AH17" i="18"/>
  <c r="Z17" i="18"/>
  <c r="Y17" i="18"/>
  <c r="AM17" i="18"/>
  <c r="AK20" i="18"/>
  <c r="AI21" i="18"/>
  <c r="AF7" i="18"/>
  <c r="AK7" i="18"/>
  <c r="AA8" i="18"/>
  <c r="AI8" i="18"/>
  <c r="AG9" i="18"/>
  <c r="AL10" i="18"/>
  <c r="AH10" i="18"/>
  <c r="Z10" i="18"/>
  <c r="AN10" i="18"/>
  <c r="AJ10" i="18"/>
  <c r="AF10" i="18"/>
  <c r="X10" i="18"/>
  <c r="T10" i="18"/>
  <c r="Y10" i="18"/>
  <c r="AG10" i="18"/>
  <c r="AN11" i="18"/>
  <c r="AJ11" i="18"/>
  <c r="AF11" i="18"/>
  <c r="X11" i="18"/>
  <c r="T11" i="18"/>
  <c r="AL11" i="18"/>
  <c r="AH11" i="18"/>
  <c r="Z11" i="18"/>
  <c r="Y11" i="18"/>
  <c r="AM11" i="18"/>
  <c r="AM12" i="18"/>
  <c r="AK14" i="18"/>
  <c r="AI15" i="18"/>
  <c r="AI16" i="18"/>
  <c r="AG17" i="18"/>
  <c r="AL18" i="18"/>
  <c r="AH18" i="18"/>
  <c r="Z18" i="18"/>
  <c r="AN18" i="18"/>
  <c r="AJ18" i="18"/>
  <c r="AF18" i="18"/>
  <c r="X18" i="18"/>
  <c r="T18" i="18"/>
  <c r="Y18" i="18"/>
  <c r="AG18" i="18"/>
  <c r="AN19" i="18"/>
  <c r="AJ19" i="18"/>
  <c r="AF19" i="18"/>
  <c r="X19" i="18"/>
  <c r="T19" i="18"/>
  <c r="AL19" i="18"/>
  <c r="AH19" i="18"/>
  <c r="Z19" i="18"/>
  <c r="Y19" i="18"/>
  <c r="AM19" i="18"/>
  <c r="AM20" i="18"/>
  <c r="AK21" i="18"/>
  <c r="AG7" i="18"/>
  <c r="AC8" i="18"/>
  <c r="AN13" i="18"/>
  <c r="AJ13" i="18"/>
  <c r="AF13" i="18"/>
  <c r="X13" i="18"/>
  <c r="T13" i="18"/>
  <c r="AL13" i="18"/>
  <c r="AH13" i="18"/>
  <c r="Z13" i="18"/>
  <c r="Y20" i="18"/>
  <c r="AL7" i="18"/>
  <c r="AH7" i="18"/>
  <c r="Z7" i="18"/>
  <c r="Y12" i="18"/>
  <c r="Y13" i="18"/>
  <c r="AN21" i="18"/>
  <c r="AJ21" i="18"/>
  <c r="AF21" i="18"/>
  <c r="X21" i="18"/>
  <c r="T21" i="18"/>
  <c r="AL21" i="18"/>
  <c r="AH21" i="18"/>
  <c r="Z21" i="18"/>
  <c r="AI7" i="18"/>
  <c r="AK33" i="18"/>
  <c r="AI34" i="18"/>
  <c r="AL37" i="18"/>
  <c r="AH37" i="18"/>
  <c r="Z37" i="18"/>
  <c r="AN37" i="18"/>
  <c r="AJ37" i="18"/>
  <c r="AF37" i="18"/>
  <c r="X37" i="18"/>
  <c r="T37" i="18"/>
  <c r="Y37" i="18"/>
  <c r="AG37" i="18"/>
  <c r="AN38" i="18"/>
  <c r="AJ38" i="18"/>
  <c r="AF38" i="18"/>
  <c r="X38" i="18"/>
  <c r="T38" i="18"/>
  <c r="AM38" i="18"/>
  <c r="AL38" i="18"/>
  <c r="AH38" i="18"/>
  <c r="Z38" i="18"/>
  <c r="Y38" i="18"/>
  <c r="AB10" i="18"/>
  <c r="AB12" i="18"/>
  <c r="AB14" i="18"/>
  <c r="AB16" i="18"/>
  <c r="AB18" i="18"/>
  <c r="AB20" i="18"/>
  <c r="Y22" i="18"/>
  <c r="AN23" i="18"/>
  <c r="AJ23" i="18"/>
  <c r="AF23" i="18"/>
  <c r="X23" i="18"/>
  <c r="T23" i="18"/>
  <c r="Y23" i="18"/>
  <c r="AD23" i="18"/>
  <c r="AI23" i="18"/>
  <c r="AL24" i="18"/>
  <c r="AH24" i="18"/>
  <c r="Z24" i="18"/>
  <c r="AG24" i="18"/>
  <c r="AM24" i="18"/>
  <c r="AA25" i="18"/>
  <c r="AG25" i="18"/>
  <c r="Y26" i="18"/>
  <c r="AN27" i="18"/>
  <c r="AJ27" i="18"/>
  <c r="AF27" i="18"/>
  <c r="X27" i="18"/>
  <c r="T27" i="18"/>
  <c r="Y27" i="18"/>
  <c r="AD27" i="18"/>
  <c r="AI27" i="18"/>
  <c r="AL28" i="18"/>
  <c r="AH28" i="18"/>
  <c r="Z28" i="18"/>
  <c r="AG28" i="18"/>
  <c r="AM28" i="18"/>
  <c r="AA29" i="18"/>
  <c r="AG29" i="18"/>
  <c r="Y30" i="18"/>
  <c r="AN31" i="18"/>
  <c r="AJ31" i="18"/>
  <c r="AF31" i="18"/>
  <c r="X31" i="18"/>
  <c r="T31" i="18"/>
  <c r="Y31" i="18"/>
  <c r="AD31" i="18"/>
  <c r="AI31" i="18"/>
  <c r="AN32" i="18"/>
  <c r="AL32" i="18"/>
  <c r="AH32" i="18"/>
  <c r="Z32" i="18"/>
  <c r="AG32" i="18"/>
  <c r="AM32" i="18"/>
  <c r="AI37" i="18"/>
  <c r="AG38" i="18"/>
  <c r="AL33" i="18"/>
  <c r="AH33" i="18"/>
  <c r="Z33" i="18"/>
  <c r="AN33" i="18"/>
  <c r="AJ33" i="18"/>
  <c r="AF33" i="18"/>
  <c r="X33" i="18"/>
  <c r="T33" i="18"/>
  <c r="Y33" i="18"/>
  <c r="AG33" i="18"/>
  <c r="AN34" i="18"/>
  <c r="AJ34" i="18"/>
  <c r="AF34" i="18"/>
  <c r="X34" i="18"/>
  <c r="T34" i="18"/>
  <c r="AL34" i="18"/>
  <c r="AH34" i="18"/>
  <c r="Z34" i="18"/>
  <c r="Y34" i="18"/>
  <c r="AM34" i="18"/>
  <c r="AI38" i="18"/>
  <c r="AL22" i="18"/>
  <c r="AH22" i="18"/>
  <c r="Z22" i="18"/>
  <c r="AG22" i="18"/>
  <c r="AM22" i="18"/>
  <c r="AA23" i="18"/>
  <c r="AN25" i="18"/>
  <c r="AJ25" i="18"/>
  <c r="AF25" i="18"/>
  <c r="X25" i="18"/>
  <c r="T25" i="18"/>
  <c r="Y25" i="18"/>
  <c r="AI25" i="18"/>
  <c r="AL26" i="18"/>
  <c r="AH26" i="18"/>
  <c r="Z26" i="18"/>
  <c r="AG26" i="18"/>
  <c r="AM26" i="18"/>
  <c r="AA27" i="18"/>
  <c r="AN29" i="18"/>
  <c r="AJ29" i="18"/>
  <c r="AF29" i="18"/>
  <c r="X29" i="18"/>
  <c r="T29" i="18"/>
  <c r="Y29" i="18"/>
  <c r="AI29" i="18"/>
  <c r="AL30" i="18"/>
  <c r="AH30" i="18"/>
  <c r="Z30" i="18"/>
  <c r="AG30" i="18"/>
  <c r="AM30" i="18"/>
  <c r="AA31" i="18"/>
  <c r="AI33" i="18"/>
  <c r="AG34" i="18"/>
  <c r="AL35" i="18"/>
  <c r="AH35" i="18"/>
  <c r="Z35" i="18"/>
  <c r="AN35" i="18"/>
  <c r="AJ35" i="18"/>
  <c r="AF35" i="18"/>
  <c r="X35" i="18"/>
  <c r="T35" i="18"/>
  <c r="Y35" i="18"/>
  <c r="AG35" i="18"/>
  <c r="AN36" i="18"/>
  <c r="AJ36" i="18"/>
  <c r="AF36" i="18"/>
  <c r="X36" i="18"/>
  <c r="T36" i="18"/>
  <c r="AL36" i="18"/>
  <c r="AH36" i="18"/>
  <c r="Z36" i="18"/>
  <c r="Y36" i="18"/>
  <c r="AM36" i="18"/>
  <c r="AM37" i="18"/>
  <c r="AK38" i="18"/>
  <c r="AB33" i="18"/>
  <c r="AB35" i="18"/>
  <c r="AB37" i="18"/>
  <c r="AI6" i="18"/>
  <c r="AM6" i="18"/>
  <c r="T6" i="18"/>
  <c r="X6" i="18"/>
  <c r="AF6" i="18"/>
  <c r="AJ6" i="18"/>
  <c r="AN6" i="18"/>
  <c r="Y6" i="18"/>
  <c r="AG6" i="18"/>
  <c r="AK6" i="18"/>
  <c r="Z6" i="18"/>
  <c r="AH6" i="18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I7" i="20" l="1"/>
  <c r="I6" i="20"/>
  <c r="J5" i="20"/>
  <c r="I4" i="20"/>
  <c r="J3" i="20"/>
  <c r="S39" i="18"/>
  <c r="AG39" i="18" s="1"/>
  <c r="S40" i="18"/>
  <c r="S41" i="18"/>
  <c r="Y41" i="18" s="1"/>
  <c r="S42" i="18"/>
  <c r="S43" i="18"/>
  <c r="AH43" i="18" s="1"/>
  <c r="S44" i="18"/>
  <c r="S45" i="18"/>
  <c r="AN45" i="18" s="1"/>
  <c r="S46" i="18"/>
  <c r="S47" i="18"/>
  <c r="AJ47" i="18" s="1"/>
  <c r="S48" i="18"/>
  <c r="S49" i="18"/>
  <c r="AN49" i="18" s="1"/>
  <c r="S50" i="18"/>
  <c r="S51" i="18"/>
  <c r="AM51" i="18" s="1"/>
  <c r="S52" i="18"/>
  <c r="S53" i="18"/>
  <c r="AL53" i="18" s="1"/>
  <c r="S54" i="18"/>
  <c r="S55" i="18"/>
  <c r="AH55" i="18" s="1"/>
  <c r="S56" i="18"/>
  <c r="S57" i="18"/>
  <c r="Z57" i="18" s="1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T39" i="18"/>
  <c r="T40" i="18"/>
  <c r="N6" i="20"/>
  <c r="N4" i="20"/>
  <c r="N5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O4" i="20"/>
  <c r="D66" i="20"/>
  <c r="D65" i="20"/>
  <c r="D67" i="20" s="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60" i="20"/>
  <c r="D59" i="20"/>
  <c r="Q4" i="20"/>
  <c r="Q5" i="20"/>
  <c r="Q6" i="20"/>
  <c r="Q7" i="20"/>
  <c r="Q8" i="20"/>
  <c r="Q9" i="20"/>
  <c r="Q10" i="20"/>
  <c r="Q11" i="20"/>
  <c r="Q12" i="20"/>
  <c r="Q3" i="20"/>
  <c r="O3" i="20"/>
  <c r="O5" i="20"/>
  <c r="O6" i="20"/>
  <c r="O7" i="20"/>
  <c r="O8" i="20"/>
  <c r="O9" i="20"/>
  <c r="O10" i="20"/>
  <c r="O11" i="20"/>
  <c r="O12" i="20"/>
  <c r="D4" i="20"/>
  <c r="D5" i="20"/>
  <c r="D6" i="20"/>
  <c r="D7" i="20"/>
  <c r="D8" i="20"/>
  <c r="D9" i="20"/>
  <c r="D10" i="20"/>
  <c r="D11" i="20"/>
  <c r="D12" i="20"/>
  <c r="D3" i="20"/>
  <c r="H3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L4" i="20"/>
  <c r="L5" i="20"/>
  <c r="L6" i="20"/>
  <c r="L7" i="20"/>
  <c r="L3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G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V57" i="18"/>
  <c r="AA57" i="18" s="1"/>
  <c r="W57" i="18"/>
  <c r="Y57" i="18"/>
  <c r="AN56" i="18"/>
  <c r="AL56" i="18"/>
  <c r="AJ56" i="18"/>
  <c r="V56" i="18"/>
  <c r="Z56" i="18"/>
  <c r="W56" i="18"/>
  <c r="AF56" i="18"/>
  <c r="AC56" i="18"/>
  <c r="T56" i="18"/>
  <c r="X56" i="18"/>
  <c r="AH56" i="18"/>
  <c r="AM56" i="18"/>
  <c r="AN55" i="18"/>
  <c r="W55" i="18"/>
  <c r="V55" i="18"/>
  <c r="AC55" i="18"/>
  <c r="AJ54" i="18"/>
  <c r="AH54" i="18"/>
  <c r="W54" i="18"/>
  <c r="V54" i="18"/>
  <c r="AC54" i="18"/>
  <c r="T54" i="18"/>
  <c r="X54" i="18"/>
  <c r="V53" i="18"/>
  <c r="Z53" i="18"/>
  <c r="W53" i="18"/>
  <c r="AA53" i="18"/>
  <c r="T53" i="18"/>
  <c r="AH53" i="18"/>
  <c r="AN52" i="18"/>
  <c r="AL52" i="18"/>
  <c r="AJ52" i="18"/>
  <c r="W52" i="18"/>
  <c r="AF52" i="18"/>
  <c r="V52" i="18"/>
  <c r="AC52" i="18" s="1"/>
  <c r="Y52" i="18"/>
  <c r="T52" i="18"/>
  <c r="X52" i="18"/>
  <c r="AH52" i="18"/>
  <c r="AM52" i="18"/>
  <c r="AH51" i="18"/>
  <c r="W51" i="18"/>
  <c r="V51" i="18"/>
  <c r="AB51" i="18" s="1"/>
  <c r="Y51" i="18"/>
  <c r="AJ50" i="18"/>
  <c r="W50" i="18"/>
  <c r="V50" i="18"/>
  <c r="AA50" i="18" s="1"/>
  <c r="AJ49" i="18"/>
  <c r="W49" i="18"/>
  <c r="AF49" i="18"/>
  <c r="V49" i="18"/>
  <c r="AC49" i="18"/>
  <c r="X49" i="18"/>
  <c r="W48" i="18"/>
  <c r="V48" i="18"/>
  <c r="AE48" i="18"/>
  <c r="AH47" i="18"/>
  <c r="W47" i="18"/>
  <c r="V47" i="18"/>
  <c r="AE47" i="18" s="1"/>
  <c r="Y47" i="18"/>
  <c r="X47" i="18"/>
  <c r="AN46" i="18"/>
  <c r="AL46" i="18"/>
  <c r="AJ46" i="18"/>
  <c r="W46" i="18"/>
  <c r="AF46" i="18"/>
  <c r="V46" i="18"/>
  <c r="AD46" i="18"/>
  <c r="Y46" i="18"/>
  <c r="T46" i="18"/>
  <c r="X46" i="18"/>
  <c r="AH46" i="18"/>
  <c r="AM46" i="18"/>
  <c r="AH45" i="18"/>
  <c r="W45" i="18"/>
  <c r="AF45" i="18"/>
  <c r="V45" i="18"/>
  <c r="AD45" i="18"/>
  <c r="T45" i="18"/>
  <c r="AL44" i="18"/>
  <c r="AJ44" i="18"/>
  <c r="AH44" i="18"/>
  <c r="W44" i="18"/>
  <c r="V44" i="18"/>
  <c r="AC44" i="18" s="1"/>
  <c r="Z44" i="18"/>
  <c r="Y44" i="18"/>
  <c r="T44" i="18"/>
  <c r="X44" i="18"/>
  <c r="AN44" i="18"/>
  <c r="AM44" i="18"/>
  <c r="W43" i="18"/>
  <c r="V43" i="18"/>
  <c r="AD43" i="18" s="1"/>
  <c r="Y43" i="18"/>
  <c r="AN43" i="18"/>
  <c r="AL42" i="18"/>
  <c r="AJ42" i="18"/>
  <c r="AH42" i="18"/>
  <c r="W42" i="18"/>
  <c r="V42" i="18"/>
  <c r="AA42" i="18"/>
  <c r="Y42" i="18"/>
  <c r="T42" i="18"/>
  <c r="X42" i="18"/>
  <c r="AN42" i="18"/>
  <c r="AM42" i="18"/>
  <c r="AH41" i="18"/>
  <c r="W41" i="18"/>
  <c r="AF41" i="18"/>
  <c r="V41" i="18"/>
  <c r="AD41" i="18"/>
  <c r="AN41" i="18"/>
  <c r="W40" i="18"/>
  <c r="V40" i="18"/>
  <c r="AD40" i="18" s="1"/>
  <c r="AJ40" i="18"/>
  <c r="W39" i="18"/>
  <c r="V39" i="18"/>
  <c r="AD39" i="18" s="1"/>
  <c r="AH39" i="18"/>
  <c r="AK40" i="18"/>
  <c r="AA44" i="18"/>
  <c r="AE46" i="18"/>
  <c r="AB47" i="18"/>
  <c r="AB48" i="18"/>
  <c r="AD48" i="18"/>
  <c r="AE53" i="18"/>
  <c r="AE54" i="18"/>
  <c r="AE56" i="18"/>
  <c r="AB56" i="18"/>
  <c r="AG41" i="18"/>
  <c r="AK41" i="18"/>
  <c r="AG42" i="18"/>
  <c r="AI42" i="18"/>
  <c r="AK42" i="18"/>
  <c r="AG43" i="18"/>
  <c r="AK43" i="18"/>
  <c r="AG44" i="18"/>
  <c r="AI44" i="18"/>
  <c r="AK44" i="18"/>
  <c r="AG45" i="18"/>
  <c r="AK45" i="18"/>
  <c r="AG46" i="18"/>
  <c r="AI46" i="18"/>
  <c r="AK46" i="18"/>
  <c r="AI47" i="18"/>
  <c r="AK47" i="18"/>
  <c r="AA48" i="18"/>
  <c r="AC48" i="18"/>
  <c r="AM49" i="18"/>
  <c r="AI49" i="18"/>
  <c r="Y49" i="18"/>
  <c r="AL49" i="18"/>
  <c r="AI50" i="18"/>
  <c r="AK50" i="18"/>
  <c r="AG51" i="18"/>
  <c r="AI51" i="18"/>
  <c r="AG52" i="18"/>
  <c r="AI52" i="18"/>
  <c r="AK52" i="18"/>
  <c r="AI53" i="18"/>
  <c r="Y54" i="18"/>
  <c r="AG54" i="18"/>
  <c r="AI54" i="18"/>
  <c r="AK54" i="18"/>
  <c r="Y55" i="18"/>
  <c r="AI55" i="18"/>
  <c r="AK55" i="18"/>
  <c r="Y56" i="18"/>
  <c r="AG56" i="18"/>
  <c r="AI56" i="18"/>
  <c r="AK56" i="18"/>
  <c r="AG57" i="18"/>
  <c r="AK57" i="18"/>
  <c r="AA56" i="18"/>
  <c r="AD56" i="18"/>
  <c r="AE55" i="18"/>
  <c r="AB55" i="18"/>
  <c r="AD54" i="18"/>
  <c r="AB54" i="18"/>
  <c r="AA43" i="18"/>
  <c r="AA54" i="18"/>
  <c r="AE42" i="18"/>
  <c r="AD53" i="18"/>
  <c r="AB53" i="18"/>
  <c r="AC53" i="18"/>
  <c r="AE50" i="18"/>
  <c r="AC57" i="18"/>
  <c r="AD57" i="18"/>
  <c r="Z52" i="18"/>
  <c r="AE45" i="18"/>
  <c r="AD52" i="18"/>
  <c r="AE52" i="18"/>
  <c r="AE49" i="18"/>
  <c r="AA46" i="18"/>
  <c r="AC45" i="18"/>
  <c r="AB44" i="18"/>
  <c r="AB45" i="18"/>
  <c r="AA45" i="18"/>
  <c r="AB46" i="18"/>
  <c r="Z46" i="18"/>
  <c r="AC46" i="18"/>
  <c r="AE44" i="18"/>
  <c r="AD44" i="18"/>
  <c r="Z42" i="18"/>
  <c r="AC42" i="18"/>
  <c r="AD42" i="18"/>
  <c r="AB42" i="18"/>
  <c r="Z40" i="18"/>
  <c r="AC40" i="18"/>
  <c r="AE41" i="18"/>
  <c r="AA39" i="18"/>
  <c r="AE39" i="18"/>
  <c r="AB41" i="18"/>
  <c r="AA41" i="18"/>
  <c r="AC41" i="18"/>
  <c r="AJ48" i="18"/>
  <c r="AH48" i="18"/>
  <c r="T48" i="18"/>
  <c r="X48" i="18"/>
  <c r="AK48" i="18"/>
  <c r="X39" i="18"/>
  <c r="AF40" i="18"/>
  <c r="Z48" i="18"/>
  <c r="AG50" i="18"/>
  <c r="AD55" i="18"/>
  <c r="AD49" i="18"/>
  <c r="AI48" i="18"/>
  <c r="Y48" i="18"/>
  <c r="AA55" i="18"/>
  <c r="AA52" i="18"/>
  <c r="AA49" i="18"/>
  <c r="AL40" i="18"/>
  <c r="AG40" i="18"/>
  <c r="AK39" i="18"/>
  <c r="AF48" i="18"/>
  <c r="T50" i="18"/>
  <c r="X50" i="18"/>
  <c r="AL51" i="18"/>
  <c r="Z51" i="18"/>
  <c r="AJ51" i="18"/>
  <c r="T51" i="18"/>
  <c r="X51" i="18"/>
  <c r="AF51" i="18"/>
  <c r="AN54" i="18"/>
  <c r="AF54" i="18"/>
  <c r="AM54" i="18"/>
  <c r="AL54" i="18"/>
  <c r="Z54" i="18"/>
  <c r="AL39" i="18"/>
  <c r="Z39" i="18"/>
  <c r="AM39" i="18"/>
  <c r="AJ39" i="18"/>
  <c r="Y39" i="18"/>
  <c r="AN40" i="18"/>
  <c r="X40" i="18"/>
  <c r="AN48" i="18"/>
  <c r="AB49" i="18"/>
  <c r="Y40" i="18"/>
  <c r="AM40" i="18"/>
  <c r="AF39" i="18"/>
  <c r="AN50" i="18"/>
  <c r="AF50" i="18"/>
  <c r="AM50" i="18"/>
  <c r="AL50" i="18"/>
  <c r="Z50" i="18"/>
  <c r="Y50" i="18"/>
  <c r="AG48" i="18"/>
  <c r="AH40" i="18"/>
  <c r="AI40" i="18"/>
  <c r="AI39" i="18"/>
  <c r="AN39" i="18"/>
  <c r="Z41" i="18"/>
  <c r="AJ41" i="18"/>
  <c r="AL43" i="18"/>
  <c r="Z43" i="18"/>
  <c r="AM43" i="18"/>
  <c r="AJ43" i="18"/>
  <c r="X43" i="18"/>
  <c r="Z45" i="18"/>
  <c r="AJ45" i="18"/>
  <c r="AM48" i="18"/>
  <c r="AL48" i="18"/>
  <c r="AH50" i="18"/>
  <c r="AL55" i="18"/>
  <c r="Z55" i="18"/>
  <c r="AJ55" i="18"/>
  <c r="T55" i="18"/>
  <c r="X55" i="18"/>
  <c r="AF55" i="18"/>
  <c r="AF42" i="18"/>
  <c r="AF44" i="18"/>
  <c r="AM47" i="18"/>
  <c r="Z47" i="18"/>
  <c r="AL47" i="18"/>
  <c r="AM53" i="18"/>
  <c r="AN53" i="18"/>
  <c r="AF57" i="18"/>
  <c r="AF47" i="18"/>
  <c r="J7" i="20"/>
  <c r="J6" i="20"/>
  <c r="J4" i="20"/>
  <c r="I3" i="20"/>
  <c r="I5" i="20"/>
  <c r="AM57" i="18" l="1"/>
  <c r="AM45" i="18"/>
  <c r="X41" i="18"/>
  <c r="AL41" i="18"/>
  <c r="AD51" i="18"/>
  <c r="AA40" i="18"/>
  <c r="AE40" i="18"/>
  <c r="AD47" i="18"/>
  <c r="AE51" i="18"/>
  <c r="AB50" i="18"/>
  <c r="AC43" i="18"/>
  <c r="AI57" i="18"/>
  <c r="AG55" i="18"/>
  <c r="AG53" i="18"/>
  <c r="AK51" i="18"/>
  <c r="AG49" i="18"/>
  <c r="AG47" i="18"/>
  <c r="AI43" i="18"/>
  <c r="AB57" i="18"/>
  <c r="T43" i="18"/>
  <c r="AF43" i="18"/>
  <c r="Y45" i="18"/>
  <c r="T47" i="18"/>
  <c r="T49" i="18"/>
  <c r="AC51" i="18"/>
  <c r="AN51" i="18"/>
  <c r="Y53" i="18"/>
  <c r="AH57" i="18"/>
  <c r="AE57" i="18"/>
  <c r="AJ57" i="18"/>
  <c r="AB39" i="18"/>
  <c r="AA47" i="18"/>
  <c r="AC50" i="18"/>
  <c r="AC47" i="18"/>
  <c r="AJ53" i="18"/>
  <c r="X57" i="18"/>
  <c r="AL57" i="18"/>
  <c r="T41" i="18"/>
  <c r="AN57" i="18"/>
  <c r="AF53" i="18"/>
  <c r="X45" i="18"/>
  <c r="AL45" i="18"/>
  <c r="AM41" i="18"/>
  <c r="AA51" i="18"/>
  <c r="AB40" i="18"/>
  <c r="AC39" i="18"/>
  <c r="AE43" i="18"/>
  <c r="AB52" i="18"/>
  <c r="AD50" i="18"/>
  <c r="Z49" i="18"/>
  <c r="AK53" i="18"/>
  <c r="AH49" i="18"/>
  <c r="AK49" i="18"/>
  <c r="AI45" i="18"/>
  <c r="AI41" i="18"/>
  <c r="AB43" i="18"/>
  <c r="AN47" i="18"/>
  <c r="X53" i="18"/>
  <c r="AM55" i="18"/>
  <c r="T57" i="18"/>
  <c r="D61" i="20"/>
  <c r="S58" i="18"/>
  <c r="W58" i="18"/>
  <c r="U58" i="18"/>
  <c r="V58" i="18"/>
  <c r="F62" i="18" l="1"/>
  <c r="T58" i="18"/>
  <c r="F61" i="18" s="1"/>
  <c r="AB58" i="18"/>
  <c r="AA58" i="18"/>
  <c r="AD58" i="18"/>
  <c r="F63" i="18"/>
  <c r="AE58" i="18"/>
  <c r="AC58" i="18"/>
  <c r="Y58" i="18"/>
  <c r="AG58" i="18"/>
  <c r="AI58" i="18"/>
  <c r="Z58" i="18"/>
  <c r="F64" i="18"/>
  <c r="F65" i="18"/>
  <c r="AJ58" i="18"/>
  <c r="AM58" i="18"/>
  <c r="AH58" i="18"/>
  <c r="AL58" i="18"/>
  <c r="AK58" i="18"/>
  <c r="AF58" i="18"/>
  <c r="AN58" i="18"/>
  <c r="X58" i="18" l="1"/>
</calcChain>
</file>

<file path=xl/sharedStrings.xml><?xml version="1.0" encoding="utf-8"?>
<sst xmlns="http://schemas.openxmlformats.org/spreadsheetml/2006/main" count="1159" uniqueCount="395">
  <si>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</si>
  <si>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</si>
  <si>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</si>
  <si>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</si>
  <si>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</si>
  <si>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</si>
  <si>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</si>
  <si>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</si>
  <si>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</si>
  <si>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</si>
  <si>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</si>
  <si>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</si>
  <si>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</si>
  <si>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</si>
  <si>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</si>
  <si>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</si>
  <si>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</si>
  <si>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</si>
  <si>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</si>
  <si>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</si>
  <si>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</si>
  <si>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</si>
  <si>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</si>
  <si>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</si>
  <si>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</si>
  <si>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</si>
  <si>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</si>
  <si>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</si>
  <si>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</si>
  <si>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</si>
  <si>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</si>
  <si>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</si>
  <si>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</si>
  <si>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IRAG 60 años y +</t>
  </si>
  <si>
    <t>FluID - Programa Regional de Influenza OPS/OMS</t>
  </si>
  <si>
    <t>Casos positivos a influenza</t>
  </si>
  <si>
    <t>Casos positivos a otros virus respiratorios</t>
  </si>
  <si>
    <t>Son los casos de vigilancia centinela de IRAG. No incluir casos inusitados de IRAG</t>
  </si>
  <si>
    <t>Total de casos de IRAG con muestras positivas a influenza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</si>
  <si>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</si>
  <si>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</si>
  <si>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</si>
  <si>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</si>
  <si>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</si>
  <si>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</si>
  <si>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IRAG 0 a &lt;2 años</t>
  </si>
  <si>
    <t>Pais</t>
  </si>
  <si>
    <t>ETI_c_muestra</t>
  </si>
  <si>
    <t>Total de casos de IRAG con muestras</t>
  </si>
  <si>
    <t>Total de casos de IRAG</t>
  </si>
  <si>
    <t>IRAG 40 a  59 años</t>
  </si>
  <si>
    <t>Muertes_casos_40a59</t>
  </si>
  <si>
    <t>IRAG_casos_total</t>
  </si>
  <si>
    <t>IRAG_casos_influenza</t>
  </si>
  <si>
    <t>IRAG_casos_OVR</t>
  </si>
  <si>
    <t>IRAG_casos_0a&lt;2</t>
  </si>
  <si>
    <t>IRAG 2 a &lt;5 años</t>
  </si>
  <si>
    <t>IRAG_casos_5a19</t>
  </si>
  <si>
    <t>IRAG_casos_20a39</t>
  </si>
  <si>
    <t>IRAG 5 a 19 años</t>
  </si>
  <si>
    <t>IRAG 20 a 39 años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</si>
  <si>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</si>
  <si>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</si>
  <si>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</si>
  <si>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</si>
  <si>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</si>
  <si>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</si>
  <si>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</si>
  <si>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</si>
  <si>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</si>
  <si>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</si>
  <si>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</si>
  <si>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</si>
  <si>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</si>
  <si>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</si>
  <si>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</si>
  <si>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</si>
  <si>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</si>
  <si>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</si>
  <si>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</si>
  <si>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</si>
  <si>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</si>
  <si>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</si>
  <si>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</si>
  <si>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</si>
  <si>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</si>
  <si>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</si>
  <si>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</si>
  <si>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</si>
  <si>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</si>
  <si>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</si>
  <si>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</si>
  <si>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</si>
  <si>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</si>
  <si>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</si>
  <si>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</si>
  <si>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</si>
  <si>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</si>
  <si>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</si>
  <si>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</si>
  <si>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</si>
  <si>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</si>
  <si>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Muertes de IRAG 0 a &lt;2 años</t>
  </si>
  <si>
    <t>Muertes de IRAG 5 a 19 años</t>
  </si>
  <si>
    <t>Muertes de IRAG 20 a 39 años</t>
  </si>
  <si>
    <t>Muertes de IRAG 40 a  59 años</t>
  </si>
  <si>
    <t>Muertes de IRAG 60 años y +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</si>
  <si>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</si>
  <si>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</si>
  <si>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</si>
  <si>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</si>
  <si>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</si>
  <si>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</si>
  <si>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</si>
  <si>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</si>
  <si>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</si>
  <si>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</si>
  <si>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</si>
  <si>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</si>
  <si>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</si>
  <si>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</si>
  <si>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</si>
  <si>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</si>
  <si>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</si>
  <si>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</si>
  <si>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Muertes de IRAG 2 a &lt;5 años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</si>
  <si>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</si>
  <si>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</si>
  <si>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</si>
  <si>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</si>
  <si>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</si>
  <si>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</si>
  <si>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</si>
  <si>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</si>
  <si>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</si>
  <si>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</si>
  <si>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</si>
  <si>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</si>
  <si>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</si>
  <si>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</si>
  <si>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</si>
  <si>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</si>
  <si>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</si>
  <si>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</si>
  <si>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</si>
  <si>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</si>
  <si>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</si>
  <si>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</si>
  <si>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</si>
  <si>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</si>
  <si>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</si>
  <si>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</si>
  <si>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</si>
  <si>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</si>
  <si>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</si>
  <si>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</si>
  <si>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</si>
  <si>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</si>
  <si>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</si>
  <si>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</si>
  <si>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</si>
  <si>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</si>
  <si>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</si>
  <si>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</si>
  <si>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</si>
  <si>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</si>
  <si>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</si>
  <si>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</si>
  <si>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</si>
  <si>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</si>
  <si>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</si>
  <si>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</si>
  <si>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</si>
  <si>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</si>
  <si>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</si>
  <si>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</si>
  <si>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</si>
  <si>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</si>
  <si>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</si>
  <si>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</si>
  <si>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</si>
  <si>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</si>
  <si>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</si>
  <si>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</si>
  <si>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</si>
  <si>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</si>
  <si>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</si>
  <si>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</si>
  <si>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</si>
  <si>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</si>
  <si>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</si>
  <si>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</si>
  <si>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</si>
  <si>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</si>
  <si>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</si>
  <si>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</si>
  <si>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</si>
  <si>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</si>
  <si>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</si>
  <si>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</si>
  <si>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</si>
  <si>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</si>
  <si>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</si>
  <si>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</si>
  <si>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</si>
  <si>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</si>
  <si>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</si>
  <si>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</si>
  <si>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</si>
  <si>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</si>
  <si>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</si>
  <si>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</si>
  <si>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</si>
  <si>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</si>
  <si>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</si>
  <si>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</si>
  <si>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</si>
  <si>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</si>
  <si>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</si>
  <si>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</si>
  <si>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</si>
  <si>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</si>
  <si>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</si>
  <si>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</si>
  <si>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</si>
  <si>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</si>
  <si>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</si>
  <si>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</si>
  <si>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</si>
  <si>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</si>
  <si>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</si>
  <si>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</si>
  <si>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</si>
  <si>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</si>
  <si>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</si>
  <si>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</si>
  <si>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</si>
  <si>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</si>
  <si>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</si>
  <si>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</si>
  <si>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</si>
  <si>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</si>
  <si>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</si>
  <si>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</si>
  <si>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</si>
  <si>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</si>
  <si>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</si>
  <si>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</si>
  <si>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</si>
  <si>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</si>
  <si>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</si>
  <si>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</si>
  <si>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</si>
  <si>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</si>
  <si>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</si>
  <si>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</si>
  <si>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</si>
  <si>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</si>
  <si>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</si>
  <si>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</si>
  <si>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</si>
  <si>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</si>
  <si>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</si>
  <si>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</si>
  <si>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</si>
  <si>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</si>
  <si>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</si>
  <si>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</si>
  <si>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</si>
  <si>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</si>
  <si>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</si>
  <si>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</si>
  <si>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</si>
  <si>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</si>
  <si>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</si>
  <si>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</si>
  <si>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</si>
  <si>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</si>
  <si>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</si>
  <si>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</si>
  <si>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</si>
  <si>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</si>
  <si>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</si>
  <si>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</si>
  <si>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</si>
  <si>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</si>
  <si>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</si>
  <si>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</si>
  <si>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</si>
  <si>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</si>
  <si>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</si>
  <si>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</si>
  <si>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</si>
  <si>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</si>
  <si>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</si>
  <si>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</si>
  <si>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</si>
  <si>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</si>
  <si>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</si>
  <si>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</si>
  <si>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</si>
  <si>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</si>
  <si>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</si>
  <si>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</si>
  <si>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</si>
  <si>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</si>
  <si>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</si>
  <si>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</si>
  <si>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</si>
  <si>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</si>
  <si>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</si>
  <si>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</si>
  <si>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</si>
  <si>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ecntienla IRAG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</si>
  <si>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</si>
  <si>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Son los casos de vigilancia centinela de ETI. No incluir casos inusitados de ETI. Fuente Vigilancia centinela ETI y Registro Virus Respiratorios en F. Maker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</si>
  <si>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</si>
  <si>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</si>
  <si>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</si>
  <si>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</si>
  <si>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</si>
  <si>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</si>
  <si>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</si>
  <si>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</si>
  <si>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</si>
  <si>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</si>
  <si>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</si>
  <si>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</si>
  <si>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</si>
  <si>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>Casos de IRAG postivos a influenza por grupo de edad</t>
  </si>
  <si>
    <t xml:space="preserve">Hospitalizaciones por grupo de edad </t>
  </si>
  <si>
    <t>IRAG_infpos_0a&lt;2</t>
  </si>
  <si>
    <t>IRAG_infpos_2a&lt;5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</si>
  <si>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</si>
  <si>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</si>
  <si>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</si>
  <si>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</si>
  <si>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</si>
  <si>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</si>
  <si>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</si>
  <si>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</si>
  <si>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</si>
  <si>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</si>
  <si>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</si>
  <si>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</si>
  <si>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</si>
  <si>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</si>
  <si>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</si>
  <si>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</si>
  <si>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</si>
  <si>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</si>
  <si>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Casos positivos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</si>
  <si>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</si>
  <si>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</si>
  <si>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</si>
  <si>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</si>
  <si>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</si>
  <si>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</si>
  <si>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</si>
  <si>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</si>
  <si>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</si>
  <si>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</si>
  <si>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</si>
  <si>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</si>
  <si>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</si>
  <si>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</si>
  <si>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</si>
  <si>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</si>
  <si>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</si>
  <si>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</si>
  <si>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</si>
  <si>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</si>
  <si>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</si>
  <si>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</si>
  <si>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</si>
  <si>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Semana Notificación</t>
  </si>
  <si>
    <t>OK</t>
  </si>
  <si>
    <t>Total de Población Inscrita</t>
  </si>
  <si>
    <t>Total de población Inscrita</t>
  </si>
  <si>
    <t>población Inscrita</t>
  </si>
  <si>
    <t>Grafica</t>
  </si>
  <si>
    <t>Pestaña</t>
  </si>
  <si>
    <t>Leyenda</t>
  </si>
  <si>
    <t>Region</t>
  </si>
  <si>
    <t>Establecimiento</t>
  </si>
  <si>
    <t>Vigilancia</t>
  </si>
  <si>
    <t>Graficos</t>
  </si>
  <si>
    <t>Porcentaje de Pruebas Positivas a Influenza, en comparación con Otros Virus Respiratorios</t>
  </si>
  <si>
    <t>Distribución de influenza (tipos y subtipos) por SE</t>
  </si>
  <si>
    <t>Distribución de influenza B según linaje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</si>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</sst>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5">
    <xf numFmtId="0" fontId="0" fillId="0" borderId="0"/>
    <xf numFmtId="0" fontId="25" fillId="0" borderId="0"/>
    <xf numFmtId="9" fontId="25" fillId="0" borderId="0" applyFont="0" applyFill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4" fillId="17" borderId="0" applyNumberFormat="0" applyBorder="0" applyAlignment="0" applyProtection="0"/>
    <xf numFmtId="0" fontId="55" fillId="29" borderId="34" applyNumberFormat="0" applyAlignment="0" applyProtection="0"/>
    <xf numFmtId="0" fontId="56" fillId="30" borderId="35" applyNumberFormat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4" borderId="0" applyNumberFormat="0" applyBorder="0" applyAlignment="0" applyProtection="0"/>
    <xf numFmtId="0" fontId="59" fillId="20" borderId="34" applyNumberFormat="0" applyAlignment="0" applyProtection="0"/>
    <xf numFmtId="0" fontId="60" fillId="16" borderId="0" applyNumberFormat="0" applyBorder="0" applyAlignment="0" applyProtection="0"/>
    <xf numFmtId="0" fontId="61" fillId="35" borderId="0" applyNumberFormat="0" applyBorder="0" applyAlignment="0" applyProtection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3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25" fillId="0" borderId="0"/>
    <xf numFmtId="0" fontId="25" fillId="0" borderId="0"/>
    <xf numFmtId="0" fontId="64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52" fillId="13" borderId="33" applyNumberFormat="0" applyFont="0" applyAlignment="0" applyProtection="0"/>
    <xf numFmtId="9" fontId="27" fillId="0" borderId="0" applyFont="0" applyFill="0" applyBorder="0" applyAlignment="0" applyProtection="0"/>
    <xf numFmtId="0" fontId="65" fillId="29" borderId="37" applyNumberForma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8" applyNumberFormat="0" applyFill="0" applyAlignment="0" applyProtection="0"/>
    <xf numFmtId="0" fontId="69" fillId="0" borderId="39" applyNumberFormat="0" applyFill="0" applyAlignment="0" applyProtection="0"/>
    <xf numFmtId="0" fontId="58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41" applyNumberFormat="0" applyFill="0" applyAlignment="0" applyProtection="0"/>
    <xf numFmtId="0" fontId="76" fillId="38" borderId="0" applyNumberFormat="0" applyBorder="0" applyAlignment="0" applyProtection="0"/>
    <xf numFmtId="0" fontId="55" fillId="29" borderId="47" applyNumberFormat="0" applyAlignment="0" applyProtection="0"/>
    <xf numFmtId="0" fontId="55" fillId="29" borderId="47" applyNumberFormat="0" applyAlignment="0" applyProtection="0"/>
    <xf numFmtId="0" fontId="55" fillId="29" borderId="44" applyNumberFormat="0" applyAlignment="0" applyProtection="0"/>
    <xf numFmtId="0" fontId="59" fillId="20" borderId="47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59" fillId="20" borderId="47" applyNumberFormat="0" applyAlignment="0" applyProtection="0"/>
    <xf numFmtId="0" fontId="65" fillId="29" borderId="45" applyNumberFormat="0" applyAlignment="0" applyProtection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71" fillId="0" borderId="46" applyNumberFormat="0" applyFill="0" applyAlignment="0" applyProtection="0"/>
    <xf numFmtId="0" fontId="55" fillId="29" borderId="44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5" applyNumberFormat="0" applyAlignment="0" applyProtection="0"/>
    <xf numFmtId="0" fontId="71" fillId="0" borderId="46" applyNumberFormat="0" applyFill="0" applyAlignment="0" applyProtection="0"/>
  </cellStyleXfs>
  <cellXfs count="352">
    <xf numFmtId="0" fontId="0" fillId="0" borderId="0" xfId="0"/>
    <xf numFmtId="0" fontId="3" fillId="0" borderId="0" xfId="0" applyFont="1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0" fillId="0" borderId="1" xfId="0" applyBorder="1"/>
    <xf numFmtId="0" fontId="3" fillId="0" borderId="3" xfId="0" applyFont="1" applyBorder="1" applyAlignment="1" applyProtection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1" fontId="7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11" fillId="0" borderId="1" xfId="0" applyFont="1" applyFill="1" applyBorder="1" applyAlignment="1">
      <alignment horizontal="right" vertical="center" wrapText="1"/>
    </xf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3" fillId="0" borderId="6" xfId="0" applyFont="1" applyFill="1" applyBorder="1" applyAlignment="1">
      <alignment horizontal="left" vertical="center"/>
    </xf>
    <xf numFmtId="0" fontId="0" fillId="0" borderId="0" xfId="0" applyFill="1"/>
    <xf numFmtId="0" fontId="23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24" fillId="0" borderId="0" xfId="0" applyFont="1" applyFill="1" applyBorder="1"/>
    <xf numFmtId="0" fontId="0" fillId="0" borderId="1" xfId="0" applyNumberFormat="1" applyFont="1" applyFill="1" applyBorder="1" applyAlignment="1"/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 applyBorder="1" applyAlignment="1"/>
    <xf numFmtId="0" fontId="31" fillId="0" borderId="0" xfId="0" applyFont="1" applyBorder="1" applyAlignment="1"/>
    <xf numFmtId="0" fontId="33" fillId="0" borderId="0" xfId="0" applyFont="1" applyBorder="1" applyAlignment="1">
      <alignment horizontal="left" wrapText="1"/>
    </xf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1" borderId="21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0" fillId="0" borderId="32" xfId="0" applyBorder="1"/>
    <xf numFmtId="0" fontId="27" fillId="0" borderId="32" xfId="0" applyNumberFormat="1" applyFont="1" applyFill="1" applyBorder="1" applyAlignment="1">
      <alignment horizontal="center"/>
    </xf>
    <xf numFmtId="0" fontId="26" fillId="0" borderId="32" xfId="1" applyFont="1" applyBorder="1" applyAlignment="1">
      <alignment horizontal="center"/>
    </xf>
    <xf numFmtId="0" fontId="0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3" fillId="0" borderId="32" xfId="0" applyFont="1" applyBorder="1" applyAlignment="1" applyProtection="1">
      <alignment horizontal="center"/>
    </xf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2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1" fillId="0" borderId="4" xfId="0" applyFont="1" applyBorder="1"/>
    <xf numFmtId="0" fontId="1" fillId="0" borderId="17" xfId="0" applyFont="1" applyBorder="1"/>
    <xf numFmtId="164" fontId="1" fillId="0" borderId="4" xfId="2" applyNumberFormat="1" applyFont="1" applyBorder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2" fillId="0" borderId="0" xfId="0" applyNumberFormat="1" applyFont="1" applyBorder="1"/>
    <xf numFmtId="1" fontId="51" fillId="0" borderId="0" xfId="0" applyNumberFormat="1" applyFont="1" applyBorder="1"/>
    <xf numFmtId="1" fontId="51" fillId="0" borderId="0" xfId="2" applyNumberFormat="1" applyFont="1" applyBorder="1"/>
    <xf numFmtId="164" fontId="51" fillId="0" borderId="0" xfId="2" applyNumberFormat="1" applyFont="1" applyBorder="1"/>
    <xf numFmtId="1" fontId="5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3" fillId="0" borderId="0" xfId="0" applyFont="1"/>
    <xf numFmtId="9" fontId="0" fillId="0" borderId="0" xfId="2" applyNumberFormat="1" applyFont="1"/>
    <xf numFmtId="9" fontId="1" fillId="0" borderId="0" xfId="2" applyNumberFormat="1" applyFont="1" applyBorder="1"/>
    <xf numFmtId="9" fontId="0" fillId="0" borderId="0" xfId="0" applyNumberFormat="1"/>
    <xf numFmtId="0" fontId="74" fillId="0" borderId="0" xfId="0" applyFont="1"/>
    <xf numFmtId="0" fontId="40" fillId="11" borderId="34" xfId="0" applyFont="1" applyFill="1" applyBorder="1" applyAlignment="1" applyProtection="1">
      <alignment horizontal="center"/>
      <protection locked="0"/>
    </xf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3" fillId="0" borderId="32" xfId="0" applyFont="1" applyBorder="1"/>
    <xf numFmtId="0" fontId="11" fillId="0" borderId="32" xfId="0" applyFont="1" applyBorder="1" applyAlignment="1">
      <alignment horizontal="center"/>
    </xf>
    <xf numFmtId="0" fontId="11" fillId="0" borderId="1" xfId="0" applyFont="1" applyBorder="1"/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9" fillId="36" borderId="0" xfId="0" applyFont="1" applyFill="1" applyBorder="1" applyAlignment="1">
      <alignment vertical="center"/>
    </xf>
    <xf numFmtId="0" fontId="10" fillId="36" borderId="0" xfId="0" applyFont="1" applyFill="1" applyBorder="1" applyAlignment="1">
      <alignment horizontal="center"/>
    </xf>
    <xf numFmtId="0" fontId="3" fillId="36" borderId="32" xfId="0" applyFont="1" applyFill="1" applyBorder="1" applyAlignment="1" applyProtection="1">
      <alignment horizontal="center"/>
    </xf>
    <xf numFmtId="0" fontId="3" fillId="36" borderId="0" xfId="0" applyFont="1" applyFill="1" applyBorder="1"/>
    <xf numFmtId="0" fontId="9" fillId="36" borderId="4" xfId="0" applyFont="1" applyFill="1" applyBorder="1" applyAlignment="1">
      <alignment vertical="center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75" fillId="36" borderId="1" xfId="0" applyFont="1" applyFill="1" applyBorder="1" applyAlignment="1">
      <alignment vertical="center"/>
    </xf>
    <xf numFmtId="1" fontId="6" fillId="0" borderId="32" xfId="0" applyNumberFormat="1" applyFont="1" applyFill="1" applyBorder="1" applyAlignment="1">
      <alignment horizontal="center"/>
    </xf>
    <xf numFmtId="0" fontId="3" fillId="36" borderId="1" xfId="0" applyFont="1" applyFill="1" applyBorder="1"/>
    <xf numFmtId="0" fontId="3" fillId="36" borderId="1" xfId="0" applyFont="1" applyFill="1" applyBorder="1" applyAlignment="1" applyProtection="1">
      <alignment horizontal="center"/>
    </xf>
    <xf numFmtId="0" fontId="77" fillId="11" borderId="34" xfId="0" applyFont="1" applyFill="1" applyBorder="1" applyAlignment="1" applyProtection="1">
      <alignment horizontal="center"/>
      <protection locked="0"/>
    </xf>
    <xf numFmtId="0" fontId="40" fillId="12" borderId="34" xfId="0" applyFont="1" applyFill="1" applyBorder="1" applyAlignment="1">
      <alignment horizontal="center" vertical="top" wrapText="1"/>
    </xf>
    <xf numFmtId="0" fontId="75" fillId="0" borderId="32" xfId="0" applyFont="1" applyBorder="1"/>
    <xf numFmtId="0" fontId="75" fillId="0" borderId="32" xfId="0" applyFont="1" applyFill="1" applyBorder="1"/>
    <xf numFmtId="0" fontId="75" fillId="0" borderId="43" xfId="0" applyFont="1" applyBorder="1" applyAlignment="1" applyProtection="1">
      <alignment horizontal="center"/>
    </xf>
    <xf numFmtId="0" fontId="11" fillId="0" borderId="43" xfId="186" applyFont="1" applyFill="1" applyBorder="1" applyAlignment="1" applyProtection="1">
      <alignment horizontal="center"/>
    </xf>
    <xf numFmtId="0" fontId="75" fillId="0" borderId="32" xfId="0" applyFont="1" applyFill="1" applyBorder="1" applyAlignment="1" applyProtection="1">
      <alignment horizontal="center"/>
    </xf>
    <xf numFmtId="0" fontId="11" fillId="0" borderId="32" xfId="0" applyFont="1" applyBorder="1"/>
    <xf numFmtId="0" fontId="75" fillId="0" borderId="1" xfId="0" applyFont="1" applyBorder="1"/>
    <xf numFmtId="0" fontId="75" fillId="0" borderId="1" xfId="0" applyFont="1" applyBorder="1" applyAlignment="1" applyProtection="1">
      <alignment horizontal="center"/>
    </xf>
    <xf numFmtId="0" fontId="75" fillId="0" borderId="32" xfId="0" applyFont="1" applyBorder="1" applyAlignment="1" applyProtection="1">
      <alignment horizontal="center"/>
    </xf>
    <xf numFmtId="0" fontId="75" fillId="0" borderId="1" xfId="0" applyFont="1" applyFill="1" applyBorder="1" applyAlignment="1" applyProtection="1">
      <alignment horizontal="center"/>
    </xf>
    <xf numFmtId="3" fontId="3" fillId="0" borderId="32" xfId="0" applyNumberFormat="1" applyFont="1" applyBorder="1"/>
    <xf numFmtId="0" fontId="3" fillId="0" borderId="43" xfId="0" applyFont="1" applyBorder="1" applyAlignment="1" applyProtection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79" fillId="0" borderId="32" xfId="0" applyFont="1" applyBorder="1"/>
    <xf numFmtId="0" fontId="3" fillId="36" borderId="43" xfId="0" applyFont="1" applyFill="1" applyBorder="1" applyAlignment="1" applyProtection="1">
      <alignment horizontal="center"/>
    </xf>
    <xf numFmtId="0" fontId="3" fillId="36" borderId="0" xfId="0" applyFont="1" applyFill="1"/>
    <xf numFmtId="0" fontId="3" fillId="36" borderId="32" xfId="0" applyFont="1" applyFill="1" applyBorder="1" applyAlignment="1">
      <alignment horizontal="center"/>
    </xf>
    <xf numFmtId="1" fontId="6" fillId="36" borderId="32" xfId="0" applyNumberFormat="1" applyFont="1" applyFill="1" applyBorder="1" applyAlignment="1">
      <alignment horizontal="center"/>
    </xf>
    <xf numFmtId="0" fontId="0" fillId="36" borderId="32" xfId="0" applyFill="1" applyBorder="1"/>
    <xf numFmtId="0" fontId="79" fillId="36" borderId="32" xfId="0" applyFont="1" applyFill="1" applyBorder="1"/>
    <xf numFmtId="0" fontId="75" fillId="36" borderId="43" xfId="0" applyFont="1" applyFill="1" applyBorder="1" applyAlignment="1" applyProtection="1">
      <alignment horizontal="center"/>
    </xf>
    <xf numFmtId="0" fontId="75" fillId="36" borderId="32" xfId="0" applyFont="1" applyFill="1" applyBorder="1" applyAlignment="1" applyProtection="1">
      <alignment horizontal="center"/>
    </xf>
    <xf numFmtId="0" fontId="75" fillId="36" borderId="0" xfId="0" applyFont="1" applyFill="1"/>
    <xf numFmtId="0" fontId="75" fillId="36" borderId="32" xfId="0" applyFont="1" applyFill="1" applyBorder="1" applyAlignment="1">
      <alignment horizontal="center"/>
    </xf>
    <xf numFmtId="0" fontId="11" fillId="36" borderId="32" xfId="0" applyFont="1" applyFill="1" applyBorder="1"/>
    <xf numFmtId="0" fontId="80" fillId="0" borderId="43" xfId="0" applyFont="1" applyBorder="1" applyAlignment="1" applyProtection="1">
      <alignment horizontal="center"/>
    </xf>
    <xf numFmtId="0" fontId="80" fillId="0" borderId="32" xfId="0" applyFont="1" applyBorder="1" applyAlignment="1" applyProtection="1">
      <alignment horizontal="center"/>
    </xf>
    <xf numFmtId="0" fontId="80" fillId="0" borderId="0" xfId="0" applyFont="1"/>
    <xf numFmtId="0" fontId="80" fillId="0" borderId="32" xfId="0" applyFont="1" applyFill="1" applyBorder="1" applyAlignment="1">
      <alignment horizontal="center"/>
    </xf>
    <xf numFmtId="0" fontId="80" fillId="0" borderId="32" xfId="0" applyFont="1" applyFill="1" applyBorder="1" applyAlignment="1" applyProtection="1">
      <alignment horizontal="center"/>
    </xf>
    <xf numFmtId="1" fontId="81" fillId="0" borderId="32" xfId="0" applyNumberFormat="1" applyFont="1" applyFill="1" applyBorder="1" applyAlignment="1">
      <alignment horizontal="center"/>
    </xf>
    <xf numFmtId="0" fontId="78" fillId="0" borderId="32" xfId="0" applyFont="1" applyBorder="1"/>
    <xf numFmtId="1" fontId="82" fillId="0" borderId="1" xfId="0" applyNumberFormat="1" applyFont="1" applyFill="1" applyBorder="1" applyAlignment="1">
      <alignment horizontal="center"/>
    </xf>
    <xf numFmtId="0" fontId="21" fillId="0" borderId="48" xfId="0" applyFont="1" applyFill="1" applyBorder="1" applyAlignment="1">
      <alignment horizontal="left" vertical="center" wrapText="1"/>
    </xf>
    <xf numFmtId="0" fontId="19" fillId="0" borderId="48" xfId="0" applyFont="1" applyFill="1" applyBorder="1" applyAlignment="1">
      <alignment horizontal="left" vertical="center" wrapText="1"/>
    </xf>
    <xf numFmtId="0" fontId="83" fillId="0" borderId="48" xfId="0" applyNumberFormat="1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0" fillId="0" borderId="32" xfId="0" applyBorder="1"/>
    <xf numFmtId="0" fontId="0" fillId="0" borderId="32" xfId="0" applyNumberFormat="1" applyFont="1" applyFill="1" applyBorder="1" applyAlignment="1">
      <alignment horizontal="center"/>
    </xf>
    <xf numFmtId="0" fontId="27" fillId="0" borderId="32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/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0" fillId="0" borderId="0" xfId="0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19" fillId="0" borderId="43" xfId="0" applyFont="1" applyFill="1" applyBorder="1" applyAlignment="1">
      <alignment horizontal="left" vertical="center" wrapText="1"/>
    </xf>
    <xf numFmtId="0" fontId="20" fillId="0" borderId="4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wrapText="1"/>
    </xf>
    <xf numFmtId="0" fontId="22" fillId="0" borderId="4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3" fillId="0" borderId="48" xfId="0" applyFont="1" applyFill="1" applyBorder="1" applyAlignment="1" applyProtection="1">
      <alignment horizontal="center"/>
    </xf>
    <xf numFmtId="0" fontId="0" fillId="0" borderId="48" xfId="0" applyBorder="1"/>
    <xf numFmtId="0" fontId="11" fillId="0" borderId="48" xfId="0" applyFont="1" applyBorder="1" applyAlignment="1">
      <alignment horizontal="center"/>
    </xf>
    <xf numFmtId="1" fontId="6" fillId="0" borderId="48" xfId="0" applyNumberFormat="1" applyFont="1" applyFill="1" applyBorder="1" applyAlignment="1">
      <alignment horizontal="center"/>
    </xf>
    <xf numFmtId="0" fontId="3" fillId="0" borderId="48" xfId="0" applyFont="1" applyBorder="1"/>
    <xf numFmtId="0" fontId="3" fillId="0" borderId="48" xfId="0" applyFont="1" applyFill="1" applyBorder="1"/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4" fillId="11" borderId="47" xfId="0" applyFont="1" applyFill="1" applyBorder="1" applyAlignment="1" applyProtection="1">
      <alignment horizontal="center" vertical="top" wrapText="1"/>
      <protection locked="0"/>
    </xf>
    <xf numFmtId="0" fontId="84" fillId="11" borderId="34" xfId="0" applyFont="1" applyFill="1" applyBorder="1" applyAlignment="1" applyProtection="1">
      <alignment horizontal="center"/>
      <protection locked="0"/>
    </xf>
    <xf numFmtId="0" fontId="84" fillId="11" borderId="18" xfId="0" applyFont="1" applyFill="1" applyBorder="1" applyAlignment="1" applyProtection="1">
      <alignment horizontal="center" vertical="top" wrapText="1"/>
      <protection locked="0"/>
    </xf>
    <xf numFmtId="164" fontId="37" fillId="0" borderId="0" xfId="0" applyNumberFormat="1" applyFont="1"/>
    <xf numFmtId="0" fontId="37" fillId="0" borderId="0" xfId="0" applyFont="1"/>
    <xf numFmtId="0" fontId="76" fillId="0" borderId="51" xfId="186" applyFill="1" applyBorder="1" applyAlignment="1" applyProtection="1">
      <alignment horizontal="center"/>
    </xf>
    <xf numFmtId="0" fontId="3" fillId="0" borderId="51" xfId="0" applyFont="1" applyBorder="1" applyAlignment="1" applyProtection="1">
      <alignment horizontal="center"/>
    </xf>
    <xf numFmtId="0" fontId="31" fillId="0" borderId="0" xfId="0" applyFont="1" applyFill="1" applyBorder="1" applyAlignment="1"/>
    <xf numFmtId="49" fontId="0" fillId="0" borderId="0" xfId="0" applyNumberFormat="1"/>
    <xf numFmtId="49" fontId="31" fillId="7" borderId="0" xfId="0" applyNumberFormat="1" applyFont="1" applyFill="1" applyBorder="1" applyAlignment="1"/>
    <xf numFmtId="0" fontId="30" fillId="0" borderId="0" xfId="0" applyFont="1" applyFill="1" applyBorder="1" applyAlignment="1" applyProtection="1">
      <protection locked="0"/>
    </xf>
    <xf numFmtId="49" fontId="31" fillId="0" borderId="0" xfId="0" applyNumberFormat="1" applyFont="1" applyFill="1" applyBorder="1" applyAlignment="1"/>
    <xf numFmtId="0" fontId="85" fillId="0" borderId="0" xfId="0" applyFont="1" applyBorder="1" applyAlignment="1"/>
    <xf numFmtId="0" fontId="85" fillId="0" borderId="0" xfId="0" applyFont="1" applyBorder="1"/>
    <xf numFmtId="49" fontId="86" fillId="0" borderId="0" xfId="0" applyNumberFormat="1" applyFont="1"/>
    <xf numFmtId="0" fontId="0" fillId="0" borderId="0" xfId="0" applyAlignment="1"/>
    <xf numFmtId="0" fontId="72" fillId="0" borderId="0" xfId="0" applyFont="1" applyAlignment="1">
      <alignment wrapText="1"/>
    </xf>
    <xf numFmtId="0" fontId="0" fillId="0" borderId="0" xfId="0" applyFont="1" applyAlignment="1"/>
    <xf numFmtId="0" fontId="31" fillId="7" borderId="0" xfId="0" applyFont="1" applyFill="1" applyBorder="1" applyAlignment="1" applyProtection="1">
      <protection locked="0"/>
    </xf>
    <xf numFmtId="0" fontId="0" fillId="0" borderId="0" xfId="0" applyNumberFormat="1"/>
    <xf numFmtId="0" fontId="85" fillId="0" borderId="0" xfId="0" applyFont="1" applyFill="1"/>
    <xf numFmtId="0" fontId="85" fillId="0" borderId="0" xfId="0" applyFont="1" applyFill="1" applyBorder="1"/>
    <xf numFmtId="0" fontId="86" fillId="0" borderId="0" xfId="0" applyFont="1" applyFill="1" applyBorder="1"/>
    <xf numFmtId="0" fontId="86" fillId="0" borderId="0" xfId="0" applyFont="1" applyBorder="1"/>
    <xf numFmtId="0" fontId="86" fillId="0" borderId="0" xfId="0" applyFont="1"/>
    <xf numFmtId="0" fontId="31" fillId="0" borderId="0" xfId="0" applyFont="1" applyFill="1" applyBorder="1" applyAlignment="1" applyProtection="1">
      <protection locked="0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0" fontId="43" fillId="0" borderId="4" xfId="0" applyNumberFormat="1" applyFont="1" applyFill="1" applyBorder="1" applyAlignment="1">
      <alignment horizontal="center" vertical="top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</cellXfs>
  <cellStyles count="20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3" xfId="189"/>
    <cellStyle name="Cálculo 2 4" xfId="188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3" xfId="191"/>
    <cellStyle name="Entrada 2 4" xfId="190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3" xfId="196"/>
    <cellStyle name="Salida 2 4" xfId="193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3" xfId="199"/>
    <cellStyle name="Total 2 4" xfId="194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6304"/>
        <c:axId val="124372096"/>
      </c:lineChart>
      <c:catAx>
        <c:axId val="1266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43720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437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662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ETI
 Distribucion de total de casos de ETI por  grupos de edad y SE. 
Chile 2017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61585299331205134"/>
        </c:manualLayout>
      </c:layout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IRAG!$R$9:$R$60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IRAG!$S$9:$S$60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33-4BFB-B9E9-134D4AE261CF}"/>
            </c:ext>
          </c:extLst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IRAG!$T$9:$T$60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33-4BFB-B9E9-134D4AE261CF}"/>
            </c:ext>
          </c:extLst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IRAG!$U$9:$U$60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33-4BFB-B9E9-134D4AE261CF}"/>
            </c:ext>
          </c:extLst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IRAG!$V$9:$V$60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33-4BFB-B9E9-134D4AE261CF}"/>
            </c:ext>
          </c:extLst>
        </c:ser>
        <c:ser>
          <c:idx val="5"/>
          <c:order val="5"/>
          <c:tx>
            <c:v>60 años y +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IRAG!$W$9:$W$60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33-4BFB-B9E9-134D4AE2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8399232"/>
        <c:axId val="105072320"/>
      </c:barChart>
      <c:catAx>
        <c:axId val="983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72320"/>
        <c:crosses val="autoZero"/>
        <c:auto val="1"/>
        <c:lblAlgn val="ctr"/>
        <c:lblOffset val="100"/>
        <c:tickMarkSkip val="3"/>
        <c:noMultiLvlLbl val="0"/>
      </c:catAx>
      <c:valAx>
        <c:axId val="1050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399232"/>
        <c:crossesAt val="1"/>
        <c:crossBetween val="between"/>
        <c:minorUnit val="1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ETI
 Número de casos ETI fallecidos por tipo de virus por SE. 
Chile 2017</c:v>
            </c:pt>
          </c:strCache>
        </c:strRef>
      </c:tx>
      <c:layout>
        <c:manualLayout>
          <c:xMode val="edge"/>
          <c:yMode val="edge"/>
          <c:x val="0.16166350234258101"/>
          <c:y val="8.8593576965669985E-3"/>
        </c:manualLayout>
      </c:layout>
      <c:overlay val="0"/>
      <c:txPr>
        <a:bodyPr/>
        <a:lstStyle/>
        <a:p>
          <a:pPr>
            <a:defRPr sz="11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7958839257242372E-2"/>
          <c:y val="0.2349170307199972"/>
          <c:w val="0.68573071356734605"/>
          <c:h val="0.65040555977014503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'Fallecidos IRAG'!$U$61:$U$112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DA-4810-927E-B0BD45FC4788}"/>
            </c:ext>
          </c:extLst>
        </c:ser>
        <c:ser>
          <c:idx val="7"/>
          <c:order val="1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'Fallecidos IRAG'!$T$61:$T$112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DA-4810-927E-B0BD45FC4788}"/>
            </c:ext>
          </c:extLst>
        </c:ser>
        <c:ser>
          <c:idx val="4"/>
          <c:order val="2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'Fallecidos IRAG'!$Q$61:$Q$112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DA-4810-927E-B0BD45FC4788}"/>
            </c:ext>
          </c:extLst>
        </c:ser>
        <c:ser>
          <c:idx val="6"/>
          <c:order val="3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'Fallecidos IRAG'!$S$61:$S$112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2DA-4810-927E-B0BD45FC4788}"/>
            </c:ext>
          </c:extLst>
        </c:ser>
        <c:ser>
          <c:idx val="5"/>
          <c:order val="4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'Fallecidos IRAG'!$R$61:$R$112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2DA-4810-927E-B0BD45FC4788}"/>
            </c:ext>
          </c:extLst>
        </c:ser>
        <c:ser>
          <c:idx val="3"/>
          <c:order val="5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'Fallecidos IRAG'!$P$61:$P$112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2DA-4810-927E-B0BD45FC4788}"/>
            </c:ext>
          </c:extLst>
        </c:ser>
        <c:ser>
          <c:idx val="2"/>
          <c:order val="6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'Fallecidos IRAG'!$O$61:$O$112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2DA-4810-927E-B0BD45FC4788}"/>
            </c:ext>
          </c:extLst>
        </c:ser>
        <c:ser>
          <c:idx val="1"/>
          <c:order val="7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'Fallecidos IRAG'!$N$61:$N$112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2DA-4810-927E-B0BD45FC4788}"/>
            </c:ext>
          </c:extLst>
        </c:ser>
        <c:ser>
          <c:idx val="0"/>
          <c:order val="8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'Fallecidos IRAG'!$M$61:$M$112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2DA-4810-927E-B0BD45FC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8400256"/>
        <c:axId val="105074624"/>
      </c:barChart>
      <c:catAx>
        <c:axId val="984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74624"/>
        <c:crosses val="autoZero"/>
        <c:auto val="1"/>
        <c:lblAlgn val="ctr"/>
        <c:lblOffset val="100"/>
        <c:tickMarkSkip val="3"/>
        <c:noMultiLvlLbl val="0"/>
      </c:catAx>
      <c:valAx>
        <c:axId val="10507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 fallecidos IRAG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00256"/>
        <c:crosses val="autoZero"/>
        <c:crossBetween val="midCat"/>
        <c:minorUnit val="1"/>
      </c:valAx>
    </c:plotArea>
    <c:legend>
      <c:legendPos val="r"/>
      <c:layout>
        <c:manualLayout>
          <c:xMode val="edge"/>
          <c:yMode val="edge"/>
          <c:x val="0.77181131797777613"/>
          <c:y val="0.22233255726755086"/>
          <c:w val="0.22466575888540249"/>
          <c:h val="0.7384215345174876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Vigilancia centinela de ETI
Número de casos IRAG. Chile 2017
 (porcentaje de casos IRAG de todos ingresos hospitalarios)</c:v>
            </c:pt>
          </c:strCache>
        </c:strRef>
      </c:tx>
      <c:layout>
        <c:manualLayout>
          <c:xMode val="edge"/>
          <c:yMode val="edge"/>
          <c:x val="0.20366015922556832"/>
          <c:y val="9.5923261390887284E-3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9753031073578406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8401792"/>
        <c:axId val="105076928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3984"/>
        <c:axId val="105077504"/>
      </c:lineChart>
      <c:catAx>
        <c:axId val="984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76928"/>
        <c:crosses val="autoZero"/>
        <c:auto val="1"/>
        <c:lblAlgn val="ctr"/>
        <c:lblOffset val="100"/>
        <c:noMultiLvlLbl val="0"/>
      </c:catAx>
      <c:valAx>
        <c:axId val="1050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401792"/>
        <c:crosses val="autoZero"/>
        <c:crossBetween val="between"/>
        <c:minorUnit val="1"/>
      </c:valAx>
      <c:valAx>
        <c:axId val="1050775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00073984"/>
        <c:crosses val="max"/>
        <c:crossBetween val="between"/>
      </c:valAx>
      <c:catAx>
        <c:axId val="10007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77504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022371653143001"/>
          <c:y val="0.27743424158311142"/>
          <c:w val="0.28437834360781095"/>
          <c:h val="0.22382409033403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ETI
 Número de casos ETI positivos a influenza. Chile 2017
 (porcentaje de casos positivos a influenza de todos casos de ETI)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467807856489754"/>
          <c:y val="0.27507491452867283"/>
          <c:w val="0.77161846020209779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074496"/>
        <c:axId val="12492038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2608"/>
        <c:axId val="124920960"/>
      </c:lineChart>
      <c:catAx>
        <c:axId val="1000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20384"/>
        <c:crosses val="autoZero"/>
        <c:auto val="1"/>
        <c:lblAlgn val="ctr"/>
        <c:lblOffset val="100"/>
        <c:tickLblSkip val="6"/>
        <c:noMultiLvlLbl val="0"/>
      </c:catAx>
      <c:valAx>
        <c:axId val="124920384"/>
        <c:scaling>
          <c:orientation val="minMax"/>
          <c:max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074496"/>
        <c:crosses val="autoZero"/>
        <c:crossBetween val="between"/>
        <c:minorUnit val="1"/>
      </c:valAx>
      <c:valAx>
        <c:axId val="1249209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7732608"/>
        <c:crosses val="max"/>
        <c:crossBetween val="between"/>
      </c:valAx>
      <c:catAx>
        <c:axId val="9773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9209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9430683825697073"/>
          <c:y val="0.27950140918732019"/>
          <c:w val="0.2817364187227091"/>
          <c:h val="0.3206981046188414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Vigilancia centinela de ETI
 Número de casos ETI positivos a VRS. Chile 2017
(porcentaje de casos positivos a VRS de todos casos de ETI)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52571166828"/>
          <c:y val="0.24671848337134605"/>
          <c:w val="0.79297179206481638"/>
          <c:h val="0.65045251381082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075008"/>
        <c:axId val="12492268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6032"/>
        <c:axId val="124923264"/>
      </c:lineChart>
      <c:catAx>
        <c:axId val="1000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22688"/>
        <c:crosses val="autoZero"/>
        <c:auto val="1"/>
        <c:lblAlgn val="ctr"/>
        <c:lblOffset val="100"/>
        <c:tickLblSkip val="6"/>
        <c:noMultiLvlLbl val="0"/>
      </c:catAx>
      <c:valAx>
        <c:axId val="124922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75008"/>
        <c:crosses val="autoZero"/>
        <c:crossBetween val="between"/>
        <c:minorUnit val="1"/>
      </c:valAx>
      <c:valAx>
        <c:axId val="1249232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0076032"/>
        <c:crosses val="max"/>
        <c:crossBetween val="between"/>
      </c:valAx>
      <c:catAx>
        <c:axId val="10007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923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5750912334154441"/>
          <c:y val="0.28881785117255332"/>
          <c:w val="0.27083781528815631"/>
          <c:h val="0.41619116341254325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ETI
 Numero de casos ETI fallecidos por tipo de virus por SE. Chile 2017</c:v>
            </c:pt>
          </c:strCache>
        </c:strRef>
      </c:tx>
      <c:layout>
        <c:manualLayout>
          <c:xMode val="edge"/>
          <c:yMode val="edge"/>
          <c:x val="0.24384457206007143"/>
          <c:y val="2.3222057419432108E-2"/>
        </c:manualLayout>
      </c:layout>
      <c:overlay val="0"/>
      <c:txPr>
        <a:bodyPr/>
        <a:lstStyle/>
        <a:p>
          <a:pPr>
            <a:defRPr sz="11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7049355672646194E-2"/>
          <c:y val="0.18176105478119917"/>
          <c:w val="0.68922589939415468"/>
          <c:h val="0.72128045571306798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'Fallecidos IRAG'!$U$6</c:f>
              <c:strCache>
                <c:ptCount val="1"/>
                <c:pt idx="0">
                  <c:v>Negativo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'Fallecidos IRAG'!$U$61:$U$112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BD-4A1B-B11F-DD5F0FD3D953}"/>
            </c:ext>
          </c:extLst>
        </c:ser>
        <c:ser>
          <c:idx val="7"/>
          <c:order val="1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'Fallecidos IRAG'!$T$61:$T$112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BD-4A1B-B11F-DD5F0FD3D953}"/>
            </c:ext>
          </c:extLst>
        </c:ser>
        <c:ser>
          <c:idx val="4"/>
          <c:order val="2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'Fallecidos IRAG'!$Q$61:$Q$112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BD-4A1B-B11F-DD5F0FD3D953}"/>
            </c:ext>
          </c:extLst>
        </c:ser>
        <c:ser>
          <c:idx val="6"/>
          <c:order val="3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'Fallecidos IRAG'!$S$61:$S$112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BD-4A1B-B11F-DD5F0FD3D953}"/>
            </c:ext>
          </c:extLst>
        </c:ser>
        <c:ser>
          <c:idx val="5"/>
          <c:order val="4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CC00CC"/>
            </a:solidFill>
          </c:spPr>
          <c:invertIfNegative val="0"/>
          <c:val>
            <c:numRef>
              <c:f>'Fallecidos IRAG'!$R$61:$R$112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BD-4A1B-B11F-DD5F0FD3D953}"/>
            </c:ext>
          </c:extLst>
        </c:ser>
        <c:ser>
          <c:idx val="3"/>
          <c:order val="5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'Fallecidos IRAG'!$P$61:$P$112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BD-4A1B-B11F-DD5F0FD3D953}"/>
            </c:ext>
          </c:extLst>
        </c:ser>
        <c:ser>
          <c:idx val="2"/>
          <c:order val="6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'Fallecidos IRAG'!$O$61:$O$112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BD-4A1B-B11F-DD5F0FD3D953}"/>
            </c:ext>
          </c:extLst>
        </c:ser>
        <c:ser>
          <c:idx val="1"/>
          <c:order val="7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'Fallecidos IRAG'!$N$61:$N$112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2BD-4A1B-B11F-DD5F0FD3D953}"/>
            </c:ext>
          </c:extLst>
        </c:ser>
        <c:ser>
          <c:idx val="0"/>
          <c:order val="8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'Fallecidos IRAG'!$M$61:$M$112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2BD-4A1B-B11F-DD5F0FD3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541632"/>
        <c:axId val="124924992"/>
      </c:barChart>
      <c:catAx>
        <c:axId val="1055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24992"/>
        <c:crosses val="autoZero"/>
        <c:auto val="1"/>
        <c:lblAlgn val="ctr"/>
        <c:lblOffset val="100"/>
        <c:noMultiLvlLbl val="0"/>
      </c:catAx>
      <c:valAx>
        <c:axId val="12492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 IRAG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416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931920352061256"/>
          <c:y val="0.27548887459266164"/>
          <c:w val="0.22466575888540249"/>
          <c:h val="0.58781244257340626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Vigilancia centinela de ETI
 Distribucion de fallecidos de ETI por grupos de edad por SE. Chile 2017</c:v>
            </c:pt>
          </c:strCache>
        </c:strRef>
      </c:tx>
      <c:overlay val="0"/>
      <c:txPr>
        <a:bodyPr/>
        <a:lstStyle/>
        <a:p>
          <a:pPr>
            <a:defRPr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4.693849755267078E-2"/>
          <c:y val="0.20563184579007321"/>
          <c:w val="0.7296017592395545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'Fallecidos IRAG'!$D$61:$D$112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'Fallecidos IRAG'!$E$61:$E$112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33-41B8-A7C3-919499036FE8}"/>
            </c:ext>
          </c:extLst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'Fallecidos IRAG'!$F$61:$F$112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33-41B8-A7C3-919499036FE8}"/>
            </c:ext>
          </c:extLst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'Fallecidos IRAG'!$G$61:$G$112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33-41B8-A7C3-919499036FE8}"/>
            </c:ext>
          </c:extLst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'Fallecidos IRAG'!$H$61:$H$112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833-41B8-A7C3-919499036FE8}"/>
            </c:ext>
          </c:extLst>
        </c:ser>
        <c:ser>
          <c:idx val="5"/>
          <c:order val="5"/>
          <c:tx>
            <c:v>≥60 años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'Fallecidos IRAG'!$I$61:$I$112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833-41B8-A7C3-919499036FE8}"/>
            </c:ext>
          </c:extLst>
        </c:ser>
        <c:ser>
          <c:idx val="6"/>
          <c:order val="6"/>
          <c:tx>
            <c:v>edad desconocida</c:v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'Fallecidos IRAG'!$J$61:$J$112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833-41B8-A7C3-91949903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5542656"/>
        <c:axId val="124927296"/>
      </c:barChart>
      <c:catAx>
        <c:axId val="1055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27296"/>
        <c:crosses val="autoZero"/>
        <c:auto val="1"/>
        <c:lblAlgn val="ctr"/>
        <c:lblOffset val="100"/>
        <c:noMultiLvlLbl val="0"/>
      </c:catAx>
      <c:valAx>
        <c:axId val="1249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fallecidos</a:t>
                </a:r>
                <a:r>
                  <a:rPr lang="en-US" baseline="0"/>
                  <a:t> </a:t>
                </a:r>
                <a:r>
                  <a:rPr lang="en-US"/>
                  <a:t>IRAG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542656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Vigilancia centinela de ET</a:t>
            </a:r>
            <a:r>
              <a:rPr lang="es-CL" sz="1000" b="0" i="0" u="none" strike="noStrike" baseline="0">
                <a:effectLst/>
              </a:rPr>
              <a:t> </a:t>
            </a:r>
            <a:r>
              <a:rPr lang="es-CL" sz="1000" b="1" i="0" u="none" strike="noStrike" baseline="0">
                <a:effectLst/>
              </a:rPr>
              <a:t>I</a:t>
            </a:r>
            <a:r>
              <a:rPr lang="en-US" sz="1100"/>
              <a:t/>
            </a:r>
            <a:br>
              <a:rPr lang="en-US" sz="1100"/>
            </a:br>
            <a:r>
              <a:rPr lang="en-US" sz="1100"/>
              <a:t>Número</a:t>
            </a:r>
            <a:r>
              <a:rPr lang="en-US" sz="1100" baseline="0"/>
              <a:t> de casos ETI. Chile 2016 </a:t>
            </a:r>
          </a:p>
          <a:p>
            <a:pPr>
              <a:defRPr sz="1000"/>
            </a:pPr>
            <a:endParaRPr lang="en-US" sz="9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223928793329188"/>
          <c:w val="0.69039797433733263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5543168"/>
        <c:axId val="12652128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44192"/>
        <c:axId val="126521856"/>
      </c:lineChart>
      <c:catAx>
        <c:axId val="1055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21280"/>
        <c:crosses val="autoZero"/>
        <c:auto val="1"/>
        <c:lblAlgn val="ctr"/>
        <c:lblOffset val="100"/>
        <c:noMultiLvlLbl val="0"/>
      </c:catAx>
      <c:valAx>
        <c:axId val="12652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5543168"/>
        <c:crosses val="autoZero"/>
        <c:crossBetween val="between"/>
        <c:minorUnit val="1"/>
      </c:valAx>
      <c:valAx>
        <c:axId val="1265218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05544192"/>
        <c:crosses val="max"/>
        <c:crossBetween val="between"/>
      </c:valAx>
      <c:catAx>
        <c:axId val="10554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5218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5545216"/>
        <c:axId val="12652358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5840"/>
        <c:axId val="126524160"/>
      </c:lineChart>
      <c:catAx>
        <c:axId val="1055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23584"/>
        <c:crosses val="autoZero"/>
        <c:auto val="1"/>
        <c:lblAlgn val="ctr"/>
        <c:lblOffset val="100"/>
        <c:noMultiLvlLbl val="0"/>
      </c:catAx>
      <c:valAx>
        <c:axId val="1265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5545216"/>
        <c:crosses val="autoZero"/>
        <c:crossBetween val="between"/>
        <c:minorUnit val="1"/>
      </c:valAx>
      <c:valAx>
        <c:axId val="126524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3875840"/>
        <c:crosses val="max"/>
        <c:crossBetween val="between"/>
      </c:valAx>
      <c:catAx>
        <c:axId val="12387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524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19148939973834542"/>
          <c:y val="2.50569476082004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76352"/>
        <c:axId val="4191904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3472"/>
        <c:axId val="41919616"/>
      </c:lineChart>
      <c:catAx>
        <c:axId val="1238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919040"/>
        <c:crosses val="autoZero"/>
        <c:auto val="1"/>
        <c:lblAlgn val="ctr"/>
        <c:lblOffset val="100"/>
        <c:noMultiLvlLbl val="0"/>
      </c:catAx>
      <c:valAx>
        <c:axId val="419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3876352"/>
        <c:crosses val="autoZero"/>
        <c:crossBetween val="between"/>
        <c:minorUnit val="1"/>
      </c:valAx>
      <c:valAx>
        <c:axId val="4191961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05513472"/>
        <c:crosses val="max"/>
        <c:crossBetween val="between"/>
      </c:valAx>
      <c:catAx>
        <c:axId val="10551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9196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IRAG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IRAG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00957302331038E-2"/>
          <c:y val="0.27507491452867283"/>
          <c:w val="0.72314878545834438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5A-407D-9786-A4D4DD60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878912"/>
        <c:axId val="4192134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5A-407D-9786-A4D4DD60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4224"/>
        <c:axId val="41921920"/>
      </c:lineChart>
      <c:catAx>
        <c:axId val="1238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1921344"/>
        <c:crosses val="autoZero"/>
        <c:auto val="1"/>
        <c:lblAlgn val="ctr"/>
        <c:lblOffset val="100"/>
        <c:noMultiLvlLbl val="0"/>
      </c:catAx>
      <c:valAx>
        <c:axId val="419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78912"/>
        <c:crosses val="autoZero"/>
        <c:crossBetween val="between"/>
        <c:minorUnit val="1"/>
      </c:valAx>
      <c:valAx>
        <c:axId val="41921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4404224"/>
        <c:crosses val="max"/>
        <c:crossBetween val="between"/>
      </c:valAx>
      <c:catAx>
        <c:axId val="124404224"/>
        <c:scaling>
          <c:orientation val="minMax"/>
        </c:scaling>
        <c:delete val="1"/>
        <c:axPos val="b"/>
        <c:majorTickMark val="out"/>
        <c:minorTickMark val="none"/>
        <c:tickLblPos val="nextTo"/>
        <c:crossAx val="41921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33362195039273229"/>
          <c:w val="0.15759887041583451"/>
          <c:h val="0.51258002343802966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50"/>
              <a:t>Chile - vigilancia centinela de IRAG</a:t>
            </a:r>
          </a:p>
          <a:p>
            <a:pPr>
              <a:defRPr sz="1000"/>
            </a:pPr>
            <a:r>
              <a:rPr lang="en-US" sz="1050"/>
              <a:t>Número</a:t>
            </a:r>
            <a:r>
              <a:rPr lang="en-US" sz="1050" baseline="0"/>
              <a:t> de casos IRAG positivos a otros virus respiratorios (VSR)</a:t>
            </a:r>
          </a:p>
          <a:p>
            <a:pPr>
              <a:defRPr sz="1000"/>
            </a:pPr>
            <a:r>
              <a:rPr lang="en-US" sz="900" baseline="0"/>
              <a:t>(porcentaje de casos positivos a OVR de todos casos de IRAG)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02686638390006E-2"/>
          <c:y val="0.24671845213747309"/>
          <c:w val="0.69971402828377793"/>
          <c:h val="0.65045251381082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3-483E-86BF-37CAD5A2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4404736"/>
        <c:axId val="4192364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83-483E-86BF-37CAD5A2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8400"/>
        <c:axId val="41924224"/>
      </c:lineChart>
      <c:catAx>
        <c:axId val="124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923648"/>
        <c:crosses val="autoZero"/>
        <c:auto val="1"/>
        <c:lblAlgn val="ctr"/>
        <c:lblOffset val="100"/>
        <c:noMultiLvlLbl val="0"/>
      </c:catAx>
      <c:valAx>
        <c:axId val="41923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04736"/>
        <c:crosses val="autoZero"/>
        <c:crossBetween val="between"/>
        <c:minorUnit val="1"/>
      </c:valAx>
      <c:valAx>
        <c:axId val="4192422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23878400"/>
        <c:crosses val="max"/>
        <c:crossBetween val="between"/>
      </c:valAx>
      <c:catAx>
        <c:axId val="12387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41924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461878153968882"/>
          <c:y val="0.42117077374147938"/>
          <c:w val="0.16245714875871181"/>
          <c:h val="0.41619116341254325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Chile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223928793329188"/>
          <c:w val="0.69039797433733263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66-4DEC-965D-FC581374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4405248"/>
        <c:axId val="4192595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66-4DEC-965D-FC581374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6272"/>
        <c:axId val="42123264"/>
      </c:lineChart>
      <c:catAx>
        <c:axId val="1244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925952"/>
        <c:crosses val="autoZero"/>
        <c:auto val="1"/>
        <c:lblAlgn val="ctr"/>
        <c:lblOffset val="100"/>
        <c:noMultiLvlLbl val="0"/>
      </c:catAx>
      <c:valAx>
        <c:axId val="4192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405248"/>
        <c:crosses val="autoZero"/>
        <c:crossBetween val="between"/>
        <c:minorUnit val="1"/>
      </c:valAx>
      <c:valAx>
        <c:axId val="421232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4406272"/>
        <c:crosses val="max"/>
        <c:crossBetween val="between"/>
      </c:valAx>
      <c:catAx>
        <c:axId val="12440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21232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Chile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en UCI</a:t>
            </a:r>
          </a:p>
          <a:p>
            <a:pPr>
              <a:defRPr sz="1000"/>
            </a:pPr>
            <a:r>
              <a:rPr lang="en-US" sz="900" baseline="0"/>
              <a:t>(porcentaje de casos IRAG de todos ingresos a la UCI)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059505621498799E-2"/>
          <c:y val="0.24346495149644756"/>
          <c:w val="0.74286292232466866"/>
          <c:h val="0.63906665512964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F3-46AE-8C54-A71EF522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4407296"/>
        <c:axId val="4212499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F3-46AE-8C54-A71EF522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632"/>
        <c:axId val="42125568"/>
      </c:lineChart>
      <c:catAx>
        <c:axId val="124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4992"/>
        <c:crosses val="autoZero"/>
        <c:auto val="1"/>
        <c:lblAlgn val="ctr"/>
        <c:lblOffset val="100"/>
        <c:noMultiLvlLbl val="0"/>
      </c:catAx>
      <c:valAx>
        <c:axId val="4212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407296"/>
        <c:crosses val="autoZero"/>
        <c:crossBetween val="between"/>
        <c:minorUnit val="1"/>
      </c:valAx>
      <c:valAx>
        <c:axId val="42125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4805632"/>
        <c:crosses val="max"/>
        <c:crossBetween val="between"/>
      </c:valAx>
      <c:catAx>
        <c:axId val="12480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125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5268959426204693"/>
          <c:y val="0.27652812629190582"/>
          <c:w val="0.13472665306253273"/>
          <c:h val="0.53316643111918705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65-4F47-8BA9-225505B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4806656"/>
        <c:axId val="4212729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65-4F47-8BA9-225505B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7680"/>
        <c:axId val="42127872"/>
      </c:lineChart>
      <c:catAx>
        <c:axId val="1248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7296"/>
        <c:crosses val="autoZero"/>
        <c:auto val="1"/>
        <c:lblAlgn val="ctr"/>
        <c:lblOffset val="100"/>
        <c:noMultiLvlLbl val="0"/>
      </c:catAx>
      <c:valAx>
        <c:axId val="421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806656"/>
        <c:crosses val="autoZero"/>
        <c:crossBetween val="between"/>
        <c:minorUnit val="1"/>
      </c:valAx>
      <c:valAx>
        <c:axId val="42127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4807680"/>
        <c:crosses val="max"/>
        <c:crossBetween val="between"/>
      </c:valAx>
      <c:catAx>
        <c:axId val="12480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127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otros virus respiratorios (VSR)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0-45F5-910B-8C5F9635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4808704"/>
        <c:axId val="4212960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40-45F5-910B-8C5F9635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75968"/>
        <c:axId val="42130176"/>
      </c:lineChart>
      <c:catAx>
        <c:axId val="1248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9600"/>
        <c:crosses val="autoZero"/>
        <c:auto val="1"/>
        <c:lblAlgn val="ctr"/>
        <c:lblOffset val="100"/>
        <c:noMultiLvlLbl val="0"/>
      </c:catAx>
      <c:valAx>
        <c:axId val="4212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4808704"/>
        <c:crosses val="autoZero"/>
        <c:crossBetween val="between"/>
        <c:minorUnit val="1"/>
      </c:valAx>
      <c:valAx>
        <c:axId val="4213017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25075968"/>
        <c:crosses val="max"/>
        <c:crossBetween val="between"/>
      </c:valAx>
      <c:catAx>
        <c:axId val="12507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1301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100"/>
              <a:t>Chile - vigilancia centinela de IRAG</a:t>
            </a:r>
          </a:p>
          <a:p>
            <a:pPr>
              <a:defRPr sz="1000"/>
            </a:pPr>
            <a:r>
              <a:rPr lang="en-US" sz="1100"/>
              <a:t>Número</a:t>
            </a:r>
            <a:r>
              <a:rPr lang="en-US" sz="1100" baseline="0"/>
              <a:t> de casos IRAG </a:t>
            </a:r>
          </a:p>
          <a:p>
            <a:pPr>
              <a:defRPr sz="1000"/>
            </a:pPr>
            <a:r>
              <a:rPr lang="en-US" sz="900" baseline="0"/>
              <a:t>(porcentaje de casos IRAG de todos ingresos hospitalarios)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223928793329188"/>
          <c:w val="0.69039797433733263"/>
          <c:h val="0.652108989973375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85-46B4-A6F9-829D4AF7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076480"/>
        <c:axId val="4214195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85-46B4-A6F9-829D4AF7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6144"/>
        <c:axId val="42142528"/>
      </c:lineChart>
      <c:catAx>
        <c:axId val="1250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141952"/>
        <c:crosses val="autoZero"/>
        <c:auto val="1"/>
        <c:lblAlgn val="ctr"/>
        <c:lblOffset val="100"/>
        <c:noMultiLvlLbl val="0"/>
      </c:catAx>
      <c:valAx>
        <c:axId val="421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076480"/>
        <c:crosses val="autoZero"/>
        <c:crossBetween val="between"/>
        <c:minorUnit val="1"/>
      </c:valAx>
      <c:valAx>
        <c:axId val="421425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4806144"/>
        <c:crosses val="max"/>
        <c:crossBetween val="between"/>
      </c:valAx>
      <c:catAx>
        <c:axId val="12480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1425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Chile - 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con muestra</a:t>
            </a:r>
          </a:p>
          <a:p>
            <a:pPr>
              <a:defRPr sz="1050"/>
            </a:pPr>
            <a:r>
              <a:rPr lang="en-US" sz="1000" baseline="0"/>
              <a:t>(porcentaje de casos con muestra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224506658562213E-2"/>
          <c:y val="0.27507491452867283"/>
          <c:w val="0.68489742482431548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92-4012-8E79-805BD9DB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076992"/>
        <c:axId val="126523008"/>
      </c:barChart>
      <c:lineChart>
        <c:grouping val="standard"/>
        <c:varyColors val="0"/>
        <c:ser>
          <c:idx val="1"/>
          <c:order val="1"/>
          <c:tx>
            <c:strRef>
              <c:f>CÁLCULOS!$O$2</c:f>
              <c:strCache>
                <c:ptCount val="1"/>
                <c:pt idx="0">
                  <c:v>% ETI con muestra de total casos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CÁLCULOS!$O$3:$O$54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92-4012-8E79-805BD9DB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78016"/>
        <c:axId val="42144832"/>
      </c:lineChart>
      <c:catAx>
        <c:axId val="1250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23008"/>
        <c:crosses val="autoZero"/>
        <c:auto val="1"/>
        <c:lblAlgn val="ctr"/>
        <c:lblOffset val="100"/>
        <c:noMultiLvlLbl val="0"/>
      </c:catAx>
      <c:valAx>
        <c:axId val="12652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076992"/>
        <c:crosses val="autoZero"/>
        <c:crossBetween val="between"/>
        <c:minorUnit val="1"/>
      </c:valAx>
      <c:valAx>
        <c:axId val="42144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casos con muestra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25078016"/>
        <c:crosses val="max"/>
        <c:crossBetween val="between"/>
      </c:valAx>
      <c:catAx>
        <c:axId val="12507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1448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312008474677157"/>
          <c:y val="0.37790239319716029"/>
          <c:w val="0.15759887041583451"/>
          <c:h val="0.37481864582425356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7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invertIfNegative val="0"/>
          <c:val>
            <c:numRef>
              <c:f>'Virus Identificados'!$W$6:$W$57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7733632"/>
        <c:axId val="124376704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3632"/>
        <c:axId val="124376704"/>
      </c:lineChart>
      <c:catAx>
        <c:axId val="977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43767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437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73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0071608695971834E-2"/>
          <c:y val="0.91139361719912404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Distribución de virus influenza y otros virus respiratorios en vigilancia Centinela ETI por Semana Epidemiológica. Chile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BC-47AE-9548-FFE3B4F302A3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BC-47AE-9548-FFE3B4F302A3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BC-47AE-9548-FFE3B4F302A3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BC-47AE-9548-FFE3B4F302A3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4BC-47AE-9548-FFE3B4F302A3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4BC-47AE-9548-FFE3B4F302A3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4BC-47AE-9548-FFE3B4F302A3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4BC-47AE-9548-FFE3B4F302A3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4BC-47AE-9548-FFE3B4F302A3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4BC-47AE-9548-FFE3B4F302A3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4BC-47AE-9548-FFE3B4F302A3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4BC-47AE-9548-FFE3B4F302A3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4BC-47AE-9548-FFE3B4F302A3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4BC-47AE-9548-FFE3B4F3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3876864"/>
        <c:axId val="42145984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4BC-47AE-9548-FFE3B4F3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8528"/>
        <c:axId val="42146560"/>
      </c:lineChart>
      <c:catAx>
        <c:axId val="1238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42145984"/>
        <c:crosses val="autoZero"/>
        <c:auto val="1"/>
        <c:lblAlgn val="ctr"/>
        <c:lblOffset val="100"/>
        <c:tickLblSkip val="2"/>
        <c:noMultiLvlLbl val="0"/>
      </c:catAx>
      <c:valAx>
        <c:axId val="4214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3.820651834526452E-2"/>
              <c:y val="0.33969220421263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876864"/>
        <c:crosses val="autoZero"/>
        <c:crossBetween val="between"/>
      </c:valAx>
      <c:valAx>
        <c:axId val="421465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718528"/>
        <c:crosses val="max"/>
        <c:crossBetween val="between"/>
      </c:valAx>
      <c:catAx>
        <c:axId val="12571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2146560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5.1875095676667142E-2"/>
          <c:y val="0.85020273580008632"/>
          <c:w val="0.89624969731381665"/>
          <c:h val="0.13865520291857669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1671341679750823"/>
          <c:y val="2.52583237657864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ETI por Semana Epidmiológica. Chile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27468032"/>
        <c:axId val="126502592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1072"/>
        <c:axId val="126503168"/>
      </c:lineChart>
      <c:catAx>
        <c:axId val="12746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502592"/>
        <c:crosses val="autoZero"/>
        <c:auto val="1"/>
        <c:lblAlgn val="ctr"/>
        <c:lblOffset val="100"/>
        <c:tickLblSkip val="2"/>
        <c:noMultiLvlLbl val="0"/>
      </c:catAx>
      <c:valAx>
        <c:axId val="1265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3.820651834526452E-2"/>
              <c:y val="0.33969220421263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7468032"/>
        <c:crosses val="autoZero"/>
        <c:crossBetween val="between"/>
      </c:valAx>
      <c:valAx>
        <c:axId val="126503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7731072"/>
        <c:crosses val="max"/>
        <c:crossBetween val="between"/>
      </c:valAx>
      <c:catAx>
        <c:axId val="9773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6503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7468544"/>
        <c:axId val="97649216"/>
      </c:barChart>
      <c:catAx>
        <c:axId val="1274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7649216"/>
        <c:crosses val="autoZero"/>
        <c:auto val="1"/>
        <c:lblAlgn val="ctr"/>
        <c:lblOffset val="100"/>
        <c:noMultiLvlLbl val="0"/>
      </c:catAx>
      <c:valAx>
        <c:axId val="9764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74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Vigilancia centinela de ETI
 Distribucion de casos de ETI positivos a influenza por  grupos de edad y SE. 
Chile 2017</c:v>
            </c:pt>
          </c:strCache>
        </c:strRef>
      </c:tx>
      <c:layout>
        <c:manualLayout>
          <c:xMode val="edge"/>
          <c:yMode val="edge"/>
          <c:x val="0.12344758375791259"/>
          <c:y val="4.1536850381648428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 a &lt;2 años</c:v>
          </c:tx>
          <c:spPr>
            <a:solidFill>
              <a:srgbClr val="FF0000"/>
            </a:solidFill>
          </c:spPr>
          <c:invertIfNegative val="0"/>
          <c:val>
            <c:numRef>
              <c:f>IRAG!$L$9:$L$60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v>2 a &lt;5 años</c:v>
          </c:tx>
          <c:spPr>
            <a:solidFill>
              <a:srgbClr val="FF9371"/>
            </a:solidFill>
          </c:spPr>
          <c:invertIfNegative val="0"/>
          <c:val>
            <c:numRef>
              <c:f>IRAG!$M$9:$M$60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2F-449E-B6AC-CCB5F1C43F07}"/>
            </c:ext>
          </c:extLst>
        </c:ser>
        <c:ser>
          <c:idx val="2"/>
          <c:order val="2"/>
          <c:tx>
            <c:v>5 a 19 años</c:v>
          </c:tx>
          <c:spPr>
            <a:solidFill>
              <a:srgbClr val="7030A0"/>
            </a:solidFill>
          </c:spPr>
          <c:invertIfNegative val="0"/>
          <c:val>
            <c:numRef>
              <c:f>IRAG!$N$9:$N$60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2F-449E-B6AC-CCB5F1C43F07}"/>
            </c:ext>
          </c:extLst>
        </c:ser>
        <c:ser>
          <c:idx val="3"/>
          <c:order val="3"/>
          <c:tx>
            <c:v>20 a 39 años</c:v>
          </c:tx>
          <c:spPr>
            <a:solidFill>
              <a:srgbClr val="00B0F0"/>
            </a:solidFill>
          </c:spPr>
          <c:invertIfNegative val="0"/>
          <c:val>
            <c:numRef>
              <c:f>IRAG!$O$9:$O$60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2F-449E-B6AC-CCB5F1C43F07}"/>
            </c:ext>
          </c:extLst>
        </c:ser>
        <c:ser>
          <c:idx val="4"/>
          <c:order val="4"/>
          <c:tx>
            <c:v>40 a 59 años</c:v>
          </c:tx>
          <c:spPr>
            <a:solidFill>
              <a:srgbClr val="92D050"/>
            </a:solidFill>
          </c:spPr>
          <c:invertIfNegative val="0"/>
          <c:val>
            <c:numRef>
              <c:f>IRAG!$P$9:$P$60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2F-449E-B6AC-CCB5F1C43F07}"/>
            </c:ext>
          </c:extLst>
        </c:ser>
        <c:ser>
          <c:idx val="5"/>
          <c:order val="5"/>
          <c:tx>
            <c:v>60 años y +</c:v>
          </c:tx>
          <c:spPr>
            <a:solidFill>
              <a:srgbClr val="FFC000"/>
            </a:solidFill>
            <a:ln>
              <a:noFill/>
            </a:ln>
          </c:spPr>
          <c:invertIfNegative val="0"/>
          <c:val>
            <c:numRef>
              <c:f>IRAG!$Q$9:$Q$60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2F-449E-B6AC-CCB5F1C4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7592832"/>
        <c:axId val="97652672"/>
      </c:barChart>
      <c:catAx>
        <c:axId val="97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2672"/>
        <c:crosses val="autoZero"/>
        <c:auto val="1"/>
        <c:lblAlgn val="ctr"/>
        <c:lblOffset val="100"/>
        <c:noMultiLvlLbl val="0"/>
      </c:catAx>
      <c:valAx>
        <c:axId val="9765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592832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
 %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ETI
 Número de casos ETI en UCI. Chile 2017
 (porcentaje de casos ETI de todos ingresos a la UCI)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268200698213694"/>
          <c:y val="0.24346495149644756"/>
          <c:w val="0.82053274894036299"/>
          <c:h val="0.63906665512964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7594880"/>
        <c:axId val="97656128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8720"/>
        <c:axId val="105070592"/>
      </c:lineChart>
      <c:catAx>
        <c:axId val="975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6128"/>
        <c:crosses val="autoZero"/>
        <c:auto val="1"/>
        <c:lblAlgn val="ctr"/>
        <c:lblOffset val="100"/>
        <c:noMultiLvlLbl val="0"/>
      </c:catAx>
      <c:valAx>
        <c:axId val="9765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  <c:spPr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crossAx val="97594880"/>
        <c:crosses val="autoZero"/>
        <c:crossBetween val="between"/>
        <c:minorUnit val="1"/>
      </c:valAx>
      <c:valAx>
        <c:axId val="1050705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8398720"/>
        <c:crosses val="max"/>
        <c:crossBetween val="between"/>
      </c:valAx>
      <c:catAx>
        <c:axId val="9839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70592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58279710181858335"/>
          <c:y val="0.30693547921894376"/>
          <c:w val="0.37162262484179759"/>
          <c:h val="0.14102621787661157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41</xdr:row>
      <xdr:rowOff>28575</xdr:rowOff>
    </xdr:from>
    <xdr:to>
      <xdr:col>17</xdr:col>
      <xdr:colOff>609600</xdr:colOff>
      <xdr:row>77</xdr:row>
      <xdr:rowOff>9525</xdr:rowOff>
    </xdr:to>
    <xdr:graphicFrame macro="">
      <xdr:nvGraphicFramePr>
        <xdr:cNvPr id="2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78</xdr:row>
      <xdr:rowOff>28575</xdr:rowOff>
    </xdr:from>
    <xdr:to>
      <xdr:col>18</xdr:col>
      <xdr:colOff>38100</xdr:colOff>
      <xdr:row>117</xdr:row>
      <xdr:rowOff>76200</xdr:rowOff>
    </xdr:to>
    <xdr:graphicFrame macro="">
      <xdr:nvGraphicFramePr>
        <xdr:cNvPr id="4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146</xdr:row>
      <xdr:rowOff>104775</xdr:rowOff>
    </xdr:to>
    <xdr:graphicFrame macro="">
      <xdr:nvGraphicFramePr>
        <xdr:cNvPr id="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0.97068</cdr:x>
      <cdr:y>0.30865</cdr:y>
    </cdr:from>
    <cdr:to>
      <cdr:x>0.98905</cdr:x>
      <cdr:y>0.52807</cdr:y>
    </cdr:to>
    <cdr:pic>
      <cdr:nvPicPr>
        <cdr:cNvPr id="1333249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3215360" y="1969985"/>
          <a:ext cx="250045" cy="13981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61</xdr:row>
      <xdr:rowOff>0</xdr:rowOff>
    </xdr:from>
    <xdr:to>
      <xdr:col>15</xdr:col>
      <xdr:colOff>142876</xdr:colOff>
      <xdr:row>77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45</xdr:row>
      <xdr:rowOff>9525</xdr:rowOff>
    </xdr:from>
    <xdr:to>
      <xdr:col>15</xdr:col>
      <xdr:colOff>209550</xdr:colOff>
      <xdr:row>58</xdr:row>
      <xdr:rowOff>133350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80</xdr:row>
      <xdr:rowOff>47625</xdr:rowOff>
    </xdr:from>
    <xdr:to>
      <xdr:col>15</xdr:col>
      <xdr:colOff>66676</xdr:colOff>
      <xdr:row>94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99</xdr:row>
      <xdr:rowOff>95250</xdr:rowOff>
    </xdr:from>
    <xdr:to>
      <xdr:col>13</xdr:col>
      <xdr:colOff>304800</xdr:colOff>
      <xdr:row>114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13</xdr:col>
      <xdr:colOff>257175</xdr:colOff>
      <xdr:row>29</xdr:row>
      <xdr:rowOff>104775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</xdr:colOff>
      <xdr:row>30</xdr:row>
      <xdr:rowOff>123826</xdr:rowOff>
    </xdr:from>
    <xdr:to>
      <xdr:col>13</xdr:col>
      <xdr:colOff>247650</xdr:colOff>
      <xdr:row>44</xdr:row>
      <xdr:rowOff>47625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61</xdr:row>
      <xdr:rowOff>14286</xdr:rowOff>
    </xdr:from>
    <xdr:to>
      <xdr:col>30</xdr:col>
      <xdr:colOff>247649</xdr:colOff>
      <xdr:row>78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80</xdr:row>
      <xdr:rowOff>0</xdr:rowOff>
    </xdr:from>
    <xdr:to>
      <xdr:col>31</xdr:col>
      <xdr:colOff>190500</xdr:colOff>
      <xdr:row>98</xdr:row>
      <xdr:rowOff>81643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113</xdr:row>
      <xdr:rowOff>0</xdr:rowOff>
    </xdr:from>
    <xdr:to>
      <xdr:col>14</xdr:col>
      <xdr:colOff>41274</xdr:colOff>
      <xdr:row>126</xdr:row>
      <xdr:rowOff>179916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9</xdr:col>
      <xdr:colOff>214842</xdr:colOff>
      <xdr:row>126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9</xdr:col>
      <xdr:colOff>167218</xdr:colOff>
      <xdr:row>141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9</xdr:col>
      <xdr:colOff>167218</xdr:colOff>
      <xdr:row>156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600074</xdr:colOff>
      <xdr:row>1</xdr:row>
      <xdr:rowOff>9525</xdr:rowOff>
    </xdr:from>
    <xdr:to>
      <xdr:col>32</xdr:col>
      <xdr:colOff>257175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15</xdr:row>
      <xdr:rowOff>133351</xdr:rowOff>
    </xdr:from>
    <xdr:to>
      <xdr:col>32</xdr:col>
      <xdr:colOff>266700</xdr:colOff>
      <xdr:row>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</xdr:rowOff>
    </xdr:from>
    <xdr:to>
      <xdr:col>32</xdr:col>
      <xdr:colOff>276225</xdr:colOff>
      <xdr:row>43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45</xdr:row>
      <xdr:rowOff>19050</xdr:rowOff>
    </xdr:from>
    <xdr:to>
      <xdr:col>32</xdr:col>
      <xdr:colOff>276225</xdr:colOff>
      <xdr:row>58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44</xdr:col>
      <xdr:colOff>266701</xdr:colOff>
      <xdr:row>14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44</xdr:col>
      <xdr:colOff>266701</xdr:colOff>
      <xdr:row>29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30</xdr:row>
      <xdr:rowOff>0</xdr:rowOff>
    </xdr:from>
    <xdr:to>
      <xdr:col>44</xdr:col>
      <xdr:colOff>314325</xdr:colOff>
      <xdr:row>43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60</xdr:row>
      <xdr:rowOff>0</xdr:rowOff>
    </xdr:from>
    <xdr:to>
      <xdr:col>44</xdr:col>
      <xdr:colOff>266701</xdr:colOff>
      <xdr:row>73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0</xdr:rowOff>
    </xdr:from>
    <xdr:to>
      <xdr:col>14</xdr:col>
      <xdr:colOff>419100</xdr:colOff>
      <xdr:row>37</xdr:row>
      <xdr:rowOff>171450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O75"/>
  <sheetViews>
    <sheetView zoomScale="70" zoomScaleNormal="70" workbookViewId="0">
      <selection activeCell="H9" sqref="H9"/>
    </sheetView>
  </sheetViews>
  <sheetFormatPr baseColWidth="10" defaultColWidth="11.42578125" defaultRowHeight="15" x14ac:dyDescent="0.25"/>
  <cols>
    <col min="1" max="1" width="9.140625" customWidth="1"/>
    <col min="2" max="2" width="9.42578125" customWidth="1"/>
    <col min="3" max="3" width="13.85546875" customWidth="1"/>
    <col min="4" max="4" width="14" customWidth="1"/>
    <col min="5" max="5" width="9.42578125" customWidth="1"/>
    <col min="6" max="6" width="12.140625" customWidth="1"/>
    <col min="7" max="8" width="9.42578125" customWidth="1"/>
    <col min="9" max="9" width="13.140625" customWidth="1"/>
    <col min="10" max="10" width="13.140625" bestFit="1" customWidth="1"/>
    <col min="11" max="11" width="9.42578125" customWidth="1"/>
    <col min="12" max="12" width="13.85546875" customWidth="1"/>
    <col min="13" max="13" width="9.42578125" customWidth="1"/>
    <col min="14" max="14" width="11.7109375" customWidth="1"/>
    <col min="15" max="15" width="9.28515625" customWidth="1"/>
    <col min="16" max="16" width="12.5703125" customWidth="1"/>
    <col min="17" max="17" width="9.42578125" customWidth="1"/>
    <col min="18" max="18" width="10" customWidth="1"/>
    <col min="19" max="19" width="12.7109375" customWidth="1"/>
    <col min="20" max="20" width="11" customWidth="1"/>
    <col min="21" max="21" width="13.42578125" customWidth="1"/>
    <col min="22" max="23" width="13.7109375" customWidth="1"/>
    <col min="24" max="25" width="15" customWidth="1"/>
    <col min="26" max="32" width="13.7109375" customWidth="1"/>
    <col min="33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96" customFormat="1" ht="20.25" x14ac:dyDescent="0.3">
      <c r="A1" s="93" t="str">
        <f>IF(Leyendas!$E$2&lt;&gt;"","Establecimiento:",IF(Leyendas!$D$2&lt;&gt;"","Región:","País:"))</f>
        <v>País:</v>
      </c>
      <c r="B1" s="286" t="str">
        <f>IF(Leyendas!$E$2&lt;&gt;"",Leyendas!$E$2,IF(Leyendas!$D$2&lt;&gt;"",Leyendas!$D$2,Leyendas!$C$2))</f>
        <v>Chile</v>
      </c>
      <c r="C1" s="277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94"/>
      <c r="T1" s="295"/>
      <c r="U1" s="295"/>
      <c r="V1" s="296"/>
      <c r="W1" s="95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</row>
    <row r="2" spans="1:41" s="97" customFormat="1" ht="20.25" x14ac:dyDescent="0.3">
      <c r="A2" s="93" t="str">
        <f>"Vigilancia de Influenza y otros Virus Respiratorios - " &amp; Leyendas!$B$2 &amp; " " &amp; Leyendas!$A$2</f>
        <v>Vigilancia de Influenza y otros Virus Respiratorios - ETI 2017</v>
      </c>
      <c r="B2" s="94"/>
      <c r="C2" s="94"/>
      <c r="D2" s="94"/>
      <c r="E2" s="94"/>
      <c r="F2" s="94"/>
      <c r="G2" s="94"/>
      <c r="H2" s="94"/>
      <c r="I2" s="275"/>
      <c r="J2" s="275"/>
      <c r="K2" s="94"/>
      <c r="L2" s="94"/>
      <c r="M2" s="94"/>
      <c r="N2" s="94"/>
      <c r="O2" s="94"/>
      <c r="P2" s="94"/>
      <c r="Q2" s="94"/>
      <c r="R2" s="94"/>
      <c r="S2" s="297"/>
      <c r="T2" s="298"/>
      <c r="U2" s="298"/>
      <c r="V2" s="299"/>
      <c r="W2" s="95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</row>
    <row r="3" spans="1:41" s="97" customFormat="1" ht="38.25" customHeight="1" x14ac:dyDescent="0.3">
      <c r="A3" s="94"/>
      <c r="B3" s="303" t="s">
        <v>210</v>
      </c>
      <c r="C3" s="304"/>
      <c r="D3" s="304"/>
      <c r="E3" s="304"/>
      <c r="F3" s="304"/>
      <c r="G3" s="305"/>
      <c r="H3" s="305"/>
      <c r="I3" s="305"/>
      <c r="J3" s="304"/>
      <c r="K3" s="304"/>
      <c r="L3" s="304"/>
      <c r="M3" s="304"/>
      <c r="N3" s="304"/>
      <c r="O3" s="304"/>
      <c r="P3" s="304"/>
      <c r="Q3" s="304"/>
      <c r="R3" s="304"/>
      <c r="S3" s="300"/>
      <c r="T3" s="301"/>
      <c r="U3" s="301"/>
      <c r="V3" s="302"/>
      <c r="W3" s="95"/>
      <c r="X3" s="94"/>
      <c r="Y3" s="94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</row>
    <row r="4" spans="1:41" ht="42.75" customHeight="1" x14ac:dyDescent="0.25">
      <c r="A4" s="307" t="s">
        <v>16</v>
      </c>
      <c r="B4" s="307" t="s">
        <v>211</v>
      </c>
      <c r="C4" s="307"/>
      <c r="D4" s="307"/>
      <c r="E4" s="307"/>
      <c r="F4" s="308"/>
      <c r="G4" s="309" t="s">
        <v>212</v>
      </c>
      <c r="H4" s="309"/>
      <c r="I4" s="309"/>
      <c r="J4" s="310" t="s">
        <v>213</v>
      </c>
      <c r="K4" s="311"/>
      <c r="L4" s="311"/>
      <c r="M4" s="311"/>
      <c r="N4" s="311"/>
      <c r="O4" s="311"/>
      <c r="P4" s="311"/>
      <c r="Q4" s="311"/>
      <c r="R4" s="312" t="s">
        <v>214</v>
      </c>
      <c r="S4" s="313" t="s">
        <v>215</v>
      </c>
      <c r="T4" s="313" t="s">
        <v>216</v>
      </c>
      <c r="U4" s="313" t="s">
        <v>217</v>
      </c>
      <c r="V4" s="313" t="s">
        <v>218</v>
      </c>
      <c r="W4" s="313" t="s">
        <v>219</v>
      </c>
      <c r="X4" s="98"/>
      <c r="Y4" s="308" t="s">
        <v>220</v>
      </c>
      <c r="Z4" s="327" t="s">
        <v>221</v>
      </c>
      <c r="AA4" s="316" t="s">
        <v>222</v>
      </c>
      <c r="AB4" s="316"/>
      <c r="AC4" s="316"/>
      <c r="AD4" s="316"/>
      <c r="AE4" s="316"/>
      <c r="AF4" s="316" t="s">
        <v>223</v>
      </c>
      <c r="AG4" s="316" t="s">
        <v>224</v>
      </c>
      <c r="AH4" s="316" t="s">
        <v>225</v>
      </c>
      <c r="AI4" s="316" t="s">
        <v>226</v>
      </c>
      <c r="AJ4" s="318" t="s">
        <v>227</v>
      </c>
      <c r="AK4" s="318" t="s">
        <v>228</v>
      </c>
      <c r="AL4" s="318" t="s">
        <v>229</v>
      </c>
      <c r="AM4" s="318" t="s">
        <v>230</v>
      </c>
      <c r="AN4" s="314" t="s">
        <v>231</v>
      </c>
    </row>
    <row r="5" spans="1:41" s="92" customFormat="1" ht="43.5" customHeight="1" x14ac:dyDescent="0.25">
      <c r="A5" s="307"/>
      <c r="B5" s="99" t="s">
        <v>232</v>
      </c>
      <c r="C5" s="99" t="s">
        <v>233</v>
      </c>
      <c r="D5" s="99" t="s">
        <v>234</v>
      </c>
      <c r="E5" s="99" t="s">
        <v>235</v>
      </c>
      <c r="F5" s="100" t="s">
        <v>236</v>
      </c>
      <c r="G5" s="101" t="s">
        <v>237</v>
      </c>
      <c r="H5" s="101" t="s">
        <v>238</v>
      </c>
      <c r="I5" s="101" t="s">
        <v>239</v>
      </c>
      <c r="J5" s="102" t="s">
        <v>240</v>
      </c>
      <c r="K5" s="103" t="s">
        <v>241</v>
      </c>
      <c r="L5" s="103" t="s">
        <v>4</v>
      </c>
      <c r="M5" s="104" t="s">
        <v>242</v>
      </c>
      <c r="N5" s="104" t="s">
        <v>243</v>
      </c>
      <c r="O5" s="104" t="s">
        <v>229</v>
      </c>
      <c r="P5" s="104" t="s">
        <v>230</v>
      </c>
      <c r="Q5" s="103" t="s">
        <v>244</v>
      </c>
      <c r="R5" s="312"/>
      <c r="S5" s="307"/>
      <c r="T5" s="307"/>
      <c r="U5" s="307"/>
      <c r="V5" s="307"/>
      <c r="W5" s="307"/>
      <c r="X5" s="105" t="s">
        <v>245</v>
      </c>
      <c r="Y5" s="308"/>
      <c r="Z5" s="328"/>
      <c r="AA5" s="106" t="s">
        <v>246</v>
      </c>
      <c r="AB5" s="107" t="s">
        <v>247</v>
      </c>
      <c r="AC5" s="107" t="s">
        <v>234</v>
      </c>
      <c r="AD5" s="106" t="s">
        <v>248</v>
      </c>
      <c r="AE5" s="106" t="s">
        <v>249</v>
      </c>
      <c r="AF5" s="317"/>
      <c r="AG5" s="317"/>
      <c r="AH5" s="317"/>
      <c r="AI5" s="317"/>
      <c r="AJ5" s="319"/>
      <c r="AK5" s="319"/>
      <c r="AL5" s="319"/>
      <c r="AM5" s="319"/>
      <c r="AN5" s="315"/>
    </row>
    <row r="6" spans="1:41" s="96" customFormat="1" ht="16.5" customHeight="1" x14ac:dyDescent="0.25">
      <c r="A6" s="108" t="s">
        <v>250</v>
      </c>
      <c r="B6" s="174"/>
      <c r="C6" s="174"/>
      <c r="D6" s="174"/>
      <c r="E6" s="174"/>
      <c r="F6" s="174"/>
      <c r="G6" s="111"/>
      <c r="H6" s="111"/>
      <c r="I6" s="111"/>
      <c r="J6" s="175"/>
      <c r="K6" s="175"/>
      <c r="L6" s="175"/>
      <c r="M6" s="175"/>
      <c r="N6" s="175"/>
      <c r="O6" s="175"/>
      <c r="P6" s="175"/>
      <c r="Q6" s="175"/>
      <c r="R6" s="267"/>
      <c r="S6" s="200">
        <f t="shared" ref="S6" si="0">SUM(B6:R6)</f>
        <v>0</v>
      </c>
      <c r="T6" s="112">
        <f t="shared" ref="T6" si="1">S6-R6</f>
        <v>0</v>
      </c>
      <c r="U6" s="112">
        <f t="shared" ref="U6" si="2">SUM(B6:I6)</f>
        <v>0</v>
      </c>
      <c r="V6" s="112">
        <f t="shared" ref="V6" si="3">SUM(B6:F6)</f>
        <v>0</v>
      </c>
      <c r="W6" s="112">
        <f t="shared" ref="W6" si="4">SUM(G6:I6)</f>
        <v>0</v>
      </c>
      <c r="X6" s="113" t="str">
        <f t="shared" ref="X6" si="5">IF(S6=0,"",T6/S6)</f>
        <v/>
      </c>
      <c r="Y6" s="113" t="str">
        <f t="shared" ref="Y6" si="6">IF(S6=0,"",U6/S6)</f>
        <v/>
      </c>
      <c r="Z6" s="113" t="str">
        <f t="shared" ref="Z6" si="7">IF(S6=0,"",V6/S6)</f>
        <v/>
      </c>
      <c r="AA6" s="113" t="str">
        <f t="shared" ref="AA6" si="8">IF($V6=0,"",B6/$V6)</f>
        <v/>
      </c>
      <c r="AB6" s="113" t="str">
        <f t="shared" ref="AB6" si="9">IF($V6=0,"",C6/$V6)</f>
        <v/>
      </c>
      <c r="AC6" s="113" t="str">
        <f t="shared" ref="AC6" si="10">IF($V6=0,"",D6/$V6)</f>
        <v/>
      </c>
      <c r="AD6" s="113" t="str">
        <f t="shared" ref="AD6" si="11">IF($V6=0,"",E6/$V6)</f>
        <v/>
      </c>
      <c r="AE6" s="113" t="str">
        <f t="shared" ref="AE6" si="12">IF($V6=0,"",F6/$V6)</f>
        <v/>
      </c>
      <c r="AF6" s="114" t="str">
        <f t="shared" ref="AF6" si="13">IF($S6=0,"",W6/$S6)</f>
        <v/>
      </c>
      <c r="AG6" s="113" t="str">
        <f t="shared" ref="AG6" si="14">IF($S6=0,"",J6/$S6)</f>
        <v/>
      </c>
      <c r="AH6" s="113" t="str">
        <f t="shared" ref="AH6" si="15">IF($S6=0,"",K6/$S6)</f>
        <v/>
      </c>
      <c r="AI6" s="113" t="str">
        <f t="shared" ref="AI6" si="16">IF($S6=0,"",L6/$S6)</f>
        <v/>
      </c>
      <c r="AJ6" s="113" t="str">
        <f t="shared" ref="AJ6" si="17">IF($S6=0,"",M6/$S6)</f>
        <v/>
      </c>
      <c r="AK6" s="113" t="str">
        <f t="shared" ref="AK6" si="18">IF($S6=0,"",N6/$S6)</f>
        <v/>
      </c>
      <c r="AL6" s="113" t="str">
        <f t="shared" ref="AL6" si="19">IF($S6=0,"",O6/$S6)</f>
        <v/>
      </c>
      <c r="AM6" s="113" t="str">
        <f t="shared" ref="AM6" si="20">IF($S6=0,"",P6/$S6)</f>
        <v/>
      </c>
      <c r="AN6" s="113" t="str">
        <f t="shared" ref="AN6" si="21">IF($S6=0,"",Q6/$S6)</f>
        <v/>
      </c>
      <c r="AO6" s="115"/>
    </row>
    <row r="7" spans="1:41" s="96" customFormat="1" ht="16.5" customHeight="1" x14ac:dyDescent="0.25">
      <c r="A7" s="108" t="s">
        <v>251</v>
      </c>
      <c r="B7" s="174"/>
      <c r="C7" s="174"/>
      <c r="D7" s="174"/>
      <c r="E7" s="174"/>
      <c r="F7" s="174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267"/>
      <c r="S7" s="200">
        <f t="shared" ref="S7:S38" si="22">SUM(B7:R7)</f>
        <v>0</v>
      </c>
      <c r="T7" s="112">
        <f t="shared" ref="T7:T38" si="23">S7-R7</f>
        <v>0</v>
      </c>
      <c r="U7" s="112">
        <f t="shared" ref="U7:U38" si="24">SUM(B7:I7)</f>
        <v>0</v>
      </c>
      <c r="V7" s="112">
        <f t="shared" ref="V7:V38" si="25">SUM(B7:F7)</f>
        <v>0</v>
      </c>
      <c r="W7" s="112">
        <f t="shared" ref="W7:W38" si="26">SUM(G7:I7)</f>
        <v>0</v>
      </c>
      <c r="X7" s="113" t="str">
        <f t="shared" ref="X7:X38" si="27">IF(S7=0,"",T7/S7)</f>
        <v/>
      </c>
      <c r="Y7" s="113" t="str">
        <f t="shared" ref="Y7:Y38" si="28">IF(S7=0,"",U7/S7)</f>
        <v/>
      </c>
      <c r="Z7" s="113" t="str">
        <f t="shared" ref="Z7:Z38" si="29">IF(S7=0,"",V7/S7)</f>
        <v/>
      </c>
      <c r="AA7" s="113" t="str">
        <f t="shared" ref="AA7:AA38" si="30">IF($V7=0,"",B7/$V7)</f>
        <v/>
      </c>
      <c r="AB7" s="113" t="str">
        <f t="shared" ref="AB7:AB38" si="31">IF($V7=0,"",C7/$V7)</f>
        <v/>
      </c>
      <c r="AC7" s="113" t="str">
        <f t="shared" ref="AC7:AC38" si="32">IF($V7=0,"",D7/$V7)</f>
        <v/>
      </c>
      <c r="AD7" s="113" t="str">
        <f t="shared" ref="AD7:AD38" si="33">IF($V7=0,"",E7/$V7)</f>
        <v/>
      </c>
      <c r="AE7" s="113" t="str">
        <f t="shared" ref="AE7:AE38" si="34">IF($V7=0,"",F7/$V7)</f>
        <v/>
      </c>
      <c r="AF7" s="114" t="str">
        <f t="shared" ref="AF7:AF38" si="35">IF($S7=0,"",W7/$S7)</f>
        <v/>
      </c>
      <c r="AG7" s="113" t="str">
        <f t="shared" ref="AG7:AG38" si="36">IF($S7=0,"",J7/$S7)</f>
        <v/>
      </c>
      <c r="AH7" s="113" t="str">
        <f t="shared" ref="AH7:AH38" si="37">IF($S7=0,"",K7/$S7)</f>
        <v/>
      </c>
      <c r="AI7" s="113" t="str">
        <f t="shared" ref="AI7:AI38" si="38">IF($S7=0,"",L7/$S7)</f>
        <v/>
      </c>
      <c r="AJ7" s="113" t="str">
        <f t="shared" ref="AJ7:AJ38" si="39">IF($S7=0,"",M7/$S7)</f>
        <v/>
      </c>
      <c r="AK7" s="113" t="str">
        <f t="shared" ref="AK7:AK38" si="40">IF($S7=0,"",N7/$S7)</f>
        <v/>
      </c>
      <c r="AL7" s="113" t="str">
        <f t="shared" ref="AL7:AL38" si="41">IF($S7=0,"",O7/$S7)</f>
        <v/>
      </c>
      <c r="AM7" s="113" t="str">
        <f t="shared" ref="AM7:AM38" si="42">IF($S7=0,"",P7/$S7)</f>
        <v/>
      </c>
      <c r="AN7" s="113" t="str">
        <f t="shared" ref="AN7:AN38" si="43">IF($S7=0,"",Q7/$S7)</f>
        <v/>
      </c>
      <c r="AO7" s="115"/>
    </row>
    <row r="8" spans="1:41" s="96" customFormat="1" ht="16.5" customHeight="1" x14ac:dyDescent="0.25">
      <c r="A8" s="108" t="s">
        <v>252</v>
      </c>
      <c r="B8" s="174"/>
      <c r="C8" s="174"/>
      <c r="D8" s="174"/>
      <c r="E8" s="174"/>
      <c r="F8" s="174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267"/>
      <c r="S8" s="200">
        <f t="shared" si="22"/>
        <v>0</v>
      </c>
      <c r="T8" s="112">
        <f t="shared" si="23"/>
        <v>0</v>
      </c>
      <c r="U8" s="112">
        <f t="shared" si="24"/>
        <v>0</v>
      </c>
      <c r="V8" s="112">
        <f t="shared" si="25"/>
        <v>0</v>
      </c>
      <c r="W8" s="112">
        <f t="shared" si="26"/>
        <v>0</v>
      </c>
      <c r="X8" s="113" t="str">
        <f t="shared" si="27"/>
        <v/>
      </c>
      <c r="Y8" s="113" t="str">
        <f t="shared" si="28"/>
        <v/>
      </c>
      <c r="Z8" s="113" t="str">
        <f t="shared" si="29"/>
        <v/>
      </c>
      <c r="AA8" s="113" t="str">
        <f t="shared" si="30"/>
        <v/>
      </c>
      <c r="AB8" s="113" t="str">
        <f t="shared" si="31"/>
        <v/>
      </c>
      <c r="AC8" s="113" t="str">
        <f t="shared" si="32"/>
        <v/>
      </c>
      <c r="AD8" s="113" t="str">
        <f t="shared" si="33"/>
        <v/>
      </c>
      <c r="AE8" s="113" t="str">
        <f t="shared" si="34"/>
        <v/>
      </c>
      <c r="AF8" s="114" t="str">
        <f t="shared" si="35"/>
        <v/>
      </c>
      <c r="AG8" s="113" t="str">
        <f t="shared" si="36"/>
        <v/>
      </c>
      <c r="AH8" s="113" t="str">
        <f t="shared" si="37"/>
        <v/>
      </c>
      <c r="AI8" s="113" t="str">
        <f t="shared" si="38"/>
        <v/>
      </c>
      <c r="AJ8" s="113" t="str">
        <f t="shared" si="39"/>
        <v/>
      </c>
      <c r="AK8" s="113" t="str">
        <f t="shared" si="40"/>
        <v/>
      </c>
      <c r="AL8" s="113" t="str">
        <f t="shared" si="41"/>
        <v/>
      </c>
      <c r="AM8" s="113" t="str">
        <f t="shared" si="42"/>
        <v/>
      </c>
      <c r="AN8" s="113" t="str">
        <f t="shared" si="43"/>
        <v/>
      </c>
      <c r="AO8" s="115"/>
    </row>
    <row r="9" spans="1:41" s="96" customFormat="1" ht="16.5" customHeight="1" x14ac:dyDescent="0.25">
      <c r="A9" s="108" t="s">
        <v>253</v>
      </c>
      <c r="B9" s="174"/>
      <c r="C9" s="174"/>
      <c r="D9" s="174"/>
      <c r="E9" s="174"/>
      <c r="F9" s="174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267"/>
      <c r="S9" s="200">
        <f t="shared" si="22"/>
        <v>0</v>
      </c>
      <c r="T9" s="112">
        <f t="shared" si="23"/>
        <v>0</v>
      </c>
      <c r="U9" s="112">
        <f t="shared" si="24"/>
        <v>0</v>
      </c>
      <c r="V9" s="112">
        <f t="shared" si="25"/>
        <v>0</v>
      </c>
      <c r="W9" s="112">
        <f t="shared" si="26"/>
        <v>0</v>
      </c>
      <c r="X9" s="113" t="str">
        <f t="shared" si="27"/>
        <v/>
      </c>
      <c r="Y9" s="113" t="str">
        <f t="shared" si="28"/>
        <v/>
      </c>
      <c r="Z9" s="113" t="str">
        <f t="shared" si="29"/>
        <v/>
      </c>
      <c r="AA9" s="113" t="str">
        <f t="shared" si="30"/>
        <v/>
      </c>
      <c r="AB9" s="113" t="str">
        <f t="shared" si="31"/>
        <v/>
      </c>
      <c r="AC9" s="113" t="str">
        <f t="shared" si="32"/>
        <v/>
      </c>
      <c r="AD9" s="113" t="str">
        <f t="shared" si="33"/>
        <v/>
      </c>
      <c r="AE9" s="113" t="str">
        <f t="shared" si="34"/>
        <v/>
      </c>
      <c r="AF9" s="114" t="str">
        <f t="shared" si="35"/>
        <v/>
      </c>
      <c r="AG9" s="113" t="str">
        <f t="shared" si="36"/>
        <v/>
      </c>
      <c r="AH9" s="113" t="str">
        <f t="shared" si="37"/>
        <v/>
      </c>
      <c r="AI9" s="113" t="str">
        <f t="shared" si="38"/>
        <v/>
      </c>
      <c r="AJ9" s="113" t="str">
        <f t="shared" si="39"/>
        <v/>
      </c>
      <c r="AK9" s="113" t="str">
        <f t="shared" si="40"/>
        <v/>
      </c>
      <c r="AL9" s="113" t="str">
        <f t="shared" si="41"/>
        <v/>
      </c>
      <c r="AM9" s="113" t="str">
        <f t="shared" si="42"/>
        <v/>
      </c>
      <c r="AN9" s="113" t="str">
        <f t="shared" si="43"/>
        <v/>
      </c>
      <c r="AO9" s="115"/>
    </row>
    <row r="10" spans="1:41" s="96" customFormat="1" ht="16.5" customHeight="1" x14ac:dyDescent="0.25">
      <c r="A10" s="108" t="s">
        <v>254</v>
      </c>
      <c r="B10" s="174"/>
      <c r="C10" s="174"/>
      <c r="D10" s="174"/>
      <c r="E10" s="174"/>
      <c r="F10" s="174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267"/>
      <c r="S10" s="200">
        <f t="shared" si="22"/>
        <v>0</v>
      </c>
      <c r="T10" s="112">
        <f t="shared" si="23"/>
        <v>0</v>
      </c>
      <c r="U10" s="112">
        <f t="shared" si="24"/>
        <v>0</v>
      </c>
      <c r="V10" s="112">
        <f t="shared" si="25"/>
        <v>0</v>
      </c>
      <c r="W10" s="112">
        <f t="shared" si="26"/>
        <v>0</v>
      </c>
      <c r="X10" s="113" t="str">
        <f t="shared" si="27"/>
        <v/>
      </c>
      <c r="Y10" s="113" t="str">
        <f t="shared" si="28"/>
        <v/>
      </c>
      <c r="Z10" s="113" t="str">
        <f t="shared" si="29"/>
        <v/>
      </c>
      <c r="AA10" s="113" t="str">
        <f t="shared" si="30"/>
        <v/>
      </c>
      <c r="AB10" s="113" t="str">
        <f t="shared" si="31"/>
        <v/>
      </c>
      <c r="AC10" s="113" t="str">
        <f t="shared" si="32"/>
        <v/>
      </c>
      <c r="AD10" s="113" t="str">
        <f t="shared" si="33"/>
        <v/>
      </c>
      <c r="AE10" s="113" t="str">
        <f t="shared" si="34"/>
        <v/>
      </c>
      <c r="AF10" s="114" t="str">
        <f t="shared" si="35"/>
        <v/>
      </c>
      <c r="AG10" s="113" t="str">
        <f t="shared" si="36"/>
        <v/>
      </c>
      <c r="AH10" s="113" t="str">
        <f t="shared" si="37"/>
        <v/>
      </c>
      <c r="AI10" s="113" t="str">
        <f t="shared" si="38"/>
        <v/>
      </c>
      <c r="AJ10" s="113" t="str">
        <f t="shared" si="39"/>
        <v/>
      </c>
      <c r="AK10" s="113" t="str">
        <f t="shared" si="40"/>
        <v/>
      </c>
      <c r="AL10" s="113" t="str">
        <f t="shared" si="41"/>
        <v/>
      </c>
      <c r="AM10" s="113" t="str">
        <f t="shared" si="42"/>
        <v/>
      </c>
      <c r="AN10" s="113" t="str">
        <f t="shared" si="43"/>
        <v/>
      </c>
      <c r="AO10" s="115"/>
    </row>
    <row r="11" spans="1:41" s="96" customFormat="1" ht="16.5" customHeight="1" x14ac:dyDescent="0.25">
      <c r="A11" s="108" t="s">
        <v>255</v>
      </c>
      <c r="B11" s="174"/>
      <c r="C11" s="174"/>
      <c r="D11" s="174"/>
      <c r="E11" s="174"/>
      <c r="F11" s="174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267"/>
      <c r="S11" s="200">
        <f t="shared" si="22"/>
        <v>0</v>
      </c>
      <c r="T11" s="112">
        <f t="shared" si="23"/>
        <v>0</v>
      </c>
      <c r="U11" s="112">
        <f t="shared" si="24"/>
        <v>0</v>
      </c>
      <c r="V11" s="112">
        <f t="shared" si="25"/>
        <v>0</v>
      </c>
      <c r="W11" s="112">
        <f t="shared" si="26"/>
        <v>0</v>
      </c>
      <c r="X11" s="113" t="str">
        <f t="shared" si="27"/>
        <v/>
      </c>
      <c r="Y11" s="113" t="str">
        <f t="shared" si="28"/>
        <v/>
      </c>
      <c r="Z11" s="113" t="str">
        <f t="shared" si="29"/>
        <v/>
      </c>
      <c r="AA11" s="113" t="str">
        <f t="shared" si="30"/>
        <v/>
      </c>
      <c r="AB11" s="113" t="str">
        <f t="shared" si="31"/>
        <v/>
      </c>
      <c r="AC11" s="113" t="str">
        <f t="shared" si="32"/>
        <v/>
      </c>
      <c r="AD11" s="113" t="str">
        <f t="shared" si="33"/>
        <v/>
      </c>
      <c r="AE11" s="113" t="str">
        <f t="shared" si="34"/>
        <v/>
      </c>
      <c r="AF11" s="114" t="str">
        <f t="shared" si="35"/>
        <v/>
      </c>
      <c r="AG11" s="113" t="str">
        <f t="shared" si="36"/>
        <v/>
      </c>
      <c r="AH11" s="113" t="str">
        <f t="shared" si="37"/>
        <v/>
      </c>
      <c r="AI11" s="113" t="str">
        <f t="shared" si="38"/>
        <v/>
      </c>
      <c r="AJ11" s="113" t="str">
        <f t="shared" si="39"/>
        <v/>
      </c>
      <c r="AK11" s="113" t="str">
        <f t="shared" si="40"/>
        <v/>
      </c>
      <c r="AL11" s="113" t="str">
        <f t="shared" si="41"/>
        <v/>
      </c>
      <c r="AM11" s="113" t="str">
        <f t="shared" si="42"/>
        <v/>
      </c>
      <c r="AN11" s="113" t="str">
        <f t="shared" si="43"/>
        <v/>
      </c>
      <c r="AO11" s="115"/>
    </row>
    <row r="12" spans="1:41" s="96" customFormat="1" ht="16.5" customHeight="1" x14ac:dyDescent="0.25">
      <c r="A12" s="108" t="s">
        <v>256</v>
      </c>
      <c r="B12" s="174"/>
      <c r="C12" s="174"/>
      <c r="D12" s="174"/>
      <c r="E12" s="174"/>
      <c r="F12" s="174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267"/>
      <c r="S12" s="200">
        <f t="shared" si="22"/>
        <v>0</v>
      </c>
      <c r="T12" s="112">
        <f t="shared" si="23"/>
        <v>0</v>
      </c>
      <c r="U12" s="112">
        <f t="shared" si="24"/>
        <v>0</v>
      </c>
      <c r="V12" s="112">
        <f t="shared" si="25"/>
        <v>0</v>
      </c>
      <c r="W12" s="112">
        <f t="shared" si="26"/>
        <v>0</v>
      </c>
      <c r="X12" s="113" t="str">
        <f t="shared" si="27"/>
        <v/>
      </c>
      <c r="Y12" s="113" t="str">
        <f t="shared" si="28"/>
        <v/>
      </c>
      <c r="Z12" s="113" t="str">
        <f t="shared" si="29"/>
        <v/>
      </c>
      <c r="AA12" s="113" t="str">
        <f t="shared" si="30"/>
        <v/>
      </c>
      <c r="AB12" s="113" t="str">
        <f t="shared" si="31"/>
        <v/>
      </c>
      <c r="AC12" s="113" t="str">
        <f t="shared" si="32"/>
        <v/>
      </c>
      <c r="AD12" s="113" t="str">
        <f t="shared" si="33"/>
        <v/>
      </c>
      <c r="AE12" s="113" t="str">
        <f t="shared" si="34"/>
        <v/>
      </c>
      <c r="AF12" s="114" t="str">
        <f t="shared" si="35"/>
        <v/>
      </c>
      <c r="AG12" s="113" t="str">
        <f t="shared" si="36"/>
        <v/>
      </c>
      <c r="AH12" s="113" t="str">
        <f t="shared" si="37"/>
        <v/>
      </c>
      <c r="AI12" s="113" t="str">
        <f t="shared" si="38"/>
        <v/>
      </c>
      <c r="AJ12" s="113" t="str">
        <f t="shared" si="39"/>
        <v/>
      </c>
      <c r="AK12" s="113" t="str">
        <f t="shared" si="40"/>
        <v/>
      </c>
      <c r="AL12" s="113" t="str">
        <f t="shared" si="41"/>
        <v/>
      </c>
      <c r="AM12" s="113" t="str">
        <f t="shared" si="42"/>
        <v/>
      </c>
      <c r="AN12" s="113" t="str">
        <f t="shared" si="43"/>
        <v/>
      </c>
      <c r="AO12" s="115"/>
    </row>
    <row r="13" spans="1:41" s="96" customFormat="1" ht="16.5" customHeight="1" x14ac:dyDescent="0.25">
      <c r="A13" s="108" t="s">
        <v>257</v>
      </c>
      <c r="B13" s="174"/>
      <c r="C13" s="174"/>
      <c r="D13" s="174"/>
      <c r="E13" s="174"/>
      <c r="F13" s="174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267"/>
      <c r="S13" s="200">
        <f t="shared" si="22"/>
        <v>0</v>
      </c>
      <c r="T13" s="112">
        <f t="shared" si="23"/>
        <v>0</v>
      </c>
      <c r="U13" s="112">
        <f t="shared" si="24"/>
        <v>0</v>
      </c>
      <c r="V13" s="112">
        <f t="shared" si="25"/>
        <v>0</v>
      </c>
      <c r="W13" s="112">
        <f t="shared" si="26"/>
        <v>0</v>
      </c>
      <c r="X13" s="113" t="str">
        <f t="shared" si="27"/>
        <v/>
      </c>
      <c r="Y13" s="113" t="str">
        <f t="shared" si="28"/>
        <v/>
      </c>
      <c r="Z13" s="113" t="str">
        <f t="shared" si="29"/>
        <v/>
      </c>
      <c r="AA13" s="113" t="str">
        <f t="shared" si="30"/>
        <v/>
      </c>
      <c r="AB13" s="113" t="str">
        <f t="shared" si="31"/>
        <v/>
      </c>
      <c r="AC13" s="113" t="str">
        <f t="shared" si="32"/>
        <v/>
      </c>
      <c r="AD13" s="113" t="str">
        <f t="shared" si="33"/>
        <v/>
      </c>
      <c r="AE13" s="113" t="str">
        <f t="shared" si="34"/>
        <v/>
      </c>
      <c r="AF13" s="114" t="str">
        <f t="shared" si="35"/>
        <v/>
      </c>
      <c r="AG13" s="113" t="str">
        <f t="shared" si="36"/>
        <v/>
      </c>
      <c r="AH13" s="113" t="str">
        <f t="shared" si="37"/>
        <v/>
      </c>
      <c r="AI13" s="113" t="str">
        <f t="shared" si="38"/>
        <v/>
      </c>
      <c r="AJ13" s="113" t="str">
        <f t="shared" si="39"/>
        <v/>
      </c>
      <c r="AK13" s="113" t="str">
        <f t="shared" si="40"/>
        <v/>
      </c>
      <c r="AL13" s="113" t="str">
        <f t="shared" si="41"/>
        <v/>
      </c>
      <c r="AM13" s="113" t="str">
        <f t="shared" si="42"/>
        <v/>
      </c>
      <c r="AN13" s="113" t="str">
        <f t="shared" si="43"/>
        <v/>
      </c>
      <c r="AO13" s="115"/>
    </row>
    <row r="14" spans="1:41" s="96" customFormat="1" ht="16.5" customHeight="1" x14ac:dyDescent="0.25">
      <c r="A14" s="108" t="s">
        <v>258</v>
      </c>
      <c r="B14" s="174"/>
      <c r="C14" s="174"/>
      <c r="D14" s="174"/>
      <c r="E14" s="174"/>
      <c r="F14" s="174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268"/>
      <c r="S14" s="200">
        <f t="shared" si="22"/>
        <v>0</v>
      </c>
      <c r="T14" s="112">
        <f t="shared" si="23"/>
        <v>0</v>
      </c>
      <c r="U14" s="112">
        <f t="shared" si="24"/>
        <v>0</v>
      </c>
      <c r="V14" s="112">
        <f t="shared" si="25"/>
        <v>0</v>
      </c>
      <c r="W14" s="112">
        <f t="shared" si="26"/>
        <v>0</v>
      </c>
      <c r="X14" s="113" t="str">
        <f t="shared" si="27"/>
        <v/>
      </c>
      <c r="Y14" s="113" t="str">
        <f t="shared" si="28"/>
        <v/>
      </c>
      <c r="Z14" s="113" t="str">
        <f t="shared" si="29"/>
        <v/>
      </c>
      <c r="AA14" s="113" t="str">
        <f t="shared" si="30"/>
        <v/>
      </c>
      <c r="AB14" s="113" t="str">
        <f t="shared" si="31"/>
        <v/>
      </c>
      <c r="AC14" s="113" t="str">
        <f t="shared" si="32"/>
        <v/>
      </c>
      <c r="AD14" s="113" t="str">
        <f t="shared" si="33"/>
        <v/>
      </c>
      <c r="AE14" s="113" t="str">
        <f t="shared" si="34"/>
        <v/>
      </c>
      <c r="AF14" s="114" t="str">
        <f t="shared" si="35"/>
        <v/>
      </c>
      <c r="AG14" s="113" t="str">
        <f t="shared" si="36"/>
        <v/>
      </c>
      <c r="AH14" s="113" t="str">
        <f t="shared" si="37"/>
        <v/>
      </c>
      <c r="AI14" s="113" t="str">
        <f t="shared" si="38"/>
        <v/>
      </c>
      <c r="AJ14" s="113" t="str">
        <f t="shared" si="39"/>
        <v/>
      </c>
      <c r="AK14" s="113" t="str">
        <f t="shared" si="40"/>
        <v/>
      </c>
      <c r="AL14" s="113" t="str">
        <f t="shared" si="41"/>
        <v/>
      </c>
      <c r="AM14" s="113" t="str">
        <f t="shared" si="42"/>
        <v/>
      </c>
      <c r="AN14" s="113" t="str">
        <f t="shared" si="43"/>
        <v/>
      </c>
      <c r="AO14" s="115"/>
    </row>
    <row r="15" spans="1:41" s="96" customFormat="1" ht="16.5" customHeight="1" x14ac:dyDescent="0.25">
      <c r="A15" s="108" t="s">
        <v>259</v>
      </c>
      <c r="B15" s="174"/>
      <c r="C15" s="174"/>
      <c r="D15" s="174"/>
      <c r="E15" s="174"/>
      <c r="F15" s="174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268"/>
      <c r="S15" s="200">
        <f t="shared" si="22"/>
        <v>0</v>
      </c>
      <c r="T15" s="112">
        <f t="shared" si="23"/>
        <v>0</v>
      </c>
      <c r="U15" s="112">
        <f t="shared" si="24"/>
        <v>0</v>
      </c>
      <c r="V15" s="112">
        <f t="shared" si="25"/>
        <v>0</v>
      </c>
      <c r="W15" s="112">
        <f t="shared" si="26"/>
        <v>0</v>
      </c>
      <c r="X15" s="113" t="str">
        <f t="shared" si="27"/>
        <v/>
      </c>
      <c r="Y15" s="113" t="str">
        <f t="shared" si="28"/>
        <v/>
      </c>
      <c r="Z15" s="113" t="str">
        <f t="shared" si="29"/>
        <v/>
      </c>
      <c r="AA15" s="113" t="str">
        <f t="shared" si="30"/>
        <v/>
      </c>
      <c r="AB15" s="113" t="str">
        <f t="shared" si="31"/>
        <v/>
      </c>
      <c r="AC15" s="113" t="str">
        <f t="shared" si="32"/>
        <v/>
      </c>
      <c r="AD15" s="113" t="str">
        <f t="shared" si="33"/>
        <v/>
      </c>
      <c r="AE15" s="113" t="str">
        <f t="shared" si="34"/>
        <v/>
      </c>
      <c r="AF15" s="114" t="str">
        <f t="shared" si="35"/>
        <v/>
      </c>
      <c r="AG15" s="113" t="str">
        <f t="shared" si="36"/>
        <v/>
      </c>
      <c r="AH15" s="113" t="str">
        <f t="shared" si="37"/>
        <v/>
      </c>
      <c r="AI15" s="113" t="str">
        <f t="shared" si="38"/>
        <v/>
      </c>
      <c r="AJ15" s="113" t="str">
        <f t="shared" si="39"/>
        <v/>
      </c>
      <c r="AK15" s="113" t="str">
        <f t="shared" si="40"/>
        <v/>
      </c>
      <c r="AL15" s="113" t="str">
        <f t="shared" si="41"/>
        <v/>
      </c>
      <c r="AM15" s="113" t="str">
        <f t="shared" si="42"/>
        <v/>
      </c>
      <c r="AN15" s="113" t="str">
        <f t="shared" si="43"/>
        <v/>
      </c>
      <c r="AO15" s="115"/>
    </row>
    <row r="16" spans="1:41" s="96" customFormat="1" ht="16.5" customHeight="1" x14ac:dyDescent="0.25">
      <c r="A16" s="108" t="s">
        <v>260</v>
      </c>
      <c r="B16" s="174"/>
      <c r="C16" s="174"/>
      <c r="D16" s="174"/>
      <c r="E16" s="174"/>
      <c r="F16" s="174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200">
        <f t="shared" si="22"/>
        <v>0</v>
      </c>
      <c r="T16" s="112">
        <f t="shared" si="23"/>
        <v>0</v>
      </c>
      <c r="U16" s="112">
        <f t="shared" si="24"/>
        <v>0</v>
      </c>
      <c r="V16" s="112">
        <f t="shared" si="25"/>
        <v>0</v>
      </c>
      <c r="W16" s="112">
        <f t="shared" si="26"/>
        <v>0</v>
      </c>
      <c r="X16" s="113" t="str">
        <f t="shared" si="27"/>
        <v/>
      </c>
      <c r="Y16" s="113" t="str">
        <f t="shared" si="28"/>
        <v/>
      </c>
      <c r="Z16" s="113" t="str">
        <f t="shared" si="29"/>
        <v/>
      </c>
      <c r="AA16" s="113" t="str">
        <f t="shared" si="30"/>
        <v/>
      </c>
      <c r="AB16" s="113" t="str">
        <f t="shared" si="31"/>
        <v/>
      </c>
      <c r="AC16" s="113" t="str">
        <f t="shared" si="32"/>
        <v/>
      </c>
      <c r="AD16" s="113" t="str">
        <f t="shared" si="33"/>
        <v/>
      </c>
      <c r="AE16" s="113" t="str">
        <f t="shared" si="34"/>
        <v/>
      </c>
      <c r="AF16" s="114" t="str">
        <f t="shared" si="35"/>
        <v/>
      </c>
      <c r="AG16" s="113" t="str">
        <f t="shared" si="36"/>
        <v/>
      </c>
      <c r="AH16" s="113" t="str">
        <f t="shared" si="37"/>
        <v/>
      </c>
      <c r="AI16" s="113" t="str">
        <f t="shared" si="38"/>
        <v/>
      </c>
      <c r="AJ16" s="113" t="str">
        <f t="shared" si="39"/>
        <v/>
      </c>
      <c r="AK16" s="113" t="str">
        <f t="shared" si="40"/>
        <v/>
      </c>
      <c r="AL16" s="113" t="str">
        <f t="shared" si="41"/>
        <v/>
      </c>
      <c r="AM16" s="113" t="str">
        <f t="shared" si="42"/>
        <v/>
      </c>
      <c r="AN16" s="113" t="str">
        <f t="shared" si="43"/>
        <v/>
      </c>
      <c r="AO16" s="115"/>
    </row>
    <row r="17" spans="1:41" s="96" customFormat="1" ht="16.5" customHeight="1" x14ac:dyDescent="0.25">
      <c r="A17" s="108" t="s">
        <v>261</v>
      </c>
      <c r="B17" s="174"/>
      <c r="C17" s="174"/>
      <c r="D17" s="174"/>
      <c r="E17" s="174"/>
      <c r="F17" s="174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200">
        <f t="shared" si="22"/>
        <v>0</v>
      </c>
      <c r="T17" s="112">
        <f t="shared" si="23"/>
        <v>0</v>
      </c>
      <c r="U17" s="112">
        <f t="shared" si="24"/>
        <v>0</v>
      </c>
      <c r="V17" s="112">
        <f t="shared" si="25"/>
        <v>0</v>
      </c>
      <c r="W17" s="112">
        <f t="shared" si="26"/>
        <v>0</v>
      </c>
      <c r="X17" s="113" t="str">
        <f t="shared" si="27"/>
        <v/>
      </c>
      <c r="Y17" s="113" t="str">
        <f t="shared" si="28"/>
        <v/>
      </c>
      <c r="Z17" s="113" t="str">
        <f t="shared" si="29"/>
        <v/>
      </c>
      <c r="AA17" s="113" t="str">
        <f t="shared" si="30"/>
        <v/>
      </c>
      <c r="AB17" s="113" t="str">
        <f t="shared" si="31"/>
        <v/>
      </c>
      <c r="AC17" s="113" t="str">
        <f t="shared" si="32"/>
        <v/>
      </c>
      <c r="AD17" s="113" t="str">
        <f t="shared" si="33"/>
        <v/>
      </c>
      <c r="AE17" s="113" t="str">
        <f t="shared" si="34"/>
        <v/>
      </c>
      <c r="AF17" s="114" t="str">
        <f t="shared" si="35"/>
        <v/>
      </c>
      <c r="AG17" s="113" t="str">
        <f t="shared" si="36"/>
        <v/>
      </c>
      <c r="AH17" s="113" t="str">
        <f t="shared" si="37"/>
        <v/>
      </c>
      <c r="AI17" s="113" t="str">
        <f t="shared" si="38"/>
        <v/>
      </c>
      <c r="AJ17" s="113" t="str">
        <f t="shared" si="39"/>
        <v/>
      </c>
      <c r="AK17" s="113" t="str">
        <f t="shared" si="40"/>
        <v/>
      </c>
      <c r="AL17" s="113" t="str">
        <f t="shared" si="41"/>
        <v/>
      </c>
      <c r="AM17" s="113" t="str">
        <f t="shared" si="42"/>
        <v/>
      </c>
      <c r="AN17" s="113" t="str">
        <f t="shared" si="43"/>
        <v/>
      </c>
      <c r="AO17" s="115"/>
    </row>
    <row r="18" spans="1:41" s="96" customFormat="1" ht="16.5" customHeight="1" x14ac:dyDescent="0.25">
      <c r="A18" s="108" t="s">
        <v>262</v>
      </c>
      <c r="B18" s="174"/>
      <c r="C18" s="174"/>
      <c r="D18" s="174"/>
      <c r="E18" s="174"/>
      <c r="F18" s="174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200">
        <f t="shared" si="22"/>
        <v>0</v>
      </c>
      <c r="T18" s="112">
        <f t="shared" si="23"/>
        <v>0</v>
      </c>
      <c r="U18" s="112">
        <f t="shared" si="24"/>
        <v>0</v>
      </c>
      <c r="V18" s="112">
        <f t="shared" si="25"/>
        <v>0</v>
      </c>
      <c r="W18" s="112">
        <f t="shared" si="26"/>
        <v>0</v>
      </c>
      <c r="X18" s="113" t="str">
        <f t="shared" si="27"/>
        <v/>
      </c>
      <c r="Y18" s="113" t="str">
        <f t="shared" si="28"/>
        <v/>
      </c>
      <c r="Z18" s="113" t="str">
        <f t="shared" si="29"/>
        <v/>
      </c>
      <c r="AA18" s="113" t="str">
        <f t="shared" si="30"/>
        <v/>
      </c>
      <c r="AB18" s="113" t="str">
        <f t="shared" si="31"/>
        <v/>
      </c>
      <c r="AC18" s="113" t="str">
        <f t="shared" si="32"/>
        <v/>
      </c>
      <c r="AD18" s="113" t="str">
        <f t="shared" si="33"/>
        <v/>
      </c>
      <c r="AE18" s="113" t="str">
        <f t="shared" si="34"/>
        <v/>
      </c>
      <c r="AF18" s="114" t="str">
        <f t="shared" si="35"/>
        <v/>
      </c>
      <c r="AG18" s="113" t="str">
        <f t="shared" si="36"/>
        <v/>
      </c>
      <c r="AH18" s="113" t="str">
        <f t="shared" si="37"/>
        <v/>
      </c>
      <c r="AI18" s="113" t="str">
        <f t="shared" si="38"/>
        <v/>
      </c>
      <c r="AJ18" s="113" t="str">
        <f t="shared" si="39"/>
        <v/>
      </c>
      <c r="AK18" s="113" t="str">
        <f t="shared" si="40"/>
        <v/>
      </c>
      <c r="AL18" s="113" t="str">
        <f t="shared" si="41"/>
        <v/>
      </c>
      <c r="AM18" s="113" t="str">
        <f t="shared" si="42"/>
        <v/>
      </c>
      <c r="AN18" s="113" t="str">
        <f t="shared" si="43"/>
        <v/>
      </c>
      <c r="AO18" s="115"/>
    </row>
    <row r="19" spans="1:41" s="96" customFormat="1" ht="16.5" customHeight="1" x14ac:dyDescent="0.25">
      <c r="A19" s="108" t="s">
        <v>263</v>
      </c>
      <c r="B19" s="174"/>
      <c r="C19" s="174"/>
      <c r="D19" s="174"/>
      <c r="E19" s="174"/>
      <c r="F19" s="174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200">
        <f t="shared" si="22"/>
        <v>0</v>
      </c>
      <c r="T19" s="112">
        <f t="shared" si="23"/>
        <v>0</v>
      </c>
      <c r="U19" s="112">
        <f t="shared" si="24"/>
        <v>0</v>
      </c>
      <c r="V19" s="112">
        <f t="shared" si="25"/>
        <v>0</v>
      </c>
      <c r="W19" s="112">
        <f t="shared" si="26"/>
        <v>0</v>
      </c>
      <c r="X19" s="113" t="str">
        <f t="shared" si="27"/>
        <v/>
      </c>
      <c r="Y19" s="113" t="str">
        <f t="shared" si="28"/>
        <v/>
      </c>
      <c r="Z19" s="113" t="str">
        <f t="shared" si="29"/>
        <v/>
      </c>
      <c r="AA19" s="113" t="str">
        <f t="shared" si="30"/>
        <v/>
      </c>
      <c r="AB19" s="113" t="str">
        <f t="shared" si="31"/>
        <v/>
      </c>
      <c r="AC19" s="113" t="str">
        <f t="shared" si="32"/>
        <v/>
      </c>
      <c r="AD19" s="113" t="str">
        <f t="shared" si="33"/>
        <v/>
      </c>
      <c r="AE19" s="113" t="str">
        <f t="shared" si="34"/>
        <v/>
      </c>
      <c r="AF19" s="114" t="str">
        <f t="shared" si="35"/>
        <v/>
      </c>
      <c r="AG19" s="113" t="str">
        <f t="shared" si="36"/>
        <v/>
      </c>
      <c r="AH19" s="113" t="str">
        <f t="shared" si="37"/>
        <v/>
      </c>
      <c r="AI19" s="113" t="str">
        <f t="shared" si="38"/>
        <v/>
      </c>
      <c r="AJ19" s="113" t="str">
        <f t="shared" si="39"/>
        <v/>
      </c>
      <c r="AK19" s="113" t="str">
        <f t="shared" si="40"/>
        <v/>
      </c>
      <c r="AL19" s="113" t="str">
        <f t="shared" si="41"/>
        <v/>
      </c>
      <c r="AM19" s="113" t="str">
        <f t="shared" si="42"/>
        <v/>
      </c>
      <c r="AN19" s="113" t="str">
        <f t="shared" si="43"/>
        <v/>
      </c>
      <c r="AO19" s="115"/>
    </row>
    <row r="20" spans="1:41" s="96" customFormat="1" ht="16.5" customHeight="1" x14ac:dyDescent="0.25">
      <c r="A20" s="108" t="s">
        <v>264</v>
      </c>
      <c r="B20" s="174"/>
      <c r="C20" s="174"/>
      <c r="D20" s="174"/>
      <c r="E20" s="174"/>
      <c r="F20" s="174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200">
        <f t="shared" si="22"/>
        <v>0</v>
      </c>
      <c r="T20" s="112">
        <f t="shared" si="23"/>
        <v>0</v>
      </c>
      <c r="U20" s="112">
        <f t="shared" si="24"/>
        <v>0</v>
      </c>
      <c r="V20" s="112">
        <f t="shared" si="25"/>
        <v>0</v>
      </c>
      <c r="W20" s="112">
        <f t="shared" si="26"/>
        <v>0</v>
      </c>
      <c r="X20" s="113" t="str">
        <f t="shared" si="27"/>
        <v/>
      </c>
      <c r="Y20" s="113" t="str">
        <f t="shared" si="28"/>
        <v/>
      </c>
      <c r="Z20" s="113" t="str">
        <f t="shared" si="29"/>
        <v/>
      </c>
      <c r="AA20" s="113" t="str">
        <f t="shared" si="30"/>
        <v/>
      </c>
      <c r="AB20" s="113" t="str">
        <f t="shared" si="31"/>
        <v/>
      </c>
      <c r="AC20" s="113" t="str">
        <f t="shared" si="32"/>
        <v/>
      </c>
      <c r="AD20" s="113" t="str">
        <f t="shared" si="33"/>
        <v/>
      </c>
      <c r="AE20" s="113" t="str">
        <f t="shared" si="34"/>
        <v/>
      </c>
      <c r="AF20" s="114" t="str">
        <f t="shared" si="35"/>
        <v/>
      </c>
      <c r="AG20" s="113" t="str">
        <f t="shared" si="36"/>
        <v/>
      </c>
      <c r="AH20" s="113" t="str">
        <f t="shared" si="37"/>
        <v/>
      </c>
      <c r="AI20" s="113" t="str">
        <f t="shared" si="38"/>
        <v/>
      </c>
      <c r="AJ20" s="113" t="str">
        <f t="shared" si="39"/>
        <v/>
      </c>
      <c r="AK20" s="113" t="str">
        <f t="shared" si="40"/>
        <v/>
      </c>
      <c r="AL20" s="113" t="str">
        <f t="shared" si="41"/>
        <v/>
      </c>
      <c r="AM20" s="113" t="str">
        <f t="shared" si="42"/>
        <v/>
      </c>
      <c r="AN20" s="113" t="str">
        <f t="shared" si="43"/>
        <v/>
      </c>
      <c r="AO20" s="115"/>
    </row>
    <row r="21" spans="1:41" s="272" customFormat="1" ht="16.5" customHeight="1" x14ac:dyDescent="0.25">
      <c r="A21" s="108" t="s">
        <v>265</v>
      </c>
      <c r="B21" s="269"/>
      <c r="C21" s="269"/>
      <c r="D21" s="269"/>
      <c r="E21" s="269"/>
      <c r="F21" s="269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00">
        <f t="shared" si="22"/>
        <v>0</v>
      </c>
      <c r="T21" s="112">
        <f t="shared" si="23"/>
        <v>0</v>
      </c>
      <c r="U21" s="112">
        <f t="shared" si="24"/>
        <v>0</v>
      </c>
      <c r="V21" s="112">
        <f t="shared" si="25"/>
        <v>0</v>
      </c>
      <c r="W21" s="112">
        <f t="shared" si="26"/>
        <v>0</v>
      </c>
      <c r="X21" s="113" t="str">
        <f t="shared" si="27"/>
        <v/>
      </c>
      <c r="Y21" s="113" t="str">
        <f t="shared" si="28"/>
        <v/>
      </c>
      <c r="Z21" s="113" t="str">
        <f t="shared" si="29"/>
        <v/>
      </c>
      <c r="AA21" s="113" t="str">
        <f t="shared" si="30"/>
        <v/>
      </c>
      <c r="AB21" s="113" t="str">
        <f t="shared" si="31"/>
        <v/>
      </c>
      <c r="AC21" s="113" t="str">
        <f t="shared" si="32"/>
        <v/>
      </c>
      <c r="AD21" s="113" t="str">
        <f t="shared" si="33"/>
        <v/>
      </c>
      <c r="AE21" s="113" t="str">
        <f t="shared" si="34"/>
        <v/>
      </c>
      <c r="AF21" s="114" t="str">
        <f t="shared" si="35"/>
        <v/>
      </c>
      <c r="AG21" s="113" t="str">
        <f t="shared" si="36"/>
        <v/>
      </c>
      <c r="AH21" s="113" t="str">
        <f t="shared" si="37"/>
        <v/>
      </c>
      <c r="AI21" s="113" t="str">
        <f t="shared" si="38"/>
        <v/>
      </c>
      <c r="AJ21" s="113" t="str">
        <f t="shared" si="39"/>
        <v/>
      </c>
      <c r="AK21" s="113" t="str">
        <f t="shared" si="40"/>
        <v/>
      </c>
      <c r="AL21" s="113" t="str">
        <f t="shared" si="41"/>
        <v/>
      </c>
      <c r="AM21" s="113" t="str">
        <f t="shared" si="42"/>
        <v/>
      </c>
      <c r="AN21" s="113" t="str">
        <f t="shared" si="43"/>
        <v/>
      </c>
      <c r="AO21" s="271"/>
    </row>
    <row r="22" spans="1:41" s="96" customFormat="1" ht="16.5" customHeight="1" x14ac:dyDescent="0.25">
      <c r="A22" s="108" t="s">
        <v>266</v>
      </c>
      <c r="B22" s="174"/>
      <c r="C22" s="174"/>
      <c r="D22" s="174"/>
      <c r="E22" s="174"/>
      <c r="F22" s="174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200">
        <f t="shared" si="22"/>
        <v>0</v>
      </c>
      <c r="T22" s="112">
        <f t="shared" si="23"/>
        <v>0</v>
      </c>
      <c r="U22" s="112">
        <f t="shared" si="24"/>
        <v>0</v>
      </c>
      <c r="V22" s="112">
        <f t="shared" si="25"/>
        <v>0</v>
      </c>
      <c r="W22" s="112">
        <f t="shared" si="26"/>
        <v>0</v>
      </c>
      <c r="X22" s="113" t="str">
        <f t="shared" si="27"/>
        <v/>
      </c>
      <c r="Y22" s="113" t="str">
        <f t="shared" si="28"/>
        <v/>
      </c>
      <c r="Z22" s="113" t="str">
        <f t="shared" si="29"/>
        <v/>
      </c>
      <c r="AA22" s="113" t="str">
        <f t="shared" si="30"/>
        <v/>
      </c>
      <c r="AB22" s="113" t="str">
        <f t="shared" si="31"/>
        <v/>
      </c>
      <c r="AC22" s="113" t="str">
        <f t="shared" si="32"/>
        <v/>
      </c>
      <c r="AD22" s="113" t="str">
        <f t="shared" si="33"/>
        <v/>
      </c>
      <c r="AE22" s="113" t="str">
        <f t="shared" si="34"/>
        <v/>
      </c>
      <c r="AF22" s="114" t="str">
        <f t="shared" si="35"/>
        <v/>
      </c>
      <c r="AG22" s="113" t="str">
        <f t="shared" si="36"/>
        <v/>
      </c>
      <c r="AH22" s="113" t="str">
        <f t="shared" si="37"/>
        <v/>
      </c>
      <c r="AI22" s="113" t="str">
        <f t="shared" si="38"/>
        <v/>
      </c>
      <c r="AJ22" s="113" t="str">
        <f t="shared" si="39"/>
        <v/>
      </c>
      <c r="AK22" s="113" t="str">
        <f t="shared" si="40"/>
        <v/>
      </c>
      <c r="AL22" s="113" t="str">
        <f t="shared" si="41"/>
        <v/>
      </c>
      <c r="AM22" s="113" t="str">
        <f t="shared" si="42"/>
        <v/>
      </c>
      <c r="AN22" s="113" t="str">
        <f t="shared" si="43"/>
        <v/>
      </c>
      <c r="AO22" s="115"/>
    </row>
    <row r="23" spans="1:41" s="96" customFormat="1" ht="16.5" customHeight="1" x14ac:dyDescent="0.25">
      <c r="A23" s="108" t="s">
        <v>267</v>
      </c>
      <c r="B23" s="174"/>
      <c r="C23" s="174"/>
      <c r="D23" s="174"/>
      <c r="E23" s="174"/>
      <c r="F23" s="174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200">
        <f t="shared" si="22"/>
        <v>0</v>
      </c>
      <c r="T23" s="112">
        <f t="shared" si="23"/>
        <v>0</v>
      </c>
      <c r="U23" s="112">
        <f t="shared" si="24"/>
        <v>0</v>
      </c>
      <c r="V23" s="112">
        <f t="shared" si="25"/>
        <v>0</v>
      </c>
      <c r="W23" s="112">
        <f t="shared" si="26"/>
        <v>0</v>
      </c>
      <c r="X23" s="113" t="str">
        <f t="shared" si="27"/>
        <v/>
      </c>
      <c r="Y23" s="113" t="str">
        <f t="shared" si="28"/>
        <v/>
      </c>
      <c r="Z23" s="113" t="str">
        <f t="shared" si="29"/>
        <v/>
      </c>
      <c r="AA23" s="113" t="str">
        <f t="shared" si="30"/>
        <v/>
      </c>
      <c r="AB23" s="113" t="str">
        <f t="shared" si="31"/>
        <v/>
      </c>
      <c r="AC23" s="113" t="str">
        <f t="shared" si="32"/>
        <v/>
      </c>
      <c r="AD23" s="113" t="str">
        <f t="shared" si="33"/>
        <v/>
      </c>
      <c r="AE23" s="113" t="str">
        <f t="shared" si="34"/>
        <v/>
      </c>
      <c r="AF23" s="114" t="str">
        <f t="shared" si="35"/>
        <v/>
      </c>
      <c r="AG23" s="113" t="str">
        <f t="shared" si="36"/>
        <v/>
      </c>
      <c r="AH23" s="113" t="str">
        <f t="shared" si="37"/>
        <v/>
      </c>
      <c r="AI23" s="113" t="str">
        <f t="shared" si="38"/>
        <v/>
      </c>
      <c r="AJ23" s="113" t="str">
        <f t="shared" si="39"/>
        <v/>
      </c>
      <c r="AK23" s="113" t="str">
        <f t="shared" si="40"/>
        <v/>
      </c>
      <c r="AL23" s="113" t="str">
        <f t="shared" si="41"/>
        <v/>
      </c>
      <c r="AM23" s="113" t="str">
        <f t="shared" si="42"/>
        <v/>
      </c>
      <c r="AN23" s="113" t="str">
        <f t="shared" si="43"/>
        <v/>
      </c>
      <c r="AO23" s="115"/>
    </row>
    <row r="24" spans="1:41" s="96" customFormat="1" ht="16.5" customHeight="1" x14ac:dyDescent="0.25">
      <c r="A24" s="108" t="s">
        <v>268</v>
      </c>
      <c r="B24" s="174"/>
      <c r="C24" s="174"/>
      <c r="D24" s="174"/>
      <c r="E24" s="174"/>
      <c r="F24" s="174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200">
        <f t="shared" si="22"/>
        <v>0</v>
      </c>
      <c r="T24" s="112">
        <f t="shared" si="23"/>
        <v>0</v>
      </c>
      <c r="U24" s="112">
        <f t="shared" si="24"/>
        <v>0</v>
      </c>
      <c r="V24" s="112">
        <f t="shared" si="25"/>
        <v>0</v>
      </c>
      <c r="W24" s="112">
        <f t="shared" si="26"/>
        <v>0</v>
      </c>
      <c r="X24" s="113" t="str">
        <f t="shared" si="27"/>
        <v/>
      </c>
      <c r="Y24" s="113" t="str">
        <f t="shared" si="28"/>
        <v/>
      </c>
      <c r="Z24" s="113" t="str">
        <f t="shared" si="29"/>
        <v/>
      </c>
      <c r="AA24" s="113" t="str">
        <f t="shared" si="30"/>
        <v/>
      </c>
      <c r="AB24" s="113" t="str">
        <f t="shared" si="31"/>
        <v/>
      </c>
      <c r="AC24" s="113" t="str">
        <f t="shared" si="32"/>
        <v/>
      </c>
      <c r="AD24" s="113" t="str">
        <f t="shared" si="33"/>
        <v/>
      </c>
      <c r="AE24" s="113" t="str">
        <f t="shared" si="34"/>
        <v/>
      </c>
      <c r="AF24" s="114" t="str">
        <f t="shared" si="35"/>
        <v/>
      </c>
      <c r="AG24" s="113" t="str">
        <f t="shared" si="36"/>
        <v/>
      </c>
      <c r="AH24" s="113" t="str">
        <f t="shared" si="37"/>
        <v/>
      </c>
      <c r="AI24" s="113" t="str">
        <f t="shared" si="38"/>
        <v/>
      </c>
      <c r="AJ24" s="113" t="str">
        <f t="shared" si="39"/>
        <v/>
      </c>
      <c r="AK24" s="113" t="str">
        <f t="shared" si="40"/>
        <v/>
      </c>
      <c r="AL24" s="113" t="str">
        <f t="shared" si="41"/>
        <v/>
      </c>
      <c r="AM24" s="113" t="str">
        <f t="shared" si="42"/>
        <v/>
      </c>
      <c r="AN24" s="113" t="str">
        <f t="shared" si="43"/>
        <v/>
      </c>
      <c r="AO24" s="115"/>
    </row>
    <row r="25" spans="1:41" s="96" customFormat="1" ht="16.5" customHeight="1" x14ac:dyDescent="0.25">
      <c r="A25" s="108" t="s">
        <v>269</v>
      </c>
      <c r="B25" s="174"/>
      <c r="C25" s="174"/>
      <c r="D25" s="174"/>
      <c r="E25" s="174"/>
      <c r="F25" s="174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200">
        <f t="shared" si="22"/>
        <v>0</v>
      </c>
      <c r="T25" s="112">
        <f t="shared" si="23"/>
        <v>0</v>
      </c>
      <c r="U25" s="112">
        <f t="shared" si="24"/>
        <v>0</v>
      </c>
      <c r="V25" s="112">
        <f t="shared" si="25"/>
        <v>0</v>
      </c>
      <c r="W25" s="112">
        <f t="shared" si="26"/>
        <v>0</v>
      </c>
      <c r="X25" s="113" t="str">
        <f t="shared" si="27"/>
        <v/>
      </c>
      <c r="Y25" s="113" t="str">
        <f t="shared" si="28"/>
        <v/>
      </c>
      <c r="Z25" s="113" t="str">
        <f t="shared" si="29"/>
        <v/>
      </c>
      <c r="AA25" s="113" t="str">
        <f t="shared" si="30"/>
        <v/>
      </c>
      <c r="AB25" s="113" t="str">
        <f t="shared" si="31"/>
        <v/>
      </c>
      <c r="AC25" s="113" t="str">
        <f t="shared" si="32"/>
        <v/>
      </c>
      <c r="AD25" s="113" t="str">
        <f t="shared" si="33"/>
        <v/>
      </c>
      <c r="AE25" s="113" t="str">
        <f t="shared" si="34"/>
        <v/>
      </c>
      <c r="AF25" s="114" t="str">
        <f t="shared" si="35"/>
        <v/>
      </c>
      <c r="AG25" s="113" t="str">
        <f t="shared" si="36"/>
        <v/>
      </c>
      <c r="AH25" s="113" t="str">
        <f t="shared" si="37"/>
        <v/>
      </c>
      <c r="AI25" s="113" t="str">
        <f t="shared" si="38"/>
        <v/>
      </c>
      <c r="AJ25" s="113" t="str">
        <f t="shared" si="39"/>
        <v/>
      </c>
      <c r="AK25" s="113" t="str">
        <f t="shared" si="40"/>
        <v/>
      </c>
      <c r="AL25" s="113" t="str">
        <f t="shared" si="41"/>
        <v/>
      </c>
      <c r="AM25" s="113" t="str">
        <f t="shared" si="42"/>
        <v/>
      </c>
      <c r="AN25" s="113" t="str">
        <f t="shared" si="43"/>
        <v/>
      </c>
      <c r="AO25" s="115"/>
    </row>
    <row r="26" spans="1:41" s="96" customFormat="1" ht="15.75" x14ac:dyDescent="0.25">
      <c r="A26" s="108" t="s">
        <v>270</v>
      </c>
      <c r="B26" s="174"/>
      <c r="C26" s="174"/>
      <c r="D26" s="174"/>
      <c r="E26" s="174"/>
      <c r="F26" s="174"/>
      <c r="G26" s="109"/>
      <c r="H26" s="109"/>
      <c r="I26" s="109"/>
      <c r="J26" s="110"/>
      <c r="K26" s="110"/>
      <c r="L26" s="110"/>
      <c r="M26" s="110"/>
      <c r="N26" s="110"/>
      <c r="O26" s="110"/>
      <c r="P26" s="110"/>
      <c r="Q26" s="110"/>
      <c r="R26" s="110"/>
      <c r="S26" s="200">
        <f t="shared" si="22"/>
        <v>0</v>
      </c>
      <c r="T26" s="112">
        <f t="shared" si="23"/>
        <v>0</v>
      </c>
      <c r="U26" s="112">
        <f t="shared" si="24"/>
        <v>0</v>
      </c>
      <c r="V26" s="112">
        <f t="shared" si="25"/>
        <v>0</v>
      </c>
      <c r="W26" s="112">
        <f t="shared" si="26"/>
        <v>0</v>
      </c>
      <c r="X26" s="113" t="str">
        <f t="shared" si="27"/>
        <v/>
      </c>
      <c r="Y26" s="113" t="str">
        <f t="shared" si="28"/>
        <v/>
      </c>
      <c r="Z26" s="113" t="str">
        <f t="shared" si="29"/>
        <v/>
      </c>
      <c r="AA26" s="113" t="str">
        <f t="shared" si="30"/>
        <v/>
      </c>
      <c r="AB26" s="113" t="str">
        <f t="shared" si="31"/>
        <v/>
      </c>
      <c r="AC26" s="113" t="str">
        <f t="shared" si="32"/>
        <v/>
      </c>
      <c r="AD26" s="113" t="str">
        <f t="shared" si="33"/>
        <v/>
      </c>
      <c r="AE26" s="113" t="str">
        <f t="shared" si="34"/>
        <v/>
      </c>
      <c r="AF26" s="114" t="str">
        <f t="shared" si="35"/>
        <v/>
      </c>
      <c r="AG26" s="113" t="str">
        <f t="shared" si="36"/>
        <v/>
      </c>
      <c r="AH26" s="113" t="str">
        <f t="shared" si="37"/>
        <v/>
      </c>
      <c r="AI26" s="113" t="str">
        <f t="shared" si="38"/>
        <v/>
      </c>
      <c r="AJ26" s="113" t="str">
        <f t="shared" si="39"/>
        <v/>
      </c>
      <c r="AK26" s="113" t="str">
        <f t="shared" si="40"/>
        <v/>
      </c>
      <c r="AL26" s="113" t="str">
        <f t="shared" si="41"/>
        <v/>
      </c>
      <c r="AM26" s="113" t="str">
        <f t="shared" si="42"/>
        <v/>
      </c>
      <c r="AN26" s="113" t="str">
        <f t="shared" si="43"/>
        <v/>
      </c>
      <c r="AO26" s="115"/>
    </row>
    <row r="27" spans="1:41" s="96" customFormat="1" ht="15.75" x14ac:dyDescent="0.25">
      <c r="A27" s="108" t="s">
        <v>271</v>
      </c>
      <c r="B27" s="199"/>
      <c r="C27" s="199"/>
      <c r="D27" s="199"/>
      <c r="E27" s="199"/>
      <c r="F27" s="199"/>
      <c r="G27" s="109"/>
      <c r="H27" s="109"/>
      <c r="I27" s="109"/>
      <c r="J27" s="110"/>
      <c r="K27" s="110"/>
      <c r="L27" s="110"/>
      <c r="M27" s="110"/>
      <c r="N27" s="110"/>
      <c r="O27" s="110"/>
      <c r="P27" s="110"/>
      <c r="Q27" s="110"/>
      <c r="R27" s="110"/>
      <c r="S27" s="200">
        <f t="shared" si="22"/>
        <v>0</v>
      </c>
      <c r="T27" s="112">
        <f t="shared" si="23"/>
        <v>0</v>
      </c>
      <c r="U27" s="112">
        <f t="shared" si="24"/>
        <v>0</v>
      </c>
      <c r="V27" s="112">
        <f t="shared" si="25"/>
        <v>0</v>
      </c>
      <c r="W27" s="112">
        <f t="shared" si="26"/>
        <v>0</v>
      </c>
      <c r="X27" s="113" t="str">
        <f t="shared" si="27"/>
        <v/>
      </c>
      <c r="Y27" s="113" t="str">
        <f t="shared" si="28"/>
        <v/>
      </c>
      <c r="Z27" s="113" t="str">
        <f t="shared" si="29"/>
        <v/>
      </c>
      <c r="AA27" s="113" t="str">
        <f t="shared" si="30"/>
        <v/>
      </c>
      <c r="AB27" s="113" t="str">
        <f t="shared" si="31"/>
        <v/>
      </c>
      <c r="AC27" s="113" t="str">
        <f t="shared" si="32"/>
        <v/>
      </c>
      <c r="AD27" s="113" t="str">
        <f t="shared" si="33"/>
        <v/>
      </c>
      <c r="AE27" s="113" t="str">
        <f t="shared" si="34"/>
        <v/>
      </c>
      <c r="AF27" s="114" t="str">
        <f t="shared" si="35"/>
        <v/>
      </c>
      <c r="AG27" s="113" t="str">
        <f t="shared" si="36"/>
        <v/>
      </c>
      <c r="AH27" s="113" t="str">
        <f t="shared" si="37"/>
        <v/>
      </c>
      <c r="AI27" s="113" t="str">
        <f t="shared" si="38"/>
        <v/>
      </c>
      <c r="AJ27" s="113" t="str">
        <f t="shared" si="39"/>
        <v/>
      </c>
      <c r="AK27" s="113" t="str">
        <f t="shared" si="40"/>
        <v/>
      </c>
      <c r="AL27" s="113" t="str">
        <f t="shared" si="41"/>
        <v/>
      </c>
      <c r="AM27" s="113" t="str">
        <f t="shared" si="42"/>
        <v/>
      </c>
      <c r="AN27" s="113" t="str">
        <f t="shared" si="43"/>
        <v/>
      </c>
      <c r="AO27" s="115"/>
    </row>
    <row r="28" spans="1:41" s="96" customFormat="1" ht="15.75" x14ac:dyDescent="0.25">
      <c r="A28" s="108" t="s">
        <v>272</v>
      </c>
      <c r="B28" s="199"/>
      <c r="C28" s="199"/>
      <c r="D28" s="199"/>
      <c r="E28" s="199"/>
      <c r="F28" s="199"/>
      <c r="G28" s="109"/>
      <c r="H28" s="109"/>
      <c r="I28" s="109"/>
      <c r="J28" s="110"/>
      <c r="K28" s="110"/>
      <c r="L28" s="110"/>
      <c r="M28" s="110"/>
      <c r="N28" s="110"/>
      <c r="O28" s="110"/>
      <c r="P28" s="110"/>
      <c r="Q28" s="110"/>
      <c r="R28" s="110"/>
      <c r="S28" s="200">
        <f t="shared" si="22"/>
        <v>0</v>
      </c>
      <c r="T28" s="112">
        <f t="shared" si="23"/>
        <v>0</v>
      </c>
      <c r="U28" s="112">
        <f t="shared" si="24"/>
        <v>0</v>
      </c>
      <c r="V28" s="112">
        <f t="shared" si="25"/>
        <v>0</v>
      </c>
      <c r="W28" s="112">
        <f t="shared" si="26"/>
        <v>0</v>
      </c>
      <c r="X28" s="113" t="str">
        <f t="shared" si="27"/>
        <v/>
      </c>
      <c r="Y28" s="113" t="str">
        <f t="shared" si="28"/>
        <v/>
      </c>
      <c r="Z28" s="113" t="str">
        <f t="shared" si="29"/>
        <v/>
      </c>
      <c r="AA28" s="113" t="str">
        <f t="shared" si="30"/>
        <v/>
      </c>
      <c r="AB28" s="113" t="str">
        <f t="shared" si="31"/>
        <v/>
      </c>
      <c r="AC28" s="113" t="str">
        <f t="shared" si="32"/>
        <v/>
      </c>
      <c r="AD28" s="113" t="str">
        <f t="shared" si="33"/>
        <v/>
      </c>
      <c r="AE28" s="113" t="str">
        <f t="shared" si="34"/>
        <v/>
      </c>
      <c r="AF28" s="114" t="str">
        <f t="shared" si="35"/>
        <v/>
      </c>
      <c r="AG28" s="113" t="str">
        <f t="shared" si="36"/>
        <v/>
      </c>
      <c r="AH28" s="113" t="str">
        <f t="shared" si="37"/>
        <v/>
      </c>
      <c r="AI28" s="113" t="str">
        <f t="shared" si="38"/>
        <v/>
      </c>
      <c r="AJ28" s="113" t="str">
        <f t="shared" si="39"/>
        <v/>
      </c>
      <c r="AK28" s="113" t="str">
        <f t="shared" si="40"/>
        <v/>
      </c>
      <c r="AL28" s="113" t="str">
        <f t="shared" si="41"/>
        <v/>
      </c>
      <c r="AM28" s="113" t="str">
        <f t="shared" si="42"/>
        <v/>
      </c>
      <c r="AN28" s="113" t="str">
        <f t="shared" si="43"/>
        <v/>
      </c>
      <c r="AO28" s="115"/>
    </row>
    <row r="29" spans="1:41" s="96" customFormat="1" ht="15.75" x14ac:dyDescent="0.25">
      <c r="A29" s="108" t="s">
        <v>273</v>
      </c>
      <c r="B29" s="199"/>
      <c r="C29" s="199"/>
      <c r="D29" s="199"/>
      <c r="E29" s="199"/>
      <c r="F29" s="199"/>
      <c r="G29" s="109"/>
      <c r="H29" s="109"/>
      <c r="I29" s="109"/>
      <c r="J29" s="110"/>
      <c r="K29" s="110"/>
      <c r="L29" s="110"/>
      <c r="M29" s="110"/>
      <c r="N29" s="110"/>
      <c r="O29" s="110"/>
      <c r="P29" s="110"/>
      <c r="Q29" s="110"/>
      <c r="R29" s="110"/>
      <c r="S29" s="200">
        <f t="shared" si="22"/>
        <v>0</v>
      </c>
      <c r="T29" s="112">
        <f t="shared" si="23"/>
        <v>0</v>
      </c>
      <c r="U29" s="112">
        <f t="shared" si="24"/>
        <v>0</v>
      </c>
      <c r="V29" s="112">
        <f t="shared" si="25"/>
        <v>0</v>
      </c>
      <c r="W29" s="112">
        <f t="shared" si="26"/>
        <v>0</v>
      </c>
      <c r="X29" s="113" t="str">
        <f t="shared" si="27"/>
        <v/>
      </c>
      <c r="Y29" s="113" t="str">
        <f t="shared" si="28"/>
        <v/>
      </c>
      <c r="Z29" s="113" t="str">
        <f t="shared" si="29"/>
        <v/>
      </c>
      <c r="AA29" s="113" t="str">
        <f t="shared" si="30"/>
        <v/>
      </c>
      <c r="AB29" s="113" t="str">
        <f t="shared" si="31"/>
        <v/>
      </c>
      <c r="AC29" s="113" t="str">
        <f t="shared" si="32"/>
        <v/>
      </c>
      <c r="AD29" s="113" t="str">
        <f t="shared" si="33"/>
        <v/>
      </c>
      <c r="AE29" s="113" t="str">
        <f t="shared" si="34"/>
        <v/>
      </c>
      <c r="AF29" s="114" t="str">
        <f t="shared" si="35"/>
        <v/>
      </c>
      <c r="AG29" s="113" t="str">
        <f t="shared" si="36"/>
        <v/>
      </c>
      <c r="AH29" s="113" t="str">
        <f t="shared" si="37"/>
        <v/>
      </c>
      <c r="AI29" s="113" t="str">
        <f t="shared" si="38"/>
        <v/>
      </c>
      <c r="AJ29" s="113" t="str">
        <f t="shared" si="39"/>
        <v/>
      </c>
      <c r="AK29" s="113" t="str">
        <f t="shared" si="40"/>
        <v/>
      </c>
      <c r="AL29" s="113" t="str">
        <f t="shared" si="41"/>
        <v/>
      </c>
      <c r="AM29" s="113" t="str">
        <f t="shared" si="42"/>
        <v/>
      </c>
      <c r="AN29" s="113" t="str">
        <f t="shared" si="43"/>
        <v/>
      </c>
      <c r="AO29" s="115"/>
    </row>
    <row r="30" spans="1:41" s="96" customFormat="1" ht="15.75" x14ac:dyDescent="0.25">
      <c r="A30" s="108" t="s">
        <v>274</v>
      </c>
      <c r="B30" s="199"/>
      <c r="C30" s="199"/>
      <c r="D30" s="199"/>
      <c r="E30" s="199"/>
      <c r="F30" s="199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200">
        <f t="shared" si="22"/>
        <v>0</v>
      </c>
      <c r="T30" s="112">
        <f t="shared" si="23"/>
        <v>0</v>
      </c>
      <c r="U30" s="112">
        <f t="shared" si="24"/>
        <v>0</v>
      </c>
      <c r="V30" s="112">
        <f t="shared" si="25"/>
        <v>0</v>
      </c>
      <c r="W30" s="112">
        <f t="shared" si="26"/>
        <v>0</v>
      </c>
      <c r="X30" s="113" t="str">
        <f t="shared" si="27"/>
        <v/>
      </c>
      <c r="Y30" s="113" t="str">
        <f t="shared" si="28"/>
        <v/>
      </c>
      <c r="Z30" s="113" t="str">
        <f t="shared" si="29"/>
        <v/>
      </c>
      <c r="AA30" s="113" t="str">
        <f t="shared" si="30"/>
        <v/>
      </c>
      <c r="AB30" s="113" t="str">
        <f t="shared" si="31"/>
        <v/>
      </c>
      <c r="AC30" s="113" t="str">
        <f t="shared" si="32"/>
        <v/>
      </c>
      <c r="AD30" s="113" t="str">
        <f t="shared" si="33"/>
        <v/>
      </c>
      <c r="AE30" s="113" t="str">
        <f t="shared" si="34"/>
        <v/>
      </c>
      <c r="AF30" s="114" t="str">
        <f t="shared" si="35"/>
        <v/>
      </c>
      <c r="AG30" s="113" t="str">
        <f t="shared" si="36"/>
        <v/>
      </c>
      <c r="AH30" s="113" t="str">
        <f t="shared" si="37"/>
        <v/>
      </c>
      <c r="AI30" s="113" t="str">
        <f t="shared" si="38"/>
        <v/>
      </c>
      <c r="AJ30" s="113" t="str">
        <f t="shared" si="39"/>
        <v/>
      </c>
      <c r="AK30" s="113" t="str">
        <f t="shared" si="40"/>
        <v/>
      </c>
      <c r="AL30" s="113" t="str">
        <f t="shared" si="41"/>
        <v/>
      </c>
      <c r="AM30" s="113" t="str">
        <f t="shared" si="42"/>
        <v/>
      </c>
      <c r="AN30" s="113" t="str">
        <f t="shared" si="43"/>
        <v/>
      </c>
      <c r="AO30" s="115"/>
    </row>
    <row r="31" spans="1:41" s="96" customFormat="1" ht="15.75" x14ac:dyDescent="0.25">
      <c r="A31" s="108" t="s">
        <v>275</v>
      </c>
      <c r="B31" s="174"/>
      <c r="C31" s="174"/>
      <c r="D31" s="174"/>
      <c r="E31" s="174"/>
      <c r="F31" s="174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200">
        <f t="shared" si="22"/>
        <v>0</v>
      </c>
      <c r="T31" s="112">
        <f t="shared" si="23"/>
        <v>0</v>
      </c>
      <c r="U31" s="112">
        <f t="shared" si="24"/>
        <v>0</v>
      </c>
      <c r="V31" s="112">
        <f t="shared" si="25"/>
        <v>0</v>
      </c>
      <c r="W31" s="112">
        <f t="shared" si="26"/>
        <v>0</v>
      </c>
      <c r="X31" s="113" t="str">
        <f t="shared" si="27"/>
        <v/>
      </c>
      <c r="Y31" s="113" t="str">
        <f t="shared" si="28"/>
        <v/>
      </c>
      <c r="Z31" s="113" t="str">
        <f t="shared" si="29"/>
        <v/>
      </c>
      <c r="AA31" s="113" t="str">
        <f t="shared" si="30"/>
        <v/>
      </c>
      <c r="AB31" s="113" t="str">
        <f t="shared" si="31"/>
        <v/>
      </c>
      <c r="AC31" s="113" t="str">
        <f t="shared" si="32"/>
        <v/>
      </c>
      <c r="AD31" s="113" t="str">
        <f t="shared" si="33"/>
        <v/>
      </c>
      <c r="AE31" s="113" t="str">
        <f t="shared" si="34"/>
        <v/>
      </c>
      <c r="AF31" s="114" t="str">
        <f t="shared" si="35"/>
        <v/>
      </c>
      <c r="AG31" s="113" t="str">
        <f t="shared" si="36"/>
        <v/>
      </c>
      <c r="AH31" s="113" t="str">
        <f t="shared" si="37"/>
        <v/>
      </c>
      <c r="AI31" s="113" t="str">
        <f t="shared" si="38"/>
        <v/>
      </c>
      <c r="AJ31" s="113" t="str">
        <f t="shared" si="39"/>
        <v/>
      </c>
      <c r="AK31" s="113" t="str">
        <f t="shared" si="40"/>
        <v/>
      </c>
      <c r="AL31" s="113" t="str">
        <f t="shared" si="41"/>
        <v/>
      </c>
      <c r="AM31" s="113" t="str">
        <f t="shared" si="42"/>
        <v/>
      </c>
      <c r="AN31" s="113" t="str">
        <f t="shared" si="43"/>
        <v/>
      </c>
      <c r="AO31" s="115"/>
    </row>
    <row r="32" spans="1:41" s="96" customFormat="1" ht="15.75" x14ac:dyDescent="0.25">
      <c r="A32" s="108" t="s">
        <v>276</v>
      </c>
      <c r="B32" s="174"/>
      <c r="C32" s="174"/>
      <c r="D32" s="174"/>
      <c r="E32" s="174"/>
      <c r="F32" s="174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200">
        <f t="shared" si="22"/>
        <v>0</v>
      </c>
      <c r="T32" s="112">
        <f t="shared" si="23"/>
        <v>0</v>
      </c>
      <c r="U32" s="112">
        <f t="shared" si="24"/>
        <v>0</v>
      </c>
      <c r="V32" s="112">
        <f t="shared" si="25"/>
        <v>0</v>
      </c>
      <c r="W32" s="112">
        <f t="shared" si="26"/>
        <v>0</v>
      </c>
      <c r="X32" s="113" t="str">
        <f t="shared" si="27"/>
        <v/>
      </c>
      <c r="Y32" s="113" t="str">
        <f t="shared" si="28"/>
        <v/>
      </c>
      <c r="Z32" s="113" t="str">
        <f t="shared" si="29"/>
        <v/>
      </c>
      <c r="AA32" s="113" t="str">
        <f t="shared" si="30"/>
        <v/>
      </c>
      <c r="AB32" s="113" t="str">
        <f t="shared" si="31"/>
        <v/>
      </c>
      <c r="AC32" s="113" t="str">
        <f t="shared" si="32"/>
        <v/>
      </c>
      <c r="AD32" s="113" t="str">
        <f t="shared" si="33"/>
        <v/>
      </c>
      <c r="AE32" s="113" t="str">
        <f t="shared" si="34"/>
        <v/>
      </c>
      <c r="AF32" s="114" t="str">
        <f t="shared" si="35"/>
        <v/>
      </c>
      <c r="AG32" s="113" t="str">
        <f t="shared" si="36"/>
        <v/>
      </c>
      <c r="AH32" s="113" t="str">
        <f t="shared" si="37"/>
        <v/>
      </c>
      <c r="AI32" s="113" t="str">
        <f t="shared" si="38"/>
        <v/>
      </c>
      <c r="AJ32" s="113" t="str">
        <f t="shared" si="39"/>
        <v/>
      </c>
      <c r="AK32" s="113" t="str">
        <f t="shared" si="40"/>
        <v/>
      </c>
      <c r="AL32" s="113" t="str">
        <f t="shared" si="41"/>
        <v/>
      </c>
      <c r="AM32" s="113" t="str">
        <f t="shared" si="42"/>
        <v/>
      </c>
      <c r="AN32" s="113" t="str">
        <f t="shared" si="43"/>
        <v/>
      </c>
      <c r="AO32" s="115"/>
    </row>
    <row r="33" spans="1:41" ht="15.75" x14ac:dyDescent="0.25">
      <c r="A33" s="108" t="s">
        <v>277</v>
      </c>
      <c r="B33" s="174"/>
      <c r="C33" s="174"/>
      <c r="D33" s="174"/>
      <c r="E33" s="174"/>
      <c r="F33" s="174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200">
        <f t="shared" si="22"/>
        <v>0</v>
      </c>
      <c r="T33" s="112">
        <f t="shared" si="23"/>
        <v>0</v>
      </c>
      <c r="U33" s="112">
        <f t="shared" si="24"/>
        <v>0</v>
      </c>
      <c r="V33" s="112">
        <f t="shared" si="25"/>
        <v>0</v>
      </c>
      <c r="W33" s="112">
        <f t="shared" si="26"/>
        <v>0</v>
      </c>
      <c r="X33" s="113" t="str">
        <f t="shared" si="27"/>
        <v/>
      </c>
      <c r="Y33" s="113" t="str">
        <f t="shared" si="28"/>
        <v/>
      </c>
      <c r="Z33" s="113" t="str">
        <f t="shared" si="29"/>
        <v/>
      </c>
      <c r="AA33" s="113" t="str">
        <f t="shared" si="30"/>
        <v/>
      </c>
      <c r="AB33" s="113" t="str">
        <f t="shared" si="31"/>
        <v/>
      </c>
      <c r="AC33" s="113" t="str">
        <f t="shared" si="32"/>
        <v/>
      </c>
      <c r="AD33" s="113" t="str">
        <f t="shared" si="33"/>
        <v/>
      </c>
      <c r="AE33" s="113" t="str">
        <f t="shared" si="34"/>
        <v/>
      </c>
      <c r="AF33" s="114" t="str">
        <f t="shared" si="35"/>
        <v/>
      </c>
      <c r="AG33" s="113" t="str">
        <f t="shared" si="36"/>
        <v/>
      </c>
      <c r="AH33" s="113" t="str">
        <f t="shared" si="37"/>
        <v/>
      </c>
      <c r="AI33" s="113" t="str">
        <f t="shared" si="38"/>
        <v/>
      </c>
      <c r="AJ33" s="113" t="str">
        <f t="shared" si="39"/>
        <v/>
      </c>
      <c r="AK33" s="113" t="str">
        <f t="shared" si="40"/>
        <v/>
      </c>
      <c r="AL33" s="113" t="str">
        <f t="shared" si="41"/>
        <v/>
      </c>
      <c r="AM33" s="113" t="str">
        <f t="shared" si="42"/>
        <v/>
      </c>
      <c r="AN33" s="113" t="str">
        <f t="shared" si="43"/>
        <v/>
      </c>
      <c r="AO33" s="115"/>
    </row>
    <row r="34" spans="1:41" ht="15.75" x14ac:dyDescent="0.25">
      <c r="A34" s="108" t="s">
        <v>278</v>
      </c>
      <c r="B34" s="174"/>
      <c r="C34" s="174"/>
      <c r="D34" s="174"/>
      <c r="E34" s="174"/>
      <c r="F34" s="174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200">
        <f t="shared" si="22"/>
        <v>0</v>
      </c>
      <c r="T34" s="112">
        <f t="shared" si="23"/>
        <v>0</v>
      </c>
      <c r="U34" s="112">
        <f t="shared" si="24"/>
        <v>0</v>
      </c>
      <c r="V34" s="112">
        <f t="shared" si="25"/>
        <v>0</v>
      </c>
      <c r="W34" s="112">
        <f t="shared" si="26"/>
        <v>0</v>
      </c>
      <c r="X34" s="113" t="str">
        <f t="shared" si="27"/>
        <v/>
      </c>
      <c r="Y34" s="113" t="str">
        <f t="shared" si="28"/>
        <v/>
      </c>
      <c r="Z34" s="113" t="str">
        <f t="shared" si="29"/>
        <v/>
      </c>
      <c r="AA34" s="113" t="str">
        <f t="shared" si="30"/>
        <v/>
      </c>
      <c r="AB34" s="113" t="str">
        <f t="shared" si="31"/>
        <v/>
      </c>
      <c r="AC34" s="113" t="str">
        <f t="shared" si="32"/>
        <v/>
      </c>
      <c r="AD34" s="113" t="str">
        <f t="shared" si="33"/>
        <v/>
      </c>
      <c r="AE34" s="113" t="str">
        <f t="shared" si="34"/>
        <v/>
      </c>
      <c r="AF34" s="114" t="str">
        <f t="shared" si="35"/>
        <v/>
      </c>
      <c r="AG34" s="113" t="str">
        <f t="shared" si="36"/>
        <v/>
      </c>
      <c r="AH34" s="113" t="str">
        <f t="shared" si="37"/>
        <v/>
      </c>
      <c r="AI34" s="113" t="str">
        <f t="shared" si="38"/>
        <v/>
      </c>
      <c r="AJ34" s="113" t="str">
        <f t="shared" si="39"/>
        <v/>
      </c>
      <c r="AK34" s="113" t="str">
        <f t="shared" si="40"/>
        <v/>
      </c>
      <c r="AL34" s="113" t="str">
        <f t="shared" si="41"/>
        <v/>
      </c>
      <c r="AM34" s="113" t="str">
        <f t="shared" si="42"/>
        <v/>
      </c>
      <c r="AN34" s="113" t="str">
        <f t="shared" si="43"/>
        <v/>
      </c>
      <c r="AO34" s="115"/>
    </row>
    <row r="35" spans="1:41" ht="15.75" x14ac:dyDescent="0.25">
      <c r="A35" s="108" t="s">
        <v>279</v>
      </c>
      <c r="B35" s="174"/>
      <c r="C35" s="174"/>
      <c r="D35" s="174"/>
      <c r="E35" s="174"/>
      <c r="F35" s="174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200">
        <f t="shared" si="22"/>
        <v>0</v>
      </c>
      <c r="T35" s="112">
        <f t="shared" si="23"/>
        <v>0</v>
      </c>
      <c r="U35" s="112">
        <f t="shared" si="24"/>
        <v>0</v>
      </c>
      <c r="V35" s="112">
        <f t="shared" si="25"/>
        <v>0</v>
      </c>
      <c r="W35" s="112">
        <f t="shared" si="26"/>
        <v>0</v>
      </c>
      <c r="X35" s="113" t="str">
        <f t="shared" si="27"/>
        <v/>
      </c>
      <c r="Y35" s="113" t="str">
        <f t="shared" si="28"/>
        <v/>
      </c>
      <c r="Z35" s="113" t="str">
        <f t="shared" si="29"/>
        <v/>
      </c>
      <c r="AA35" s="113" t="str">
        <f t="shared" si="30"/>
        <v/>
      </c>
      <c r="AB35" s="113" t="str">
        <f t="shared" si="31"/>
        <v/>
      </c>
      <c r="AC35" s="113" t="str">
        <f t="shared" si="32"/>
        <v/>
      </c>
      <c r="AD35" s="113" t="str">
        <f t="shared" si="33"/>
        <v/>
      </c>
      <c r="AE35" s="113" t="str">
        <f t="shared" si="34"/>
        <v/>
      </c>
      <c r="AF35" s="114" t="str">
        <f t="shared" si="35"/>
        <v/>
      </c>
      <c r="AG35" s="113" t="str">
        <f t="shared" si="36"/>
        <v/>
      </c>
      <c r="AH35" s="113" t="str">
        <f t="shared" si="37"/>
        <v/>
      </c>
      <c r="AI35" s="113" t="str">
        <f t="shared" si="38"/>
        <v/>
      </c>
      <c r="AJ35" s="113" t="str">
        <f t="shared" si="39"/>
        <v/>
      </c>
      <c r="AK35" s="113" t="str">
        <f t="shared" si="40"/>
        <v/>
      </c>
      <c r="AL35" s="113" t="str">
        <f t="shared" si="41"/>
        <v/>
      </c>
      <c r="AM35" s="113" t="str">
        <f t="shared" si="42"/>
        <v/>
      </c>
      <c r="AN35" s="113" t="str">
        <f t="shared" si="43"/>
        <v/>
      </c>
      <c r="AO35" s="115"/>
    </row>
    <row r="36" spans="1:41" ht="15.75" x14ac:dyDescent="0.25">
      <c r="A36" s="108" t="s">
        <v>280</v>
      </c>
      <c r="B36" s="174"/>
      <c r="C36" s="174"/>
      <c r="D36" s="174"/>
      <c r="E36" s="174"/>
      <c r="F36" s="174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200">
        <f t="shared" si="22"/>
        <v>0</v>
      </c>
      <c r="T36" s="112">
        <f t="shared" si="23"/>
        <v>0</v>
      </c>
      <c r="U36" s="112">
        <f t="shared" si="24"/>
        <v>0</v>
      </c>
      <c r="V36" s="112">
        <f t="shared" si="25"/>
        <v>0</v>
      </c>
      <c r="W36" s="112">
        <f t="shared" si="26"/>
        <v>0</v>
      </c>
      <c r="X36" s="113" t="str">
        <f t="shared" si="27"/>
        <v/>
      </c>
      <c r="Y36" s="113" t="str">
        <f t="shared" si="28"/>
        <v/>
      </c>
      <c r="Z36" s="113" t="str">
        <f t="shared" si="29"/>
        <v/>
      </c>
      <c r="AA36" s="113" t="str">
        <f t="shared" si="30"/>
        <v/>
      </c>
      <c r="AB36" s="113" t="str">
        <f t="shared" si="31"/>
        <v/>
      </c>
      <c r="AC36" s="113" t="str">
        <f t="shared" si="32"/>
        <v/>
      </c>
      <c r="AD36" s="113" t="str">
        <f t="shared" si="33"/>
        <v/>
      </c>
      <c r="AE36" s="113" t="str">
        <f t="shared" si="34"/>
        <v/>
      </c>
      <c r="AF36" s="114" t="str">
        <f t="shared" si="35"/>
        <v/>
      </c>
      <c r="AG36" s="113" t="str">
        <f t="shared" si="36"/>
        <v/>
      </c>
      <c r="AH36" s="113" t="str">
        <f t="shared" si="37"/>
        <v/>
      </c>
      <c r="AI36" s="113" t="str">
        <f t="shared" si="38"/>
        <v/>
      </c>
      <c r="AJ36" s="113" t="str">
        <f t="shared" si="39"/>
        <v/>
      </c>
      <c r="AK36" s="113" t="str">
        <f t="shared" si="40"/>
        <v/>
      </c>
      <c r="AL36" s="113" t="str">
        <f t="shared" si="41"/>
        <v/>
      </c>
      <c r="AM36" s="113" t="str">
        <f t="shared" si="42"/>
        <v/>
      </c>
      <c r="AN36" s="113" t="str">
        <f t="shared" si="43"/>
        <v/>
      </c>
      <c r="AO36" s="115"/>
    </row>
    <row r="37" spans="1:41" ht="15.75" x14ac:dyDescent="0.25">
      <c r="A37" s="108" t="s">
        <v>281</v>
      </c>
      <c r="B37" s="174"/>
      <c r="C37" s="174"/>
      <c r="D37" s="174"/>
      <c r="E37" s="174"/>
      <c r="F37" s="174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200">
        <f t="shared" si="22"/>
        <v>0</v>
      </c>
      <c r="T37" s="112">
        <f t="shared" si="23"/>
        <v>0</v>
      </c>
      <c r="U37" s="112">
        <f t="shared" si="24"/>
        <v>0</v>
      </c>
      <c r="V37" s="112">
        <f t="shared" si="25"/>
        <v>0</v>
      </c>
      <c r="W37" s="112">
        <f t="shared" si="26"/>
        <v>0</v>
      </c>
      <c r="X37" s="113" t="str">
        <f t="shared" si="27"/>
        <v/>
      </c>
      <c r="Y37" s="113" t="str">
        <f t="shared" si="28"/>
        <v/>
      </c>
      <c r="Z37" s="113" t="str">
        <f t="shared" si="29"/>
        <v/>
      </c>
      <c r="AA37" s="113" t="str">
        <f t="shared" si="30"/>
        <v/>
      </c>
      <c r="AB37" s="113" t="str">
        <f t="shared" si="31"/>
        <v/>
      </c>
      <c r="AC37" s="113" t="str">
        <f t="shared" si="32"/>
        <v/>
      </c>
      <c r="AD37" s="113" t="str">
        <f t="shared" si="33"/>
        <v/>
      </c>
      <c r="AE37" s="113" t="str">
        <f t="shared" si="34"/>
        <v/>
      </c>
      <c r="AF37" s="114" t="str">
        <f t="shared" si="35"/>
        <v/>
      </c>
      <c r="AG37" s="113" t="str">
        <f t="shared" si="36"/>
        <v/>
      </c>
      <c r="AH37" s="113" t="str">
        <f t="shared" si="37"/>
        <v/>
      </c>
      <c r="AI37" s="113" t="str">
        <f t="shared" si="38"/>
        <v/>
      </c>
      <c r="AJ37" s="113" t="str">
        <f t="shared" si="39"/>
        <v/>
      </c>
      <c r="AK37" s="113" t="str">
        <f t="shared" si="40"/>
        <v/>
      </c>
      <c r="AL37" s="113" t="str">
        <f t="shared" si="41"/>
        <v/>
      </c>
      <c r="AM37" s="113" t="str">
        <f t="shared" si="42"/>
        <v/>
      </c>
      <c r="AN37" s="113" t="str">
        <f t="shared" si="43"/>
        <v/>
      </c>
      <c r="AO37" s="115"/>
    </row>
    <row r="38" spans="1:41" ht="15.75" x14ac:dyDescent="0.25">
      <c r="A38" s="108" t="s">
        <v>282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200">
        <f t="shared" si="22"/>
        <v>0</v>
      </c>
      <c r="T38" s="112">
        <f t="shared" si="23"/>
        <v>0</v>
      </c>
      <c r="U38" s="112">
        <f t="shared" si="24"/>
        <v>0</v>
      </c>
      <c r="V38" s="112">
        <f t="shared" si="25"/>
        <v>0</v>
      </c>
      <c r="W38" s="112">
        <f t="shared" si="26"/>
        <v>0</v>
      </c>
      <c r="X38" s="113" t="str">
        <f t="shared" si="27"/>
        <v/>
      </c>
      <c r="Y38" s="113" t="str">
        <f t="shared" si="28"/>
        <v/>
      </c>
      <c r="Z38" s="113" t="str">
        <f t="shared" si="29"/>
        <v/>
      </c>
      <c r="AA38" s="113" t="str">
        <f t="shared" si="30"/>
        <v/>
      </c>
      <c r="AB38" s="113" t="str">
        <f t="shared" si="31"/>
        <v/>
      </c>
      <c r="AC38" s="113" t="str">
        <f t="shared" si="32"/>
        <v/>
      </c>
      <c r="AD38" s="113" t="str">
        <f t="shared" si="33"/>
        <v/>
      </c>
      <c r="AE38" s="113" t="str">
        <f t="shared" si="34"/>
        <v/>
      </c>
      <c r="AF38" s="114" t="str">
        <f t="shared" si="35"/>
        <v/>
      </c>
      <c r="AG38" s="113" t="str">
        <f t="shared" si="36"/>
        <v/>
      </c>
      <c r="AH38" s="113" t="str">
        <f t="shared" si="37"/>
        <v/>
      </c>
      <c r="AI38" s="113" t="str">
        <f t="shared" si="38"/>
        <v/>
      </c>
      <c r="AJ38" s="113" t="str">
        <f t="shared" si="39"/>
        <v/>
      </c>
      <c r="AK38" s="113" t="str">
        <f t="shared" si="40"/>
        <v/>
      </c>
      <c r="AL38" s="113" t="str">
        <f t="shared" si="41"/>
        <v/>
      </c>
      <c r="AM38" s="113" t="str">
        <f t="shared" si="42"/>
        <v/>
      </c>
      <c r="AN38" s="113" t="str">
        <f t="shared" si="43"/>
        <v/>
      </c>
      <c r="AO38" s="115"/>
    </row>
    <row r="39" spans="1:41" ht="15.75" x14ac:dyDescent="0.25">
      <c r="A39" s="108" t="s">
        <v>283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200">
        <f t="shared" ref="S39:S52" si="44">SUM(B39:R39)</f>
        <v>0</v>
      </c>
      <c r="T39" s="112">
        <f t="shared" ref="T39:T52" si="45">S39-R39</f>
        <v>0</v>
      </c>
      <c r="U39" s="112">
        <f t="shared" ref="U39:U56" si="46">SUM(B39:I39)</f>
        <v>0</v>
      </c>
      <c r="V39" s="112">
        <f t="shared" ref="V39:V52" si="47">SUM(B39:F39)</f>
        <v>0</v>
      </c>
      <c r="W39" s="112">
        <f t="shared" ref="W39:W57" si="48">SUM(G39:I39)</f>
        <v>0</v>
      </c>
      <c r="X39" s="113" t="str">
        <f t="shared" ref="X39:X57" si="49">IF(S39=0,"",T39/S39)</f>
        <v/>
      </c>
      <c r="Y39" s="113" t="str">
        <f t="shared" ref="Y39:Y57" si="50">IF(S39=0,"",U39/S39)</f>
        <v/>
      </c>
      <c r="Z39" s="113" t="str">
        <f t="shared" ref="Z39:Z57" si="51">IF(S39=0,"",V39/S39)</f>
        <v/>
      </c>
      <c r="AA39" s="113" t="str">
        <f t="shared" ref="AA39:AE57" si="52">IF($V39=0,"",B39/$V39)</f>
        <v/>
      </c>
      <c r="AB39" s="113" t="str">
        <f t="shared" si="52"/>
        <v/>
      </c>
      <c r="AC39" s="113" t="str">
        <f t="shared" si="52"/>
        <v/>
      </c>
      <c r="AD39" s="113" t="str">
        <f t="shared" si="52"/>
        <v/>
      </c>
      <c r="AE39" s="113" t="str">
        <f t="shared" si="52"/>
        <v/>
      </c>
      <c r="AF39" s="114" t="str">
        <f t="shared" ref="AF39:AF58" si="53">IF($S39=0,"",W39/$S39)</f>
        <v/>
      </c>
      <c r="AG39" s="113" t="str">
        <f t="shared" ref="AG39:AN48" si="54">IF($S39=0,"",J39/$S39)</f>
        <v/>
      </c>
      <c r="AH39" s="113" t="str">
        <f t="shared" si="54"/>
        <v/>
      </c>
      <c r="AI39" s="113" t="str">
        <f t="shared" si="54"/>
        <v/>
      </c>
      <c r="AJ39" s="113" t="str">
        <f t="shared" si="54"/>
        <v/>
      </c>
      <c r="AK39" s="113" t="str">
        <f t="shared" si="54"/>
        <v/>
      </c>
      <c r="AL39" s="113" t="str">
        <f t="shared" si="54"/>
        <v/>
      </c>
      <c r="AM39" s="113" t="str">
        <f t="shared" si="54"/>
        <v/>
      </c>
      <c r="AN39" s="113" t="str">
        <f t="shared" si="54"/>
        <v/>
      </c>
      <c r="AO39" s="115"/>
    </row>
    <row r="40" spans="1:41" ht="15.75" x14ac:dyDescent="0.25">
      <c r="A40" s="108" t="s">
        <v>284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200">
        <f t="shared" si="44"/>
        <v>0</v>
      </c>
      <c r="T40" s="112">
        <f t="shared" si="45"/>
        <v>0</v>
      </c>
      <c r="U40" s="112">
        <f t="shared" si="46"/>
        <v>0</v>
      </c>
      <c r="V40" s="112">
        <f t="shared" si="47"/>
        <v>0</v>
      </c>
      <c r="W40" s="112">
        <f t="shared" si="48"/>
        <v>0</v>
      </c>
      <c r="X40" s="113" t="str">
        <f t="shared" si="49"/>
        <v/>
      </c>
      <c r="Y40" s="113" t="str">
        <f t="shared" si="50"/>
        <v/>
      </c>
      <c r="Z40" s="113" t="str">
        <f t="shared" si="51"/>
        <v/>
      </c>
      <c r="AA40" s="113" t="str">
        <f t="shared" si="52"/>
        <v/>
      </c>
      <c r="AB40" s="113" t="str">
        <f t="shared" si="52"/>
        <v/>
      </c>
      <c r="AC40" s="113" t="str">
        <f t="shared" si="52"/>
        <v/>
      </c>
      <c r="AD40" s="113" t="str">
        <f t="shared" si="52"/>
        <v/>
      </c>
      <c r="AE40" s="113" t="str">
        <f t="shared" si="52"/>
        <v/>
      </c>
      <c r="AF40" s="114" t="str">
        <f t="shared" si="53"/>
        <v/>
      </c>
      <c r="AG40" s="113" t="str">
        <f t="shared" si="54"/>
        <v/>
      </c>
      <c r="AH40" s="113" t="str">
        <f t="shared" si="54"/>
        <v/>
      </c>
      <c r="AI40" s="113" t="str">
        <f t="shared" si="54"/>
        <v/>
      </c>
      <c r="AJ40" s="113" t="str">
        <f t="shared" si="54"/>
        <v/>
      </c>
      <c r="AK40" s="113" t="str">
        <f t="shared" si="54"/>
        <v/>
      </c>
      <c r="AL40" s="113" t="str">
        <f t="shared" si="54"/>
        <v/>
      </c>
      <c r="AM40" s="113" t="str">
        <f t="shared" si="54"/>
        <v/>
      </c>
      <c r="AN40" s="113" t="str">
        <f t="shared" si="54"/>
        <v/>
      </c>
      <c r="AO40" s="115"/>
    </row>
    <row r="41" spans="1:41" ht="15.75" x14ac:dyDescent="0.25">
      <c r="A41" s="108" t="s">
        <v>285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200">
        <f t="shared" si="44"/>
        <v>0</v>
      </c>
      <c r="T41" s="112">
        <f t="shared" si="45"/>
        <v>0</v>
      </c>
      <c r="U41" s="112">
        <f t="shared" si="46"/>
        <v>0</v>
      </c>
      <c r="V41" s="112">
        <f t="shared" si="47"/>
        <v>0</v>
      </c>
      <c r="W41" s="112">
        <f t="shared" si="48"/>
        <v>0</v>
      </c>
      <c r="X41" s="113" t="str">
        <f t="shared" si="49"/>
        <v/>
      </c>
      <c r="Y41" s="113" t="str">
        <f t="shared" si="50"/>
        <v/>
      </c>
      <c r="Z41" s="113" t="str">
        <f t="shared" si="51"/>
        <v/>
      </c>
      <c r="AA41" s="113" t="str">
        <f t="shared" si="52"/>
        <v/>
      </c>
      <c r="AB41" s="113" t="str">
        <f t="shared" si="52"/>
        <v/>
      </c>
      <c r="AC41" s="113" t="str">
        <f t="shared" si="52"/>
        <v/>
      </c>
      <c r="AD41" s="113" t="str">
        <f t="shared" si="52"/>
        <v/>
      </c>
      <c r="AE41" s="113" t="str">
        <f t="shared" si="52"/>
        <v/>
      </c>
      <c r="AF41" s="114" t="str">
        <f t="shared" si="53"/>
        <v/>
      </c>
      <c r="AG41" s="113" t="str">
        <f t="shared" si="54"/>
        <v/>
      </c>
      <c r="AH41" s="113" t="str">
        <f t="shared" si="54"/>
        <v/>
      </c>
      <c r="AI41" s="113" t="str">
        <f t="shared" si="54"/>
        <v/>
      </c>
      <c r="AJ41" s="113" t="str">
        <f t="shared" si="54"/>
        <v/>
      </c>
      <c r="AK41" s="113" t="str">
        <f t="shared" si="54"/>
        <v/>
      </c>
      <c r="AL41" s="113" t="str">
        <f t="shared" si="54"/>
        <v/>
      </c>
      <c r="AM41" s="113" t="str">
        <f t="shared" si="54"/>
        <v/>
      </c>
      <c r="AN41" s="113" t="str">
        <f t="shared" si="54"/>
        <v/>
      </c>
      <c r="AO41" s="115"/>
    </row>
    <row r="42" spans="1:41" ht="15.75" x14ac:dyDescent="0.25">
      <c r="A42" s="108" t="s">
        <v>286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200">
        <f t="shared" si="44"/>
        <v>0</v>
      </c>
      <c r="T42" s="112">
        <f t="shared" si="45"/>
        <v>0</v>
      </c>
      <c r="U42" s="112">
        <f t="shared" si="46"/>
        <v>0</v>
      </c>
      <c r="V42" s="112">
        <f t="shared" si="47"/>
        <v>0</v>
      </c>
      <c r="W42" s="112">
        <f t="shared" si="48"/>
        <v>0</v>
      </c>
      <c r="X42" s="113" t="str">
        <f t="shared" si="49"/>
        <v/>
      </c>
      <c r="Y42" s="113" t="str">
        <f t="shared" si="50"/>
        <v/>
      </c>
      <c r="Z42" s="113" t="str">
        <f t="shared" si="51"/>
        <v/>
      </c>
      <c r="AA42" s="113" t="str">
        <f t="shared" si="52"/>
        <v/>
      </c>
      <c r="AB42" s="113" t="str">
        <f t="shared" si="52"/>
        <v/>
      </c>
      <c r="AC42" s="113" t="str">
        <f t="shared" si="52"/>
        <v/>
      </c>
      <c r="AD42" s="113" t="str">
        <f t="shared" si="52"/>
        <v/>
      </c>
      <c r="AE42" s="113" t="str">
        <f t="shared" si="52"/>
        <v/>
      </c>
      <c r="AF42" s="114" t="str">
        <f t="shared" si="53"/>
        <v/>
      </c>
      <c r="AG42" s="113" t="str">
        <f t="shared" si="54"/>
        <v/>
      </c>
      <c r="AH42" s="113" t="str">
        <f t="shared" si="54"/>
        <v/>
      </c>
      <c r="AI42" s="113" t="str">
        <f t="shared" si="54"/>
        <v/>
      </c>
      <c r="AJ42" s="113" t="str">
        <f t="shared" si="54"/>
        <v/>
      </c>
      <c r="AK42" s="113" t="str">
        <f t="shared" si="54"/>
        <v/>
      </c>
      <c r="AL42" s="113" t="str">
        <f t="shared" si="54"/>
        <v/>
      </c>
      <c r="AM42" s="113" t="str">
        <f t="shared" si="54"/>
        <v/>
      </c>
      <c r="AN42" s="113" t="str">
        <f t="shared" si="54"/>
        <v/>
      </c>
      <c r="AO42" s="115"/>
    </row>
    <row r="43" spans="1:41" ht="15.75" x14ac:dyDescent="0.25">
      <c r="A43" s="108" t="s">
        <v>287</v>
      </c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200">
        <f t="shared" si="44"/>
        <v>0</v>
      </c>
      <c r="T43" s="112">
        <f t="shared" si="45"/>
        <v>0</v>
      </c>
      <c r="U43" s="112">
        <f t="shared" si="46"/>
        <v>0</v>
      </c>
      <c r="V43" s="112">
        <f t="shared" si="47"/>
        <v>0</v>
      </c>
      <c r="W43" s="112">
        <f t="shared" si="48"/>
        <v>0</v>
      </c>
      <c r="X43" s="113" t="str">
        <f t="shared" si="49"/>
        <v/>
      </c>
      <c r="Y43" s="113" t="str">
        <f t="shared" si="50"/>
        <v/>
      </c>
      <c r="Z43" s="113" t="str">
        <f t="shared" si="51"/>
        <v/>
      </c>
      <c r="AA43" s="113" t="str">
        <f t="shared" si="52"/>
        <v/>
      </c>
      <c r="AB43" s="113" t="str">
        <f t="shared" si="52"/>
        <v/>
      </c>
      <c r="AC43" s="113" t="str">
        <f t="shared" si="52"/>
        <v/>
      </c>
      <c r="AD43" s="113" t="str">
        <f t="shared" si="52"/>
        <v/>
      </c>
      <c r="AE43" s="113" t="str">
        <f t="shared" si="52"/>
        <v/>
      </c>
      <c r="AF43" s="114" t="str">
        <f t="shared" si="53"/>
        <v/>
      </c>
      <c r="AG43" s="113" t="str">
        <f t="shared" si="54"/>
        <v/>
      </c>
      <c r="AH43" s="113" t="str">
        <f t="shared" si="54"/>
        <v/>
      </c>
      <c r="AI43" s="113" t="str">
        <f t="shared" si="54"/>
        <v/>
      </c>
      <c r="AJ43" s="113" t="str">
        <f t="shared" si="54"/>
        <v/>
      </c>
      <c r="AK43" s="113" t="str">
        <f t="shared" si="54"/>
        <v/>
      </c>
      <c r="AL43" s="113" t="str">
        <f t="shared" si="54"/>
        <v/>
      </c>
      <c r="AM43" s="113" t="str">
        <f t="shared" si="54"/>
        <v/>
      </c>
      <c r="AN43" s="113" t="str">
        <f t="shared" si="54"/>
        <v/>
      </c>
      <c r="AO43" s="115"/>
    </row>
    <row r="44" spans="1:41" ht="15.75" x14ac:dyDescent="0.25">
      <c r="A44" s="108" t="s">
        <v>288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200">
        <f t="shared" si="44"/>
        <v>0</v>
      </c>
      <c r="T44" s="112">
        <f t="shared" si="45"/>
        <v>0</v>
      </c>
      <c r="U44" s="112">
        <f t="shared" si="46"/>
        <v>0</v>
      </c>
      <c r="V44" s="112">
        <f t="shared" si="47"/>
        <v>0</v>
      </c>
      <c r="W44" s="112">
        <f t="shared" si="48"/>
        <v>0</v>
      </c>
      <c r="X44" s="113" t="str">
        <f t="shared" si="49"/>
        <v/>
      </c>
      <c r="Y44" s="113" t="str">
        <f t="shared" si="50"/>
        <v/>
      </c>
      <c r="Z44" s="113" t="str">
        <f t="shared" si="51"/>
        <v/>
      </c>
      <c r="AA44" s="113" t="str">
        <f t="shared" si="52"/>
        <v/>
      </c>
      <c r="AB44" s="113" t="str">
        <f t="shared" si="52"/>
        <v/>
      </c>
      <c r="AC44" s="113" t="str">
        <f t="shared" si="52"/>
        <v/>
      </c>
      <c r="AD44" s="113" t="str">
        <f t="shared" si="52"/>
        <v/>
      </c>
      <c r="AE44" s="113" t="str">
        <f t="shared" si="52"/>
        <v/>
      </c>
      <c r="AF44" s="114" t="str">
        <f t="shared" si="53"/>
        <v/>
      </c>
      <c r="AG44" s="113" t="str">
        <f t="shared" si="54"/>
        <v/>
      </c>
      <c r="AH44" s="113" t="str">
        <f t="shared" si="54"/>
        <v/>
      </c>
      <c r="AI44" s="113" t="str">
        <f t="shared" si="54"/>
        <v/>
      </c>
      <c r="AJ44" s="113" t="str">
        <f t="shared" si="54"/>
        <v/>
      </c>
      <c r="AK44" s="113" t="str">
        <f t="shared" si="54"/>
        <v/>
      </c>
      <c r="AL44" s="113" t="str">
        <f t="shared" si="54"/>
        <v/>
      </c>
      <c r="AM44" s="113" t="str">
        <f t="shared" si="54"/>
        <v/>
      </c>
      <c r="AN44" s="113" t="str">
        <f t="shared" si="54"/>
        <v/>
      </c>
      <c r="AO44" s="115"/>
    </row>
    <row r="45" spans="1:41" ht="15.75" x14ac:dyDescent="0.25">
      <c r="A45" s="108" t="s">
        <v>289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200">
        <f t="shared" si="44"/>
        <v>0</v>
      </c>
      <c r="T45" s="112">
        <f t="shared" si="45"/>
        <v>0</v>
      </c>
      <c r="U45" s="112">
        <f t="shared" si="46"/>
        <v>0</v>
      </c>
      <c r="V45" s="112">
        <f t="shared" si="47"/>
        <v>0</v>
      </c>
      <c r="W45" s="112">
        <f t="shared" si="48"/>
        <v>0</v>
      </c>
      <c r="X45" s="113" t="str">
        <f t="shared" si="49"/>
        <v/>
      </c>
      <c r="Y45" s="113" t="str">
        <f t="shared" si="50"/>
        <v/>
      </c>
      <c r="Z45" s="113" t="str">
        <f t="shared" si="51"/>
        <v/>
      </c>
      <c r="AA45" s="113" t="str">
        <f t="shared" si="52"/>
        <v/>
      </c>
      <c r="AB45" s="113" t="str">
        <f t="shared" si="52"/>
        <v/>
      </c>
      <c r="AC45" s="113" t="str">
        <f t="shared" si="52"/>
        <v/>
      </c>
      <c r="AD45" s="113" t="str">
        <f t="shared" si="52"/>
        <v/>
      </c>
      <c r="AE45" s="113" t="str">
        <f t="shared" si="52"/>
        <v/>
      </c>
      <c r="AF45" s="114" t="str">
        <f t="shared" si="53"/>
        <v/>
      </c>
      <c r="AG45" s="113" t="str">
        <f t="shared" si="54"/>
        <v/>
      </c>
      <c r="AH45" s="113" t="str">
        <f t="shared" si="54"/>
        <v/>
      </c>
      <c r="AI45" s="113" t="str">
        <f t="shared" si="54"/>
        <v/>
      </c>
      <c r="AJ45" s="113" t="str">
        <f t="shared" si="54"/>
        <v/>
      </c>
      <c r="AK45" s="113" t="str">
        <f t="shared" si="54"/>
        <v/>
      </c>
      <c r="AL45" s="113" t="str">
        <f t="shared" si="54"/>
        <v/>
      </c>
      <c r="AM45" s="113" t="str">
        <f t="shared" si="54"/>
        <v/>
      </c>
      <c r="AN45" s="113" t="str">
        <f t="shared" si="54"/>
        <v/>
      </c>
      <c r="AO45" s="115"/>
    </row>
    <row r="46" spans="1:41" ht="15.75" x14ac:dyDescent="0.25">
      <c r="A46" s="108" t="s">
        <v>290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200">
        <f t="shared" si="44"/>
        <v>0</v>
      </c>
      <c r="T46" s="112">
        <f t="shared" si="45"/>
        <v>0</v>
      </c>
      <c r="U46" s="112">
        <f t="shared" si="46"/>
        <v>0</v>
      </c>
      <c r="V46" s="112">
        <f t="shared" si="47"/>
        <v>0</v>
      </c>
      <c r="W46" s="112">
        <f t="shared" si="48"/>
        <v>0</v>
      </c>
      <c r="X46" s="113" t="str">
        <f t="shared" si="49"/>
        <v/>
      </c>
      <c r="Y46" s="113" t="str">
        <f t="shared" si="50"/>
        <v/>
      </c>
      <c r="Z46" s="113" t="str">
        <f t="shared" si="51"/>
        <v/>
      </c>
      <c r="AA46" s="113" t="str">
        <f t="shared" si="52"/>
        <v/>
      </c>
      <c r="AB46" s="113" t="str">
        <f t="shared" si="52"/>
        <v/>
      </c>
      <c r="AC46" s="113" t="str">
        <f t="shared" si="52"/>
        <v/>
      </c>
      <c r="AD46" s="113" t="str">
        <f t="shared" si="52"/>
        <v/>
      </c>
      <c r="AE46" s="113" t="str">
        <f t="shared" si="52"/>
        <v/>
      </c>
      <c r="AF46" s="114" t="str">
        <f t="shared" si="53"/>
        <v/>
      </c>
      <c r="AG46" s="113" t="str">
        <f t="shared" si="54"/>
        <v/>
      </c>
      <c r="AH46" s="113" t="str">
        <f t="shared" si="54"/>
        <v/>
      </c>
      <c r="AI46" s="113" t="str">
        <f t="shared" si="54"/>
        <v/>
      </c>
      <c r="AJ46" s="113" t="str">
        <f t="shared" si="54"/>
        <v/>
      </c>
      <c r="AK46" s="113" t="str">
        <f t="shared" si="54"/>
        <v/>
      </c>
      <c r="AL46" s="113" t="str">
        <f t="shared" si="54"/>
        <v/>
      </c>
      <c r="AM46" s="113" t="str">
        <f t="shared" si="54"/>
        <v/>
      </c>
      <c r="AN46" s="113" t="str">
        <f t="shared" si="54"/>
        <v/>
      </c>
      <c r="AO46" s="115"/>
    </row>
    <row r="47" spans="1:41" ht="15.75" x14ac:dyDescent="0.25">
      <c r="A47" s="108" t="s">
        <v>291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200">
        <f t="shared" si="44"/>
        <v>0</v>
      </c>
      <c r="T47" s="112">
        <f t="shared" si="45"/>
        <v>0</v>
      </c>
      <c r="U47" s="112">
        <f t="shared" si="46"/>
        <v>0</v>
      </c>
      <c r="V47" s="112">
        <f t="shared" si="47"/>
        <v>0</v>
      </c>
      <c r="W47" s="112">
        <f t="shared" si="48"/>
        <v>0</v>
      </c>
      <c r="X47" s="113" t="str">
        <f t="shared" si="49"/>
        <v/>
      </c>
      <c r="Y47" s="113" t="str">
        <f t="shared" si="50"/>
        <v/>
      </c>
      <c r="Z47" s="113" t="str">
        <f t="shared" si="51"/>
        <v/>
      </c>
      <c r="AA47" s="113" t="str">
        <f t="shared" si="52"/>
        <v/>
      </c>
      <c r="AB47" s="113" t="str">
        <f t="shared" si="52"/>
        <v/>
      </c>
      <c r="AC47" s="113" t="str">
        <f t="shared" si="52"/>
        <v/>
      </c>
      <c r="AD47" s="113" t="str">
        <f t="shared" si="52"/>
        <v/>
      </c>
      <c r="AE47" s="113" t="str">
        <f t="shared" si="52"/>
        <v/>
      </c>
      <c r="AF47" s="114" t="str">
        <f t="shared" si="53"/>
        <v/>
      </c>
      <c r="AG47" s="113" t="str">
        <f t="shared" si="54"/>
        <v/>
      </c>
      <c r="AH47" s="113" t="str">
        <f t="shared" si="54"/>
        <v/>
      </c>
      <c r="AI47" s="113" t="str">
        <f t="shared" si="54"/>
        <v/>
      </c>
      <c r="AJ47" s="113" t="str">
        <f t="shared" si="54"/>
        <v/>
      </c>
      <c r="AK47" s="113" t="str">
        <f t="shared" si="54"/>
        <v/>
      </c>
      <c r="AL47" s="113" t="str">
        <f t="shared" si="54"/>
        <v/>
      </c>
      <c r="AM47" s="113" t="str">
        <f t="shared" si="54"/>
        <v/>
      </c>
      <c r="AN47" s="113" t="str">
        <f t="shared" si="54"/>
        <v/>
      </c>
      <c r="AO47" s="115"/>
    </row>
    <row r="48" spans="1:41" ht="15.75" x14ac:dyDescent="0.25">
      <c r="A48" s="108" t="s">
        <v>292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200">
        <f t="shared" si="44"/>
        <v>0</v>
      </c>
      <c r="T48" s="112">
        <f t="shared" si="45"/>
        <v>0</v>
      </c>
      <c r="U48" s="112">
        <f t="shared" si="46"/>
        <v>0</v>
      </c>
      <c r="V48" s="112">
        <f t="shared" si="47"/>
        <v>0</v>
      </c>
      <c r="W48" s="112">
        <f t="shared" si="48"/>
        <v>0</v>
      </c>
      <c r="X48" s="113" t="str">
        <f t="shared" si="49"/>
        <v/>
      </c>
      <c r="Y48" s="113" t="str">
        <f t="shared" si="50"/>
        <v/>
      </c>
      <c r="Z48" s="113" t="str">
        <f t="shared" si="51"/>
        <v/>
      </c>
      <c r="AA48" s="113" t="str">
        <f t="shared" si="52"/>
        <v/>
      </c>
      <c r="AB48" s="113" t="str">
        <f t="shared" si="52"/>
        <v/>
      </c>
      <c r="AC48" s="113" t="str">
        <f t="shared" si="52"/>
        <v/>
      </c>
      <c r="AD48" s="113" t="str">
        <f t="shared" si="52"/>
        <v/>
      </c>
      <c r="AE48" s="113" t="str">
        <f t="shared" si="52"/>
        <v/>
      </c>
      <c r="AF48" s="114" t="str">
        <f t="shared" si="53"/>
        <v/>
      </c>
      <c r="AG48" s="113" t="str">
        <f t="shared" si="54"/>
        <v/>
      </c>
      <c r="AH48" s="113" t="str">
        <f t="shared" si="54"/>
        <v/>
      </c>
      <c r="AI48" s="113" t="str">
        <f t="shared" si="54"/>
        <v/>
      </c>
      <c r="AJ48" s="113" t="str">
        <f t="shared" si="54"/>
        <v/>
      </c>
      <c r="AK48" s="113" t="str">
        <f t="shared" ref="AK48:AN58" si="55">IF($S48=0,"",N48/$S48)</f>
        <v/>
      </c>
      <c r="AL48" s="113" t="str">
        <f t="shared" si="55"/>
        <v/>
      </c>
      <c r="AM48" s="113" t="str">
        <f t="shared" si="55"/>
        <v/>
      </c>
      <c r="AN48" s="113" t="str">
        <f t="shared" si="55"/>
        <v/>
      </c>
      <c r="AO48" s="115"/>
    </row>
    <row r="49" spans="1:41" ht="15.75" x14ac:dyDescent="0.25">
      <c r="A49" s="108" t="s">
        <v>293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200">
        <f t="shared" si="44"/>
        <v>0</v>
      </c>
      <c r="T49" s="112">
        <f t="shared" si="45"/>
        <v>0</v>
      </c>
      <c r="U49" s="112">
        <f t="shared" si="46"/>
        <v>0</v>
      </c>
      <c r="V49" s="112">
        <f t="shared" si="47"/>
        <v>0</v>
      </c>
      <c r="W49" s="112">
        <f t="shared" si="48"/>
        <v>0</v>
      </c>
      <c r="X49" s="113" t="str">
        <f t="shared" si="49"/>
        <v/>
      </c>
      <c r="Y49" s="113" t="str">
        <f t="shared" si="50"/>
        <v/>
      </c>
      <c r="Z49" s="113" t="str">
        <f t="shared" si="51"/>
        <v/>
      </c>
      <c r="AA49" s="113" t="str">
        <f t="shared" si="52"/>
        <v/>
      </c>
      <c r="AB49" s="113" t="str">
        <f t="shared" si="52"/>
        <v/>
      </c>
      <c r="AC49" s="113" t="str">
        <f t="shared" si="52"/>
        <v/>
      </c>
      <c r="AD49" s="113" t="str">
        <f t="shared" si="52"/>
        <v/>
      </c>
      <c r="AE49" s="113" t="str">
        <f t="shared" si="52"/>
        <v/>
      </c>
      <c r="AF49" s="114" t="str">
        <f t="shared" si="53"/>
        <v/>
      </c>
      <c r="AG49" s="113" t="str">
        <f t="shared" ref="AG49:AJ57" si="56">IF($S49=0,"",J49/$S49)</f>
        <v/>
      </c>
      <c r="AH49" s="113" t="str">
        <f t="shared" si="56"/>
        <v/>
      </c>
      <c r="AI49" s="113" t="str">
        <f t="shared" si="56"/>
        <v/>
      </c>
      <c r="AJ49" s="113" t="str">
        <f t="shared" si="56"/>
        <v/>
      </c>
      <c r="AK49" s="113" t="str">
        <f t="shared" si="55"/>
        <v/>
      </c>
      <c r="AL49" s="113" t="str">
        <f t="shared" si="55"/>
        <v/>
      </c>
      <c r="AM49" s="113" t="str">
        <f t="shared" si="55"/>
        <v/>
      </c>
      <c r="AN49" s="113" t="str">
        <f t="shared" si="55"/>
        <v/>
      </c>
      <c r="AO49" s="115"/>
    </row>
    <row r="50" spans="1:41" ht="15.75" x14ac:dyDescent="0.25">
      <c r="A50" s="108" t="s">
        <v>294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200">
        <f t="shared" si="44"/>
        <v>0</v>
      </c>
      <c r="T50" s="112">
        <f t="shared" si="45"/>
        <v>0</v>
      </c>
      <c r="U50" s="112">
        <f t="shared" si="46"/>
        <v>0</v>
      </c>
      <c r="V50" s="112">
        <f t="shared" si="47"/>
        <v>0</v>
      </c>
      <c r="W50" s="112">
        <f t="shared" si="48"/>
        <v>0</v>
      </c>
      <c r="X50" s="113" t="str">
        <f t="shared" si="49"/>
        <v/>
      </c>
      <c r="Y50" s="113" t="str">
        <f t="shared" si="50"/>
        <v/>
      </c>
      <c r="Z50" s="113" t="str">
        <f t="shared" si="51"/>
        <v/>
      </c>
      <c r="AA50" s="113" t="str">
        <f t="shared" si="52"/>
        <v/>
      </c>
      <c r="AB50" s="113" t="str">
        <f t="shared" si="52"/>
        <v/>
      </c>
      <c r="AC50" s="113" t="str">
        <f t="shared" si="52"/>
        <v/>
      </c>
      <c r="AD50" s="113" t="str">
        <f t="shared" si="52"/>
        <v/>
      </c>
      <c r="AE50" s="113" t="str">
        <f t="shared" si="52"/>
        <v/>
      </c>
      <c r="AF50" s="114" t="str">
        <f t="shared" si="53"/>
        <v/>
      </c>
      <c r="AG50" s="113" t="str">
        <f t="shared" si="56"/>
        <v/>
      </c>
      <c r="AH50" s="113" t="str">
        <f t="shared" si="56"/>
        <v/>
      </c>
      <c r="AI50" s="113" t="str">
        <f t="shared" si="56"/>
        <v/>
      </c>
      <c r="AJ50" s="113" t="str">
        <f t="shared" si="56"/>
        <v/>
      </c>
      <c r="AK50" s="113" t="str">
        <f t="shared" si="55"/>
        <v/>
      </c>
      <c r="AL50" s="113" t="str">
        <f t="shared" si="55"/>
        <v/>
      </c>
      <c r="AM50" s="113" t="str">
        <f t="shared" si="55"/>
        <v/>
      </c>
      <c r="AN50" s="113" t="str">
        <f t="shared" si="55"/>
        <v/>
      </c>
      <c r="AO50" s="115"/>
    </row>
    <row r="51" spans="1:41" ht="15.75" x14ac:dyDescent="0.25">
      <c r="A51" s="108" t="s">
        <v>295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200">
        <f t="shared" si="44"/>
        <v>0</v>
      </c>
      <c r="T51" s="112">
        <f t="shared" si="45"/>
        <v>0</v>
      </c>
      <c r="U51" s="112">
        <f t="shared" si="46"/>
        <v>0</v>
      </c>
      <c r="V51" s="112">
        <f t="shared" si="47"/>
        <v>0</v>
      </c>
      <c r="W51" s="112">
        <f t="shared" si="48"/>
        <v>0</v>
      </c>
      <c r="X51" s="113" t="str">
        <f t="shared" si="49"/>
        <v/>
      </c>
      <c r="Y51" s="113" t="str">
        <f t="shared" si="50"/>
        <v/>
      </c>
      <c r="Z51" s="113" t="str">
        <f t="shared" si="51"/>
        <v/>
      </c>
      <c r="AA51" s="113" t="str">
        <f t="shared" si="52"/>
        <v/>
      </c>
      <c r="AB51" s="113" t="str">
        <f t="shared" si="52"/>
        <v/>
      </c>
      <c r="AC51" s="113" t="str">
        <f t="shared" si="52"/>
        <v/>
      </c>
      <c r="AD51" s="113" t="str">
        <f t="shared" si="52"/>
        <v/>
      </c>
      <c r="AE51" s="113" t="str">
        <f t="shared" si="52"/>
        <v/>
      </c>
      <c r="AF51" s="114" t="str">
        <f t="shared" si="53"/>
        <v/>
      </c>
      <c r="AG51" s="113" t="str">
        <f t="shared" si="56"/>
        <v/>
      </c>
      <c r="AH51" s="113" t="str">
        <f t="shared" si="56"/>
        <v/>
      </c>
      <c r="AI51" s="113" t="str">
        <f t="shared" si="56"/>
        <v/>
      </c>
      <c r="AJ51" s="113" t="str">
        <f t="shared" si="56"/>
        <v/>
      </c>
      <c r="AK51" s="113" t="str">
        <f t="shared" si="55"/>
        <v/>
      </c>
      <c r="AL51" s="113" t="str">
        <f t="shared" si="55"/>
        <v/>
      </c>
      <c r="AM51" s="113" t="str">
        <f t="shared" si="55"/>
        <v/>
      </c>
      <c r="AN51" s="113" t="str">
        <f t="shared" si="55"/>
        <v/>
      </c>
      <c r="AO51" s="115"/>
    </row>
    <row r="52" spans="1:41" ht="15.75" x14ac:dyDescent="0.25">
      <c r="A52" s="108" t="s">
        <v>296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200">
        <f t="shared" si="44"/>
        <v>0</v>
      </c>
      <c r="T52" s="112">
        <f t="shared" si="45"/>
        <v>0</v>
      </c>
      <c r="U52" s="112">
        <f t="shared" si="46"/>
        <v>0</v>
      </c>
      <c r="V52" s="112">
        <f t="shared" si="47"/>
        <v>0</v>
      </c>
      <c r="W52" s="112">
        <f t="shared" si="48"/>
        <v>0</v>
      </c>
      <c r="X52" s="113" t="str">
        <f t="shared" si="49"/>
        <v/>
      </c>
      <c r="Y52" s="113" t="str">
        <f t="shared" si="50"/>
        <v/>
      </c>
      <c r="Z52" s="113" t="str">
        <f t="shared" si="51"/>
        <v/>
      </c>
      <c r="AA52" s="113" t="str">
        <f t="shared" si="52"/>
        <v/>
      </c>
      <c r="AB52" s="113" t="str">
        <f t="shared" si="52"/>
        <v/>
      </c>
      <c r="AC52" s="113" t="str">
        <f t="shared" si="52"/>
        <v/>
      </c>
      <c r="AD52" s="113" t="str">
        <f t="shared" si="52"/>
        <v/>
      </c>
      <c r="AE52" s="113" t="str">
        <f t="shared" si="52"/>
        <v/>
      </c>
      <c r="AF52" s="114" t="str">
        <f t="shared" si="53"/>
        <v/>
      </c>
      <c r="AG52" s="113" t="str">
        <f t="shared" si="56"/>
        <v/>
      </c>
      <c r="AH52" s="113" t="str">
        <f t="shared" si="56"/>
        <v/>
      </c>
      <c r="AI52" s="113" t="str">
        <f t="shared" si="56"/>
        <v/>
      </c>
      <c r="AJ52" s="113" t="str">
        <f t="shared" si="56"/>
        <v/>
      </c>
      <c r="AK52" s="113" t="str">
        <f t="shared" si="55"/>
        <v/>
      </c>
      <c r="AL52" s="113" t="str">
        <f t="shared" si="55"/>
        <v/>
      </c>
      <c r="AM52" s="113" t="str">
        <f t="shared" si="55"/>
        <v/>
      </c>
      <c r="AN52" s="113" t="str">
        <f t="shared" si="55"/>
        <v/>
      </c>
      <c r="AO52" s="115"/>
    </row>
    <row r="53" spans="1:41" ht="15.75" x14ac:dyDescent="0.25">
      <c r="A53" s="108" t="s">
        <v>297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2">
        <f t="shared" ref="S53:S57" si="57">SUM(B53:R53)</f>
        <v>0</v>
      </c>
      <c r="T53" s="112">
        <f>S53-R53</f>
        <v>0</v>
      </c>
      <c r="U53" s="112">
        <f t="shared" si="46"/>
        <v>0</v>
      </c>
      <c r="V53" s="112">
        <f>SUM(B53:F53)</f>
        <v>0</v>
      </c>
      <c r="W53" s="112">
        <f t="shared" si="48"/>
        <v>0</v>
      </c>
      <c r="X53" s="113" t="str">
        <f t="shared" si="49"/>
        <v/>
      </c>
      <c r="Y53" s="113" t="str">
        <f t="shared" si="50"/>
        <v/>
      </c>
      <c r="Z53" s="113" t="str">
        <f t="shared" si="51"/>
        <v/>
      </c>
      <c r="AA53" s="113" t="str">
        <f t="shared" si="52"/>
        <v/>
      </c>
      <c r="AB53" s="113" t="str">
        <f t="shared" si="52"/>
        <v/>
      </c>
      <c r="AC53" s="113" t="str">
        <f t="shared" si="52"/>
        <v/>
      </c>
      <c r="AD53" s="113" t="str">
        <f t="shared" si="52"/>
        <v/>
      </c>
      <c r="AE53" s="113" t="str">
        <f t="shared" si="52"/>
        <v/>
      </c>
      <c r="AF53" s="114" t="str">
        <f t="shared" si="53"/>
        <v/>
      </c>
      <c r="AG53" s="113" t="str">
        <f t="shared" si="56"/>
        <v/>
      </c>
      <c r="AH53" s="113" t="str">
        <f t="shared" si="56"/>
        <v/>
      </c>
      <c r="AI53" s="113" t="str">
        <f t="shared" si="56"/>
        <v/>
      </c>
      <c r="AJ53" s="113" t="str">
        <f t="shared" si="56"/>
        <v/>
      </c>
      <c r="AK53" s="113" t="str">
        <f t="shared" si="55"/>
        <v/>
      </c>
      <c r="AL53" s="113" t="str">
        <f t="shared" si="55"/>
        <v/>
      </c>
      <c r="AM53" s="113" t="str">
        <f t="shared" si="55"/>
        <v/>
      </c>
      <c r="AN53" s="113" t="str">
        <f t="shared" si="55"/>
        <v/>
      </c>
      <c r="AO53" s="115"/>
    </row>
    <row r="54" spans="1:41" ht="15.75" x14ac:dyDescent="0.25">
      <c r="A54" s="108" t="s">
        <v>298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2">
        <f t="shared" si="57"/>
        <v>0</v>
      </c>
      <c r="T54" s="112">
        <f>S54-R54</f>
        <v>0</v>
      </c>
      <c r="U54" s="112">
        <f t="shared" si="46"/>
        <v>0</v>
      </c>
      <c r="V54" s="112">
        <f>SUM(B54:F54)</f>
        <v>0</v>
      </c>
      <c r="W54" s="112">
        <f t="shared" si="48"/>
        <v>0</v>
      </c>
      <c r="X54" s="113" t="str">
        <f t="shared" si="49"/>
        <v/>
      </c>
      <c r="Y54" s="113" t="str">
        <f t="shared" si="50"/>
        <v/>
      </c>
      <c r="Z54" s="113" t="str">
        <f t="shared" si="51"/>
        <v/>
      </c>
      <c r="AA54" s="113" t="str">
        <f t="shared" si="52"/>
        <v/>
      </c>
      <c r="AB54" s="113" t="str">
        <f t="shared" si="52"/>
        <v/>
      </c>
      <c r="AC54" s="113" t="str">
        <f t="shared" si="52"/>
        <v/>
      </c>
      <c r="AD54" s="113" t="str">
        <f t="shared" si="52"/>
        <v/>
      </c>
      <c r="AE54" s="113" t="str">
        <f t="shared" si="52"/>
        <v/>
      </c>
      <c r="AF54" s="114" t="str">
        <f t="shared" si="53"/>
        <v/>
      </c>
      <c r="AG54" s="113" t="str">
        <f t="shared" si="56"/>
        <v/>
      </c>
      <c r="AH54" s="113" t="str">
        <f t="shared" si="56"/>
        <v/>
      </c>
      <c r="AI54" s="113" t="str">
        <f t="shared" si="56"/>
        <v/>
      </c>
      <c r="AJ54" s="113" t="str">
        <f t="shared" si="56"/>
        <v/>
      </c>
      <c r="AK54" s="113" t="str">
        <f t="shared" si="55"/>
        <v/>
      </c>
      <c r="AL54" s="113" t="str">
        <f t="shared" si="55"/>
        <v/>
      </c>
      <c r="AM54" s="113" t="str">
        <f t="shared" si="55"/>
        <v/>
      </c>
      <c r="AN54" s="113" t="str">
        <f t="shared" si="55"/>
        <v/>
      </c>
      <c r="AO54" s="115"/>
    </row>
    <row r="55" spans="1:41" ht="15.75" x14ac:dyDescent="0.25">
      <c r="A55" s="108" t="s">
        <v>299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2">
        <f t="shared" si="57"/>
        <v>0</v>
      </c>
      <c r="T55" s="112">
        <f>S55-R55</f>
        <v>0</v>
      </c>
      <c r="U55" s="112">
        <f t="shared" si="46"/>
        <v>0</v>
      </c>
      <c r="V55" s="112">
        <f>SUM(B55:F55)</f>
        <v>0</v>
      </c>
      <c r="W55" s="112">
        <f t="shared" si="48"/>
        <v>0</v>
      </c>
      <c r="X55" s="113" t="str">
        <f t="shared" si="49"/>
        <v/>
      </c>
      <c r="Y55" s="113" t="str">
        <f t="shared" si="50"/>
        <v/>
      </c>
      <c r="Z55" s="113" t="str">
        <f t="shared" si="51"/>
        <v/>
      </c>
      <c r="AA55" s="113" t="str">
        <f t="shared" si="52"/>
        <v/>
      </c>
      <c r="AB55" s="113" t="str">
        <f t="shared" si="52"/>
        <v/>
      </c>
      <c r="AC55" s="113" t="str">
        <f t="shared" si="52"/>
        <v/>
      </c>
      <c r="AD55" s="113" t="str">
        <f t="shared" si="52"/>
        <v/>
      </c>
      <c r="AE55" s="113" t="str">
        <f t="shared" si="52"/>
        <v/>
      </c>
      <c r="AF55" s="114" t="str">
        <f t="shared" si="53"/>
        <v/>
      </c>
      <c r="AG55" s="113" t="str">
        <f t="shared" si="56"/>
        <v/>
      </c>
      <c r="AH55" s="113" t="str">
        <f t="shared" si="56"/>
        <v/>
      </c>
      <c r="AI55" s="113" t="str">
        <f t="shared" si="56"/>
        <v/>
      </c>
      <c r="AJ55" s="113" t="str">
        <f t="shared" si="56"/>
        <v/>
      </c>
      <c r="AK55" s="113" t="str">
        <f t="shared" si="55"/>
        <v/>
      </c>
      <c r="AL55" s="113" t="str">
        <f t="shared" si="55"/>
        <v/>
      </c>
      <c r="AM55" s="113" t="str">
        <f t="shared" si="55"/>
        <v/>
      </c>
      <c r="AN55" s="113" t="str">
        <f t="shared" si="55"/>
        <v/>
      </c>
      <c r="AO55" s="115"/>
    </row>
    <row r="56" spans="1:41" ht="15.75" x14ac:dyDescent="0.25">
      <c r="A56" s="108" t="s">
        <v>300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2">
        <f t="shared" si="57"/>
        <v>0</v>
      </c>
      <c r="T56" s="112">
        <f>S56-R56</f>
        <v>0</v>
      </c>
      <c r="U56" s="112">
        <f t="shared" si="46"/>
        <v>0</v>
      </c>
      <c r="V56" s="112">
        <f>SUM(B56:F56)</f>
        <v>0</v>
      </c>
      <c r="W56" s="112">
        <f t="shared" si="48"/>
        <v>0</v>
      </c>
      <c r="X56" s="113" t="str">
        <f t="shared" si="49"/>
        <v/>
      </c>
      <c r="Y56" s="113" t="str">
        <f t="shared" si="50"/>
        <v/>
      </c>
      <c r="Z56" s="113" t="str">
        <f t="shared" si="51"/>
        <v/>
      </c>
      <c r="AA56" s="113" t="str">
        <f t="shared" si="52"/>
        <v/>
      </c>
      <c r="AB56" s="113" t="str">
        <f t="shared" si="52"/>
        <v/>
      </c>
      <c r="AC56" s="113" t="str">
        <f t="shared" si="52"/>
        <v/>
      </c>
      <c r="AD56" s="113" t="str">
        <f t="shared" si="52"/>
        <v/>
      </c>
      <c r="AE56" s="113" t="str">
        <f t="shared" si="52"/>
        <v/>
      </c>
      <c r="AF56" s="114" t="str">
        <f t="shared" si="53"/>
        <v/>
      </c>
      <c r="AG56" s="113" t="str">
        <f t="shared" si="56"/>
        <v/>
      </c>
      <c r="AH56" s="113" t="str">
        <f t="shared" si="56"/>
        <v/>
      </c>
      <c r="AI56" s="113" t="str">
        <f t="shared" si="56"/>
        <v/>
      </c>
      <c r="AJ56" s="113" t="str">
        <f t="shared" si="56"/>
        <v/>
      </c>
      <c r="AK56" s="113" t="str">
        <f t="shared" si="55"/>
        <v/>
      </c>
      <c r="AL56" s="113" t="str">
        <f t="shared" si="55"/>
        <v/>
      </c>
      <c r="AM56" s="113" t="str">
        <f t="shared" si="55"/>
        <v/>
      </c>
      <c r="AN56" s="113" t="str">
        <f t="shared" si="55"/>
        <v/>
      </c>
      <c r="AO56" s="115"/>
    </row>
    <row r="57" spans="1:41" ht="15.75" x14ac:dyDescent="0.25">
      <c r="A57" s="108" t="s">
        <v>301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2">
        <f t="shared" si="57"/>
        <v>0</v>
      </c>
      <c r="T57" s="112">
        <f>S57-R57</f>
        <v>0</v>
      </c>
      <c r="U57" s="112">
        <f>SUM(B57:Q57)</f>
        <v>0</v>
      </c>
      <c r="V57" s="112">
        <f>SUM(B57:H57)</f>
        <v>0</v>
      </c>
      <c r="W57" s="112">
        <f t="shared" si="48"/>
        <v>0</v>
      </c>
      <c r="X57" s="113" t="str">
        <f t="shared" si="49"/>
        <v/>
      </c>
      <c r="Y57" s="113" t="str">
        <f t="shared" si="50"/>
        <v/>
      </c>
      <c r="Z57" s="113" t="str">
        <f t="shared" si="51"/>
        <v/>
      </c>
      <c r="AA57" s="113" t="str">
        <f t="shared" si="52"/>
        <v/>
      </c>
      <c r="AB57" s="113" t="str">
        <f t="shared" si="52"/>
        <v/>
      </c>
      <c r="AC57" s="113" t="str">
        <f t="shared" si="52"/>
        <v/>
      </c>
      <c r="AD57" s="113" t="str">
        <f t="shared" si="52"/>
        <v/>
      </c>
      <c r="AE57" s="113" t="str">
        <f t="shared" si="52"/>
        <v/>
      </c>
      <c r="AF57" s="114" t="str">
        <f t="shared" si="53"/>
        <v/>
      </c>
      <c r="AG57" s="113" t="str">
        <f t="shared" si="56"/>
        <v/>
      </c>
      <c r="AH57" s="113" t="str">
        <f t="shared" si="56"/>
        <v/>
      </c>
      <c r="AI57" s="113" t="str">
        <f t="shared" si="56"/>
        <v/>
      </c>
      <c r="AJ57" s="113" t="str">
        <f t="shared" si="56"/>
        <v/>
      </c>
      <c r="AK57" s="113" t="str">
        <f t="shared" si="55"/>
        <v/>
      </c>
      <c r="AL57" s="113" t="str">
        <f t="shared" si="55"/>
        <v/>
      </c>
      <c r="AM57" s="113" t="str">
        <f t="shared" si="55"/>
        <v/>
      </c>
      <c r="AN57" s="113" t="str">
        <f t="shared" si="55"/>
        <v/>
      </c>
      <c r="AO57" s="115"/>
    </row>
    <row r="58" spans="1:41" s="119" customFormat="1" ht="27.75" customHeight="1" x14ac:dyDescent="0.2">
      <c r="A58" s="116" t="s">
        <v>78</v>
      </c>
      <c r="B58" s="116">
        <f t="shared" ref="B58:W58" si="58">SUM(B6:B57)</f>
        <v>0</v>
      </c>
      <c r="C58" s="116">
        <f t="shared" si="58"/>
        <v>0</v>
      </c>
      <c r="D58" s="116">
        <f t="shared" si="58"/>
        <v>0</v>
      </c>
      <c r="E58" s="116">
        <f t="shared" si="58"/>
        <v>0</v>
      </c>
      <c r="F58" s="116">
        <f t="shared" si="58"/>
        <v>0</v>
      </c>
      <c r="G58" s="116">
        <f t="shared" si="58"/>
        <v>0</v>
      </c>
      <c r="H58" s="116">
        <f t="shared" si="58"/>
        <v>0</v>
      </c>
      <c r="I58" s="116">
        <f t="shared" si="58"/>
        <v>0</v>
      </c>
      <c r="J58" s="116">
        <f t="shared" si="58"/>
        <v>0</v>
      </c>
      <c r="K58" s="116">
        <f t="shared" si="58"/>
        <v>0</v>
      </c>
      <c r="L58" s="116">
        <f t="shared" si="58"/>
        <v>0</v>
      </c>
      <c r="M58" s="116">
        <f t="shared" si="58"/>
        <v>0</v>
      </c>
      <c r="N58" s="116">
        <f t="shared" si="58"/>
        <v>0</v>
      </c>
      <c r="O58" s="116">
        <f t="shared" si="58"/>
        <v>0</v>
      </c>
      <c r="P58" s="116">
        <f t="shared" si="58"/>
        <v>0</v>
      </c>
      <c r="Q58" s="116">
        <f t="shared" si="58"/>
        <v>0</v>
      </c>
      <c r="R58" s="116">
        <f t="shared" si="58"/>
        <v>0</v>
      </c>
      <c r="S58" s="116">
        <f>SUM(S6:S57)</f>
        <v>0</v>
      </c>
      <c r="T58" s="116">
        <f>SUM(T6:T57)</f>
        <v>0</v>
      </c>
      <c r="U58" s="116">
        <f t="shared" si="58"/>
        <v>0</v>
      </c>
      <c r="V58" s="116">
        <f t="shared" si="58"/>
        <v>0</v>
      </c>
      <c r="W58" s="116">
        <f t="shared" si="58"/>
        <v>0</v>
      </c>
      <c r="X58" s="117" t="str">
        <f>IF(S58=0,"",T58/S58)</f>
        <v/>
      </c>
      <c r="Y58" s="117" t="str">
        <f>IF(S58=0,"",U58/S58)</f>
        <v/>
      </c>
      <c r="Z58" s="117" t="str">
        <f>IF(S58=0,"",V58/S58)</f>
        <v/>
      </c>
      <c r="AA58" s="117" t="str">
        <f>IF($V58=0,"",B58/$V58)</f>
        <v/>
      </c>
      <c r="AB58" s="117" t="str">
        <f>IF($V58=0,"",C58/$V58)</f>
        <v/>
      </c>
      <c r="AC58" s="117" t="str">
        <f>IF($V58=0,"",D58/$V58)</f>
        <v/>
      </c>
      <c r="AD58" s="117" t="str">
        <f>IF($V58=0,"",E58/$V58)</f>
        <v/>
      </c>
      <c r="AE58" s="117" t="str">
        <f>IF($V58=0,"",F58/$V58)</f>
        <v/>
      </c>
      <c r="AF58" s="118" t="str">
        <f t="shared" si="53"/>
        <v/>
      </c>
      <c r="AG58" s="117" t="str">
        <f>IF($S58=0,"",J58/$S58)</f>
        <v/>
      </c>
      <c r="AH58" s="117" t="str">
        <f>IF($S58=0,"",K58/$S58)</f>
        <v/>
      </c>
      <c r="AI58" s="117" t="str">
        <f>IF($S58=0,"",L58/$S58)</f>
        <v/>
      </c>
      <c r="AJ58" s="117" t="str">
        <f>IF($S58=0,"",M58/$S58)</f>
        <v/>
      </c>
      <c r="AK58" s="117" t="str">
        <f>IF($S58=0,"",N58/$S58)</f>
        <v/>
      </c>
      <c r="AL58" s="117" t="str">
        <f t="shared" si="55"/>
        <v/>
      </c>
      <c r="AM58" s="117" t="str">
        <f t="shared" si="55"/>
        <v/>
      </c>
      <c r="AN58" s="117" t="str">
        <f>IF($S58=0,"",Q58/$S58)</f>
        <v/>
      </c>
    </row>
    <row r="59" spans="1:41" ht="21" customHeight="1" x14ac:dyDescent="0.25">
      <c r="S59" s="59"/>
      <c r="T59" s="59"/>
      <c r="U59" s="59"/>
      <c r="V59" s="59"/>
      <c r="W59" s="59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</row>
    <row r="60" spans="1:41" ht="37.5" customHeight="1" x14ac:dyDescent="0.25">
      <c r="A60" s="326" t="str">
        <f>"INDICADORES ACUMULADOS PARA EL AÑO " &amp; Leyendas!$A$2 &amp;"
(para el cálculo se utilizaron muestras totales)"</f>
        <v>INDICADORES ACUMULADOS PARA EL AÑO 2017
(para el cálculo se utilizaron muestras totales)</v>
      </c>
      <c r="B60" s="326"/>
      <c r="C60" s="326"/>
      <c r="D60" s="326"/>
      <c r="E60" s="326"/>
      <c r="F60" s="326"/>
      <c r="S60" s="59"/>
      <c r="T60" s="59"/>
      <c r="U60" s="59"/>
      <c r="V60" s="59"/>
      <c r="W60" s="59"/>
      <c r="X60" s="59"/>
      <c r="Y60" s="59"/>
      <c r="Z60" s="59"/>
      <c r="AA60" s="59"/>
      <c r="AB60" s="59"/>
    </row>
    <row r="61" spans="1:41" s="122" customFormat="1" ht="36" customHeight="1" x14ac:dyDescent="0.25">
      <c r="A61" s="320" t="s">
        <v>302</v>
      </c>
      <c r="B61" s="321"/>
      <c r="C61" s="321"/>
      <c r="D61" s="321"/>
      <c r="E61" s="322"/>
      <c r="F61" s="121" t="e">
        <f>T58/S58</f>
        <v>#DIV/0!</v>
      </c>
      <c r="S61" s="123"/>
      <c r="T61" s="124"/>
      <c r="U61" s="124"/>
      <c r="V61" s="124"/>
      <c r="W61" s="124"/>
      <c r="X61" s="124"/>
      <c r="Y61" s="124"/>
      <c r="Z61" s="124"/>
      <c r="AA61" s="123"/>
      <c r="AB61" s="123"/>
    </row>
    <row r="62" spans="1:41" s="122" customFormat="1" ht="36" customHeight="1" x14ac:dyDescent="0.25">
      <c r="A62" s="320" t="s">
        <v>303</v>
      </c>
      <c r="B62" s="321"/>
      <c r="C62" s="321"/>
      <c r="D62" s="321"/>
      <c r="E62" s="322"/>
      <c r="F62" s="121" t="e">
        <f>U58/S58</f>
        <v>#DIV/0!</v>
      </c>
      <c r="S62" s="123"/>
      <c r="T62" s="124"/>
      <c r="U62" s="124"/>
      <c r="V62" s="124"/>
      <c r="W62" s="124"/>
      <c r="X62" s="124"/>
      <c r="Y62" s="124"/>
      <c r="Z62" s="124"/>
      <c r="AA62" s="123"/>
      <c r="AB62" s="123"/>
    </row>
    <row r="63" spans="1:41" s="122" customFormat="1" ht="36" customHeight="1" x14ac:dyDescent="0.25">
      <c r="A63" s="125"/>
      <c r="B63" s="320" t="s">
        <v>304</v>
      </c>
      <c r="C63" s="321"/>
      <c r="D63" s="321"/>
      <c r="E63" s="322"/>
      <c r="F63" s="121" t="e">
        <f>V58/S58</f>
        <v>#DIV/0!</v>
      </c>
      <c r="S63" s="123"/>
      <c r="T63" s="124"/>
      <c r="U63" s="124"/>
      <c r="V63" s="124"/>
      <c r="W63" s="124"/>
      <c r="X63" s="124"/>
      <c r="Y63" s="124"/>
      <c r="Z63" s="124"/>
      <c r="AA63" s="123"/>
      <c r="AB63" s="123"/>
    </row>
    <row r="64" spans="1:41" s="122" customFormat="1" ht="36" customHeight="1" x14ac:dyDescent="0.25">
      <c r="A64" s="125"/>
      <c r="B64" s="320" t="s">
        <v>305</v>
      </c>
      <c r="C64" s="321"/>
      <c r="D64" s="321"/>
      <c r="E64" s="322"/>
      <c r="F64" s="121" t="e">
        <f>W58/S58</f>
        <v>#DIV/0!</v>
      </c>
      <c r="S64" s="123"/>
      <c r="T64" s="124"/>
      <c r="U64" s="124"/>
      <c r="V64" s="124"/>
      <c r="W64" s="124"/>
      <c r="X64" s="124"/>
      <c r="Y64" s="124"/>
      <c r="Z64" s="124"/>
      <c r="AA64" s="123"/>
      <c r="AB64" s="123"/>
    </row>
    <row r="65" spans="1:28" ht="37.5" customHeight="1" x14ac:dyDescent="0.25">
      <c r="A65" s="323" t="s">
        <v>306</v>
      </c>
      <c r="B65" s="324"/>
      <c r="C65" s="324"/>
      <c r="D65" s="324"/>
      <c r="E65" s="325"/>
      <c r="F65" s="121" t="e">
        <f>SUM(J58:Q58)/S58</f>
        <v>#DIV/0!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</row>
    <row r="66" spans="1:28" ht="15.75" x14ac:dyDescent="0.25">
      <c r="S66" s="126"/>
      <c r="T66" s="59"/>
      <c r="U66" s="59"/>
      <c r="V66" s="59"/>
      <c r="W66" s="59"/>
      <c r="X66" s="59"/>
      <c r="Y66" s="59"/>
      <c r="Z66" s="59"/>
      <c r="AA66" s="59"/>
      <c r="AB66" s="59"/>
    </row>
    <row r="67" spans="1:28" ht="15.75" x14ac:dyDescent="0.25">
      <c r="S67" s="126"/>
      <c r="T67" s="59"/>
      <c r="U67" s="59"/>
      <c r="V67" s="59"/>
      <c r="W67" s="59"/>
      <c r="X67" s="59"/>
      <c r="Y67" s="59"/>
      <c r="Z67" s="59"/>
      <c r="AA67" s="59"/>
      <c r="AB67" s="59"/>
    </row>
    <row r="68" spans="1:28" ht="15.75" x14ac:dyDescent="0.25">
      <c r="S68" s="126"/>
      <c r="T68" s="59"/>
      <c r="U68" s="59"/>
      <c r="V68" s="59"/>
      <c r="W68" s="59"/>
      <c r="X68" s="59"/>
      <c r="Y68" s="59"/>
      <c r="Z68" s="59"/>
      <c r="AA68" s="59"/>
      <c r="AB68" s="59"/>
    </row>
    <row r="69" spans="1:28" ht="15.75" x14ac:dyDescent="0.25">
      <c r="S69" s="127"/>
    </row>
    <row r="70" spans="1:28" ht="15.75" x14ac:dyDescent="0.25">
      <c r="S70" s="127"/>
    </row>
    <row r="71" spans="1:28" ht="15.75" x14ac:dyDescent="0.25">
      <c r="S71" s="127"/>
    </row>
    <row r="72" spans="1:28" ht="18.75" x14ac:dyDescent="0.3">
      <c r="S72" s="128"/>
    </row>
    <row r="73" spans="1:28" ht="15.75" x14ac:dyDescent="0.25">
      <c r="S73" s="129"/>
    </row>
    <row r="74" spans="1:28" ht="15.75" x14ac:dyDescent="0.25">
      <c r="S74" s="129"/>
    </row>
    <row r="75" spans="1:28" ht="15.75" x14ac:dyDescent="0.25">
      <c r="S75" s="129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25" t="s">
        <v>34</v>
      </c>
      <c r="D1" s="25"/>
      <c r="E1" s="25"/>
      <c r="F1" s="25"/>
      <c r="G1" s="25"/>
      <c r="H1" s="25"/>
      <c r="I1" s="25"/>
      <c r="J1" s="25"/>
      <c r="K1" s="25"/>
    </row>
    <row r="2" spans="1:25" x14ac:dyDescent="0.25">
      <c r="A2" s="25" t="s">
        <v>91</v>
      </c>
      <c r="D2" s="25"/>
      <c r="E2" s="25"/>
      <c r="F2" s="25"/>
      <c r="G2" s="25"/>
      <c r="H2" s="25"/>
      <c r="I2" s="25"/>
      <c r="J2" s="25"/>
      <c r="K2" s="25"/>
    </row>
    <row r="3" spans="1:25" x14ac:dyDescent="0.25">
      <c r="A3" s="20" t="s">
        <v>79</v>
      </c>
      <c r="B3" s="21"/>
      <c r="F3" s="20"/>
      <c r="G3" s="20"/>
      <c r="H3" s="20"/>
      <c r="I3" s="20"/>
      <c r="J3" s="20"/>
      <c r="K3" s="20"/>
    </row>
    <row r="4" spans="1:25" x14ac:dyDescent="0.25">
      <c r="A4" s="20"/>
      <c r="B4" s="21"/>
      <c r="F4" s="20"/>
      <c r="G4" s="20"/>
      <c r="H4" s="20"/>
      <c r="I4" s="20"/>
      <c r="J4" s="20"/>
      <c r="K4" s="20"/>
    </row>
    <row r="5" spans="1:25" ht="18.75" x14ac:dyDescent="0.25">
      <c r="A5" s="60" t="s">
        <v>92</v>
      </c>
      <c r="B5" s="66"/>
      <c r="C5" s="66"/>
      <c r="D5" s="60"/>
      <c r="E5" s="60"/>
      <c r="F5" s="60"/>
      <c r="G5" s="60"/>
      <c r="H5" s="60"/>
      <c r="I5" s="60"/>
      <c r="J5" s="60"/>
      <c r="K5" s="60"/>
    </row>
    <row r="6" spans="1:25" ht="121.5" customHeight="1" x14ac:dyDescent="0.25">
      <c r="A6" s="67" t="s">
        <v>77</v>
      </c>
      <c r="B6" s="67" t="s">
        <v>12</v>
      </c>
      <c r="C6" s="68" t="s">
        <v>1</v>
      </c>
      <c r="D6" s="61" t="s">
        <v>87</v>
      </c>
      <c r="E6" s="61" t="s">
        <v>88</v>
      </c>
      <c r="F6" s="61" t="s">
        <v>89</v>
      </c>
      <c r="G6" s="61" t="s">
        <v>95</v>
      </c>
      <c r="H6" s="61" t="s">
        <v>90</v>
      </c>
      <c r="I6" s="61" t="s">
        <v>86</v>
      </c>
      <c r="J6" s="61" t="s">
        <v>14</v>
      </c>
      <c r="K6" s="61" t="s">
        <v>78</v>
      </c>
      <c r="L6" s="89" t="s">
        <v>158</v>
      </c>
      <c r="M6" s="89" t="s">
        <v>180</v>
      </c>
      <c r="N6" s="89" t="s">
        <v>171</v>
      </c>
      <c r="O6" s="89" t="s">
        <v>181</v>
      </c>
      <c r="P6" s="89" t="s">
        <v>179</v>
      </c>
      <c r="Q6" s="89" t="s">
        <v>172</v>
      </c>
      <c r="R6" s="89" t="s">
        <v>177</v>
      </c>
      <c r="S6" s="89" t="s">
        <v>174</v>
      </c>
      <c r="T6" s="89" t="s">
        <v>173</v>
      </c>
      <c r="U6" s="89" t="s">
        <v>175</v>
      </c>
      <c r="V6" s="89" t="s">
        <v>178</v>
      </c>
      <c r="W6" s="89" t="s">
        <v>176</v>
      </c>
      <c r="X6" s="89" t="s">
        <v>170</v>
      </c>
      <c r="Y6" s="89" t="s">
        <v>161</v>
      </c>
    </row>
    <row r="7" spans="1:25" ht="45" x14ac:dyDescent="0.25">
      <c r="A7" s="63" t="s">
        <v>15</v>
      </c>
      <c r="B7" s="63" t="s">
        <v>12</v>
      </c>
      <c r="C7" s="64" t="s">
        <v>16</v>
      </c>
      <c r="D7" s="65" t="s">
        <v>96</v>
      </c>
      <c r="E7" s="65" t="s">
        <v>97</v>
      </c>
      <c r="F7" s="65" t="s">
        <v>98</v>
      </c>
      <c r="G7" s="65" t="s">
        <v>99</v>
      </c>
      <c r="H7" s="65" t="s">
        <v>100</v>
      </c>
      <c r="I7" s="65" t="s">
        <v>101</v>
      </c>
      <c r="J7" s="65" t="s">
        <v>93</v>
      </c>
      <c r="K7" s="65" t="s">
        <v>94</v>
      </c>
      <c r="L7" s="88" t="s">
        <v>209</v>
      </c>
      <c r="M7" s="88" t="s">
        <v>208</v>
      </c>
      <c r="N7" s="88" t="s">
        <v>207</v>
      </c>
      <c r="O7" s="88" t="s">
        <v>206</v>
      </c>
      <c r="P7" s="88" t="s">
        <v>205</v>
      </c>
      <c r="Q7" s="88" t="s">
        <v>204</v>
      </c>
      <c r="R7" s="88" t="s">
        <v>203</v>
      </c>
      <c r="S7" s="88" t="s">
        <v>202</v>
      </c>
      <c r="T7" s="88" t="s">
        <v>201</v>
      </c>
      <c r="U7" s="88" t="s">
        <v>199</v>
      </c>
      <c r="V7" s="88" t="s">
        <v>198</v>
      </c>
      <c r="W7" s="88" t="s">
        <v>197</v>
      </c>
      <c r="X7" s="88" t="s">
        <v>196</v>
      </c>
      <c r="Y7" s="88" t="s">
        <v>195</v>
      </c>
    </row>
    <row r="8" spans="1:25" ht="15" customHeight="1" x14ac:dyDescent="0.25">
      <c r="A8" s="90" t="s">
        <v>143</v>
      </c>
      <c r="B8" s="90">
        <v>2015</v>
      </c>
      <c r="C8" s="3">
        <v>1</v>
      </c>
      <c r="D8" s="62"/>
      <c r="E8" s="62"/>
      <c r="F8" s="62"/>
      <c r="G8" s="62"/>
      <c r="H8" s="62"/>
      <c r="I8" s="62"/>
      <c r="J8" s="62"/>
      <c r="K8" s="62"/>
      <c r="L8" s="80"/>
      <c r="M8" s="80"/>
      <c r="N8" s="80"/>
      <c r="O8" s="80"/>
      <c r="P8" s="80"/>
      <c r="Q8" s="80"/>
      <c r="R8" s="81"/>
      <c r="S8" s="81"/>
      <c r="T8" s="81"/>
      <c r="U8" s="82"/>
      <c r="V8" s="80"/>
      <c r="W8" s="80"/>
      <c r="X8" s="80"/>
      <c r="Y8" s="83"/>
    </row>
    <row r="9" spans="1:25" x14ac:dyDescent="0.25">
      <c r="A9" s="91" t="s">
        <v>143</v>
      </c>
      <c r="B9" s="90">
        <v>2015</v>
      </c>
      <c r="C9" s="3">
        <v>2</v>
      </c>
      <c r="D9" s="3"/>
      <c r="E9" s="3"/>
      <c r="F9" s="3"/>
      <c r="G9" s="3"/>
      <c r="H9" s="3"/>
      <c r="I9" s="3"/>
      <c r="J9" s="3"/>
      <c r="K9" s="62"/>
      <c r="L9" s="84"/>
      <c r="M9" s="84"/>
      <c r="N9" s="84"/>
      <c r="O9" s="84"/>
      <c r="P9" s="84"/>
      <c r="Q9" s="84"/>
      <c r="R9" s="85"/>
      <c r="S9" s="85"/>
      <c r="T9" s="85"/>
      <c r="U9" s="86"/>
      <c r="V9" s="84"/>
      <c r="W9" s="84"/>
      <c r="X9" s="84"/>
      <c r="Y9" s="87"/>
    </row>
    <row r="10" spans="1:25" x14ac:dyDescent="0.25">
      <c r="A10" s="90" t="s">
        <v>143</v>
      </c>
      <c r="B10" s="90">
        <v>2015</v>
      </c>
      <c r="C10" s="3">
        <v>3</v>
      </c>
      <c r="D10" s="4"/>
      <c r="E10" s="4"/>
      <c r="F10" s="4"/>
      <c r="G10" s="4"/>
      <c r="H10" s="4"/>
      <c r="I10" s="4"/>
      <c r="J10" s="4"/>
      <c r="K10" s="62"/>
      <c r="L10" s="84"/>
      <c r="M10" s="84"/>
      <c r="N10" s="84"/>
      <c r="O10" s="84"/>
      <c r="P10" s="84"/>
      <c r="Q10" s="84"/>
      <c r="R10" s="85"/>
      <c r="S10" s="85"/>
      <c r="T10" s="85"/>
      <c r="U10" s="86"/>
      <c r="V10" s="84"/>
      <c r="W10" s="84"/>
      <c r="X10" s="84"/>
      <c r="Y10" s="87"/>
    </row>
    <row r="11" spans="1:25" x14ac:dyDescent="0.25">
      <c r="A11" s="91" t="s">
        <v>143</v>
      </c>
      <c r="B11" s="90">
        <v>2015</v>
      </c>
      <c r="C11" s="3">
        <v>4</v>
      </c>
      <c r="D11" s="62"/>
      <c r="E11" s="62"/>
      <c r="F11" s="62"/>
      <c r="G11" s="62"/>
      <c r="H11" s="62"/>
      <c r="I11" s="62"/>
      <c r="J11" s="62"/>
      <c r="K11" s="62"/>
      <c r="L11" s="84"/>
      <c r="M11" s="84"/>
      <c r="N11" s="84"/>
      <c r="O11" s="84"/>
      <c r="P11" s="84"/>
      <c r="Q11" s="84"/>
      <c r="R11" s="85"/>
      <c r="S11" s="85"/>
      <c r="T11" s="85"/>
      <c r="U11" s="86"/>
      <c r="V11" s="84"/>
      <c r="W11" s="84"/>
      <c r="X11" s="84"/>
      <c r="Y11" s="87"/>
    </row>
    <row r="12" spans="1:25" x14ac:dyDescent="0.25">
      <c r="A12" s="90" t="s">
        <v>143</v>
      </c>
      <c r="B12" s="90">
        <v>2015</v>
      </c>
      <c r="C12" s="3">
        <v>5</v>
      </c>
      <c r="D12" s="3"/>
      <c r="E12" s="3"/>
      <c r="F12" s="3"/>
      <c r="G12" s="3"/>
      <c r="H12" s="3"/>
      <c r="I12" s="3"/>
      <c r="J12" s="3"/>
      <c r="K12" s="62"/>
      <c r="L12" s="84"/>
      <c r="M12" s="84"/>
      <c r="N12" s="84"/>
      <c r="O12" s="84"/>
      <c r="P12" s="84"/>
      <c r="Q12" s="84"/>
      <c r="R12" s="85"/>
      <c r="S12" s="85"/>
      <c r="T12" s="85"/>
      <c r="U12" s="86"/>
      <c r="V12" s="84"/>
      <c r="W12" s="84"/>
      <c r="X12" s="84"/>
      <c r="Y12" s="87"/>
    </row>
    <row r="13" spans="1:25" x14ac:dyDescent="0.25">
      <c r="A13" s="91" t="s">
        <v>143</v>
      </c>
      <c r="B13" s="90">
        <v>2015</v>
      </c>
      <c r="C13" s="3">
        <v>6</v>
      </c>
      <c r="D13" s="4"/>
      <c r="E13" s="4"/>
      <c r="F13" s="4"/>
      <c r="G13" s="4"/>
      <c r="H13" s="4"/>
      <c r="I13" s="4"/>
      <c r="J13" s="4"/>
      <c r="K13" s="62"/>
      <c r="L13" s="84"/>
      <c r="M13" s="84"/>
      <c r="N13" s="84"/>
      <c r="O13" s="84"/>
      <c r="P13" s="84"/>
      <c r="Q13" s="84"/>
      <c r="R13" s="85"/>
      <c r="S13" s="85"/>
      <c r="T13" s="85"/>
      <c r="U13" s="86"/>
      <c r="V13" s="84"/>
      <c r="W13" s="84"/>
      <c r="X13" s="84"/>
      <c r="Y13" s="87"/>
    </row>
    <row r="14" spans="1:25" x14ac:dyDescent="0.25">
      <c r="A14" s="90" t="s">
        <v>143</v>
      </c>
      <c r="B14" s="90">
        <v>2015</v>
      </c>
      <c r="C14" s="3">
        <v>7</v>
      </c>
      <c r="D14" s="62"/>
      <c r="E14" s="62"/>
      <c r="F14" s="62"/>
      <c r="G14" s="62"/>
      <c r="H14" s="62"/>
      <c r="I14" s="62"/>
      <c r="J14" s="62"/>
      <c r="K14" s="62"/>
      <c r="L14" s="84"/>
      <c r="M14" s="84"/>
      <c r="N14" s="84"/>
      <c r="O14" s="84"/>
      <c r="P14" s="84"/>
      <c r="Q14" s="84"/>
      <c r="R14" s="85"/>
      <c r="S14" s="85"/>
      <c r="T14" s="85"/>
      <c r="U14" s="86"/>
      <c r="V14" s="84"/>
      <c r="W14" s="84"/>
      <c r="X14" s="84"/>
      <c r="Y14" s="87"/>
    </row>
    <row r="15" spans="1:25" x14ac:dyDescent="0.25">
      <c r="A15" s="91" t="s">
        <v>143</v>
      </c>
      <c r="B15" s="90">
        <v>2015</v>
      </c>
      <c r="C15" s="3">
        <v>8</v>
      </c>
      <c r="D15" s="3"/>
      <c r="E15" s="3"/>
      <c r="F15" s="3"/>
      <c r="G15" s="3"/>
      <c r="H15" s="3"/>
      <c r="I15" s="3"/>
      <c r="J15" s="3"/>
      <c r="K15" s="62"/>
      <c r="L15" s="84"/>
      <c r="M15" s="84"/>
      <c r="N15" s="84"/>
      <c r="O15" s="84"/>
      <c r="P15" s="84"/>
      <c r="Q15" s="84"/>
      <c r="R15" s="85"/>
      <c r="S15" s="85"/>
      <c r="T15" s="85"/>
      <c r="U15" s="86"/>
      <c r="V15" s="84"/>
      <c r="W15" s="84"/>
      <c r="X15" s="84"/>
      <c r="Y15" s="87"/>
    </row>
    <row r="16" spans="1:25" x14ac:dyDescent="0.25">
      <c r="A16" s="90" t="s">
        <v>143</v>
      </c>
      <c r="B16" s="90">
        <v>2015</v>
      </c>
      <c r="C16" s="3">
        <v>9</v>
      </c>
      <c r="D16" s="4"/>
      <c r="E16" s="4"/>
      <c r="F16" s="4"/>
      <c r="G16" s="4"/>
      <c r="H16" s="4"/>
      <c r="I16" s="4"/>
      <c r="J16" s="4"/>
      <c r="K16" s="62"/>
      <c r="L16" s="84"/>
      <c r="M16" s="84"/>
      <c r="N16" s="84"/>
      <c r="O16" s="84"/>
      <c r="P16" s="84"/>
      <c r="Q16" s="84"/>
      <c r="R16" s="85"/>
      <c r="S16" s="85"/>
      <c r="T16" s="85"/>
      <c r="U16" s="86"/>
      <c r="V16" s="84"/>
      <c r="W16" s="84"/>
      <c r="X16" s="84"/>
      <c r="Y16" s="87"/>
    </row>
    <row r="17" spans="1:25" x14ac:dyDescent="0.25">
      <c r="A17" s="91" t="s">
        <v>143</v>
      </c>
      <c r="B17" s="90">
        <v>2015</v>
      </c>
      <c r="C17" s="3">
        <v>10</v>
      </c>
      <c r="D17" s="62"/>
      <c r="E17" s="62"/>
      <c r="F17" s="62"/>
      <c r="G17" s="62"/>
      <c r="H17" s="62"/>
      <c r="I17" s="62"/>
      <c r="J17" s="62"/>
      <c r="K17" s="62"/>
      <c r="L17" s="84"/>
      <c r="M17" s="84"/>
      <c r="N17" s="84"/>
      <c r="O17" s="84"/>
      <c r="P17" s="84"/>
      <c r="Q17" s="84"/>
      <c r="R17" s="85"/>
      <c r="S17" s="85"/>
      <c r="T17" s="85"/>
      <c r="U17" s="86"/>
      <c r="V17" s="84"/>
      <c r="W17" s="84"/>
      <c r="X17" s="84"/>
      <c r="Y17" s="87"/>
    </row>
    <row r="18" spans="1:25" x14ac:dyDescent="0.25">
      <c r="A18" s="90" t="s">
        <v>143</v>
      </c>
      <c r="B18" s="90">
        <v>2015</v>
      </c>
      <c r="C18" s="3">
        <v>11</v>
      </c>
      <c r="D18" s="3"/>
      <c r="E18" s="3"/>
      <c r="F18" s="3"/>
      <c r="G18" s="3"/>
      <c r="H18" s="3"/>
      <c r="I18" s="3"/>
      <c r="J18" s="3"/>
      <c r="K18" s="62"/>
      <c r="L18" s="84"/>
      <c r="M18" s="84"/>
      <c r="N18" s="84"/>
      <c r="O18" s="84"/>
      <c r="P18" s="84"/>
      <c r="Q18" s="84"/>
      <c r="R18" s="85"/>
      <c r="S18" s="85"/>
      <c r="T18" s="85"/>
      <c r="U18" s="86"/>
      <c r="V18" s="84"/>
      <c r="W18" s="84"/>
      <c r="X18" s="84"/>
      <c r="Y18" s="87"/>
    </row>
    <row r="19" spans="1:25" x14ac:dyDescent="0.25">
      <c r="A19" s="91" t="s">
        <v>143</v>
      </c>
      <c r="B19" s="90">
        <v>2015</v>
      </c>
      <c r="C19" s="3">
        <v>12</v>
      </c>
      <c r="D19" s="4"/>
      <c r="E19" s="4"/>
      <c r="F19" s="4"/>
      <c r="G19" s="4"/>
      <c r="H19" s="4"/>
      <c r="I19" s="4"/>
      <c r="J19" s="4"/>
      <c r="K19" s="62"/>
      <c r="L19" s="84"/>
      <c r="M19" s="84"/>
      <c r="N19" s="84"/>
      <c r="O19" s="84"/>
      <c r="P19" s="84"/>
      <c r="Q19" s="84"/>
      <c r="R19" s="85"/>
      <c r="S19" s="85"/>
      <c r="T19" s="85"/>
      <c r="U19" s="86"/>
      <c r="V19" s="84"/>
      <c r="W19" s="84"/>
      <c r="X19" s="84"/>
      <c r="Y19" s="87"/>
    </row>
    <row r="20" spans="1:25" x14ac:dyDescent="0.25">
      <c r="A20" s="90" t="s">
        <v>143</v>
      </c>
      <c r="B20" s="90">
        <v>2015</v>
      </c>
      <c r="C20" s="3">
        <v>13</v>
      </c>
      <c r="D20" s="62"/>
      <c r="E20" s="62"/>
      <c r="F20" s="62"/>
      <c r="G20" s="62"/>
      <c r="H20" s="62"/>
      <c r="I20" s="62"/>
      <c r="J20" s="62"/>
      <c r="K20" s="62"/>
      <c r="L20" s="84"/>
      <c r="M20" s="84"/>
      <c r="N20" s="84"/>
      <c r="O20" s="84"/>
      <c r="P20" s="84"/>
      <c r="Q20" s="84"/>
      <c r="R20" s="85"/>
      <c r="S20" s="85"/>
      <c r="T20" s="85"/>
      <c r="U20" s="86"/>
      <c r="V20" s="84"/>
      <c r="W20" s="84"/>
      <c r="X20" s="84"/>
      <c r="Y20" s="87"/>
    </row>
    <row r="21" spans="1:25" x14ac:dyDescent="0.25">
      <c r="A21" s="91" t="s">
        <v>143</v>
      </c>
      <c r="B21" s="90">
        <v>2015</v>
      </c>
      <c r="C21" s="3">
        <v>14</v>
      </c>
      <c r="D21" s="3"/>
      <c r="E21" s="3"/>
      <c r="F21" s="3"/>
      <c r="G21" s="3"/>
      <c r="H21" s="3"/>
      <c r="I21" s="3"/>
      <c r="J21" s="3"/>
      <c r="K21" s="62"/>
      <c r="L21" s="84"/>
      <c r="M21" s="84"/>
      <c r="N21" s="84"/>
      <c r="O21" s="84"/>
      <c r="P21" s="84"/>
      <c r="Q21" s="84"/>
      <c r="R21" s="85"/>
      <c r="S21" s="85"/>
      <c r="T21" s="85"/>
      <c r="U21" s="86"/>
      <c r="V21" s="84"/>
      <c r="W21" s="84"/>
      <c r="X21" s="84"/>
      <c r="Y21" s="87"/>
    </row>
    <row r="22" spans="1:25" x14ac:dyDescent="0.25">
      <c r="A22" s="90" t="s">
        <v>143</v>
      </c>
      <c r="B22" s="90">
        <v>2015</v>
      </c>
      <c r="C22" s="3">
        <v>15</v>
      </c>
      <c r="D22" s="4"/>
      <c r="E22" s="4"/>
      <c r="F22" s="4"/>
      <c r="G22" s="4"/>
      <c r="H22" s="4"/>
      <c r="I22" s="4"/>
      <c r="J22" s="4"/>
      <c r="K22" s="62"/>
      <c r="L22" s="84"/>
      <c r="M22" s="84"/>
      <c r="N22" s="84"/>
      <c r="O22" s="84"/>
      <c r="P22" s="84"/>
      <c r="Q22" s="84"/>
      <c r="R22" s="85"/>
      <c r="S22" s="85"/>
      <c r="T22" s="85"/>
      <c r="U22" s="86"/>
      <c r="V22" s="84"/>
      <c r="W22" s="84"/>
      <c r="X22" s="84"/>
      <c r="Y22" s="87"/>
    </row>
    <row r="23" spans="1:25" x14ac:dyDescent="0.25">
      <c r="A23" s="91" t="s">
        <v>143</v>
      </c>
      <c r="B23" s="90">
        <v>2015</v>
      </c>
      <c r="C23" s="3">
        <v>16</v>
      </c>
      <c r="D23" s="62"/>
      <c r="E23" s="62"/>
      <c r="F23" s="62"/>
      <c r="G23" s="62"/>
      <c r="H23" s="62"/>
      <c r="I23" s="62"/>
      <c r="J23" s="62"/>
      <c r="K23" s="62"/>
      <c r="L23" s="84"/>
      <c r="M23" s="84"/>
      <c r="N23" s="84"/>
      <c r="O23" s="84"/>
      <c r="P23" s="84"/>
      <c r="Q23" s="84"/>
      <c r="R23" s="85"/>
      <c r="S23" s="85"/>
      <c r="T23" s="85"/>
      <c r="U23" s="86"/>
      <c r="V23" s="84"/>
      <c r="W23" s="84"/>
      <c r="X23" s="84"/>
      <c r="Y23" s="87"/>
    </row>
    <row r="24" spans="1:25" x14ac:dyDescent="0.25">
      <c r="A24" s="90" t="s">
        <v>143</v>
      </c>
      <c r="B24" s="90">
        <v>2015</v>
      </c>
      <c r="C24" s="3">
        <v>17</v>
      </c>
      <c r="D24" s="3"/>
      <c r="E24" s="3"/>
      <c r="F24" s="3"/>
      <c r="G24" s="3"/>
      <c r="H24" s="3"/>
      <c r="I24" s="3"/>
      <c r="J24" s="3"/>
      <c r="K24" s="62"/>
      <c r="L24" s="84"/>
      <c r="M24" s="84"/>
      <c r="N24" s="84"/>
      <c r="O24" s="84"/>
      <c r="P24" s="84"/>
      <c r="Q24" s="84"/>
      <c r="R24" s="85"/>
      <c r="S24" s="85"/>
      <c r="T24" s="85"/>
      <c r="U24" s="86"/>
      <c r="V24" s="84"/>
      <c r="W24" s="84"/>
      <c r="X24" s="84"/>
      <c r="Y24" s="87"/>
    </row>
    <row r="25" spans="1:25" x14ac:dyDescent="0.25">
      <c r="A25" s="91" t="s">
        <v>143</v>
      </c>
      <c r="B25" s="90">
        <v>2015</v>
      </c>
      <c r="C25" s="3">
        <v>18</v>
      </c>
      <c r="D25" s="4"/>
      <c r="E25" s="4"/>
      <c r="F25" s="4"/>
      <c r="G25" s="4"/>
      <c r="H25" s="4"/>
      <c r="I25" s="4"/>
      <c r="J25" s="4"/>
      <c r="K25" s="62"/>
      <c r="L25" s="84"/>
      <c r="M25" s="84"/>
      <c r="N25" s="84"/>
      <c r="O25" s="84"/>
      <c r="P25" s="84"/>
      <c r="Q25" s="84"/>
      <c r="R25" s="85"/>
      <c r="S25" s="85"/>
      <c r="T25" s="85"/>
      <c r="U25" s="86"/>
      <c r="V25" s="84"/>
      <c r="W25" s="84"/>
      <c r="X25" s="84"/>
      <c r="Y25" s="87"/>
    </row>
    <row r="26" spans="1:25" x14ac:dyDescent="0.25">
      <c r="A26" s="90" t="s">
        <v>143</v>
      </c>
      <c r="B26" s="90">
        <v>2015</v>
      </c>
      <c r="C26" s="3">
        <v>19</v>
      </c>
      <c r="D26" s="62"/>
      <c r="E26" s="62"/>
      <c r="F26" s="62"/>
      <c r="G26" s="62"/>
      <c r="H26" s="62"/>
      <c r="I26" s="62"/>
      <c r="J26" s="62"/>
      <c r="K26" s="62"/>
      <c r="L26" s="84"/>
      <c r="M26" s="84"/>
      <c r="N26" s="84"/>
      <c r="O26" s="84"/>
      <c r="P26" s="84"/>
      <c r="Q26" s="84"/>
      <c r="R26" s="85"/>
      <c r="S26" s="85"/>
      <c r="T26" s="85"/>
      <c r="U26" s="86"/>
      <c r="V26" s="84"/>
      <c r="W26" s="84"/>
      <c r="X26" s="84"/>
      <c r="Y26" s="87"/>
    </row>
    <row r="27" spans="1:25" x14ac:dyDescent="0.25">
      <c r="A27" s="91" t="s">
        <v>143</v>
      </c>
      <c r="B27" s="90">
        <v>2015</v>
      </c>
      <c r="C27" s="3">
        <v>20</v>
      </c>
      <c r="D27" s="3"/>
      <c r="E27" s="3"/>
      <c r="F27" s="3"/>
      <c r="G27" s="3"/>
      <c r="H27" s="3"/>
      <c r="I27" s="3"/>
      <c r="J27" s="3"/>
      <c r="K27" s="62"/>
      <c r="L27" s="84"/>
      <c r="M27" s="84"/>
      <c r="N27" s="84"/>
      <c r="O27" s="84"/>
      <c r="P27" s="84"/>
      <c r="Q27" s="84"/>
      <c r="R27" s="85"/>
      <c r="S27" s="85"/>
      <c r="T27" s="85"/>
      <c r="U27" s="86"/>
      <c r="V27" s="84"/>
      <c r="W27" s="84"/>
      <c r="X27" s="84"/>
      <c r="Y27" s="87"/>
    </row>
    <row r="28" spans="1:25" x14ac:dyDescent="0.25">
      <c r="A28" s="90" t="s">
        <v>143</v>
      </c>
      <c r="B28" s="90">
        <v>2015</v>
      </c>
      <c r="C28" s="3">
        <v>21</v>
      </c>
      <c r="D28" s="4"/>
      <c r="E28" s="4"/>
      <c r="F28" s="4"/>
      <c r="G28" s="4"/>
      <c r="H28" s="4"/>
      <c r="I28" s="4"/>
      <c r="J28" s="4"/>
      <c r="K28" s="62"/>
      <c r="L28" s="84"/>
      <c r="M28" s="84"/>
      <c r="N28" s="84"/>
      <c r="O28" s="84"/>
      <c r="P28" s="84"/>
      <c r="Q28" s="84"/>
      <c r="R28" s="85"/>
      <c r="S28" s="85"/>
      <c r="T28" s="85"/>
      <c r="U28" s="86"/>
      <c r="V28" s="84"/>
      <c r="W28" s="84"/>
      <c r="X28" s="84"/>
      <c r="Y28" s="87"/>
    </row>
    <row r="29" spans="1:25" x14ac:dyDescent="0.25">
      <c r="A29" s="91" t="s">
        <v>143</v>
      </c>
      <c r="B29" s="90">
        <v>2015</v>
      </c>
      <c r="C29" s="3">
        <v>22</v>
      </c>
      <c r="D29" s="62"/>
      <c r="E29" s="62"/>
      <c r="F29" s="62"/>
      <c r="G29" s="62"/>
      <c r="H29" s="62"/>
      <c r="I29" s="62"/>
      <c r="J29" s="62"/>
      <c r="K29" s="62"/>
      <c r="L29" s="84"/>
      <c r="M29" s="84"/>
      <c r="N29" s="84"/>
      <c r="O29" s="84"/>
      <c r="P29" s="84"/>
      <c r="Q29" s="84"/>
      <c r="R29" s="85"/>
      <c r="S29" s="85"/>
      <c r="T29" s="85"/>
      <c r="U29" s="86"/>
      <c r="V29" s="84"/>
      <c r="W29" s="84"/>
      <c r="X29" s="84"/>
      <c r="Y29" s="87"/>
    </row>
    <row r="30" spans="1:25" x14ac:dyDescent="0.25">
      <c r="A30" s="90" t="s">
        <v>143</v>
      </c>
      <c r="B30" s="90">
        <v>2015</v>
      </c>
      <c r="C30" s="3">
        <v>23</v>
      </c>
      <c r="D30" s="3"/>
      <c r="E30" s="3"/>
      <c r="F30" s="3"/>
      <c r="G30" s="3"/>
      <c r="H30" s="3"/>
      <c r="I30" s="3"/>
      <c r="J30" s="3"/>
      <c r="K30" s="62"/>
      <c r="L30" s="84"/>
      <c r="M30" s="84"/>
      <c r="N30" s="84"/>
      <c r="O30" s="84"/>
      <c r="P30" s="84"/>
      <c r="Q30" s="84"/>
      <c r="R30" s="85"/>
      <c r="S30" s="85"/>
      <c r="T30" s="85"/>
      <c r="U30" s="86"/>
      <c r="V30" s="84"/>
      <c r="W30" s="84"/>
      <c r="X30" s="84"/>
      <c r="Y30" s="87"/>
    </row>
    <row r="31" spans="1:25" x14ac:dyDescent="0.25">
      <c r="A31" s="91" t="s">
        <v>143</v>
      </c>
      <c r="B31" s="90">
        <v>2015</v>
      </c>
      <c r="C31" s="3">
        <v>24</v>
      </c>
      <c r="D31" s="4"/>
      <c r="E31" s="4"/>
      <c r="F31" s="4"/>
      <c r="G31" s="4"/>
      <c r="H31" s="4"/>
      <c r="I31" s="4"/>
      <c r="J31" s="4"/>
      <c r="K31" s="62"/>
      <c r="L31" s="84"/>
      <c r="M31" s="84"/>
      <c r="N31" s="84"/>
      <c r="O31" s="84"/>
      <c r="P31" s="84"/>
      <c r="Q31" s="84"/>
      <c r="R31" s="85"/>
      <c r="S31" s="85"/>
      <c r="T31" s="85"/>
      <c r="U31" s="86"/>
      <c r="V31" s="84"/>
      <c r="W31" s="84"/>
      <c r="X31" s="84"/>
      <c r="Y31" s="87"/>
    </row>
    <row r="32" spans="1:25" x14ac:dyDescent="0.25">
      <c r="A32" s="90" t="s">
        <v>143</v>
      </c>
      <c r="B32" s="90">
        <v>2015</v>
      </c>
      <c r="C32" s="3">
        <v>25</v>
      </c>
      <c r="D32" s="62"/>
      <c r="E32" s="62"/>
      <c r="F32" s="62"/>
      <c r="G32" s="62"/>
      <c r="H32" s="62"/>
      <c r="I32" s="62"/>
      <c r="J32" s="62"/>
      <c r="K32" s="62"/>
      <c r="L32" s="84"/>
      <c r="M32" s="84"/>
      <c r="N32" s="84"/>
      <c r="O32" s="84"/>
      <c r="P32" s="84"/>
      <c r="Q32" s="84"/>
      <c r="R32" s="85"/>
      <c r="S32" s="85"/>
      <c r="T32" s="85"/>
      <c r="U32" s="86"/>
      <c r="V32" s="84"/>
      <c r="W32" s="84"/>
      <c r="X32" s="84"/>
      <c r="Y32" s="87"/>
    </row>
    <row r="33" spans="1:25" x14ac:dyDescent="0.25">
      <c r="A33" s="91" t="s">
        <v>143</v>
      </c>
      <c r="B33" s="9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62"/>
      <c r="L33" s="84"/>
      <c r="M33" s="84"/>
      <c r="N33" s="84"/>
      <c r="O33" s="84"/>
      <c r="P33" s="84"/>
      <c r="Q33" s="84"/>
      <c r="R33" s="85"/>
      <c r="S33" s="85"/>
      <c r="T33" s="85"/>
      <c r="U33" s="86"/>
      <c r="V33" s="84"/>
      <c r="W33" s="84"/>
      <c r="X33" s="84"/>
      <c r="Y33" s="87"/>
    </row>
    <row r="34" spans="1:25" x14ac:dyDescent="0.25">
      <c r="A34" s="90" t="s">
        <v>143</v>
      </c>
      <c r="B34" s="9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62"/>
      <c r="L34" s="84"/>
      <c r="M34" s="84"/>
      <c r="N34" s="84"/>
      <c r="O34" s="84"/>
      <c r="P34" s="84"/>
      <c r="Q34" s="84"/>
      <c r="R34" s="85"/>
      <c r="S34" s="85"/>
      <c r="T34" s="85"/>
      <c r="U34" s="86"/>
      <c r="V34" s="84"/>
      <c r="W34" s="84"/>
      <c r="X34" s="84"/>
      <c r="Y34" s="87"/>
    </row>
    <row r="35" spans="1:25" x14ac:dyDescent="0.25">
      <c r="A35" s="91" t="s">
        <v>143</v>
      </c>
      <c r="B35" s="90">
        <v>2015</v>
      </c>
      <c r="C35" s="3">
        <v>28</v>
      </c>
      <c r="D35" s="62"/>
      <c r="E35" s="62"/>
      <c r="F35" s="62"/>
      <c r="G35" s="62"/>
      <c r="H35" s="62"/>
      <c r="I35" s="62"/>
      <c r="J35" s="62"/>
      <c r="K35" s="62"/>
      <c r="L35" s="84"/>
      <c r="M35" s="84"/>
      <c r="N35" s="84"/>
      <c r="O35" s="84"/>
      <c r="P35" s="84"/>
      <c r="Q35" s="84"/>
      <c r="R35" s="85"/>
      <c r="S35" s="85"/>
      <c r="T35" s="85"/>
      <c r="U35" s="86"/>
      <c r="V35" s="84"/>
      <c r="W35" s="84"/>
      <c r="X35" s="84"/>
      <c r="Y35" s="87"/>
    </row>
    <row r="36" spans="1:25" x14ac:dyDescent="0.25">
      <c r="A36" s="90" t="s">
        <v>143</v>
      </c>
      <c r="B36" s="9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62"/>
      <c r="L36" s="84"/>
      <c r="M36" s="84"/>
      <c r="N36" s="84"/>
      <c r="O36" s="84"/>
      <c r="P36" s="84"/>
      <c r="Q36" s="84"/>
      <c r="R36" s="85"/>
      <c r="S36" s="85"/>
      <c r="T36" s="85"/>
      <c r="U36" s="86"/>
      <c r="V36" s="84"/>
      <c r="W36" s="84"/>
      <c r="X36" s="84"/>
      <c r="Y36" s="87"/>
    </row>
    <row r="37" spans="1:25" x14ac:dyDescent="0.25">
      <c r="A37" s="91" t="s">
        <v>143</v>
      </c>
      <c r="B37" s="9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62"/>
      <c r="L37" s="84"/>
      <c r="M37" s="84"/>
      <c r="N37" s="84"/>
      <c r="O37" s="84"/>
      <c r="P37" s="84"/>
      <c r="Q37" s="84"/>
      <c r="R37" s="85"/>
      <c r="S37" s="85"/>
      <c r="T37" s="85"/>
      <c r="U37" s="86"/>
      <c r="V37" s="84"/>
      <c r="W37" s="84"/>
      <c r="X37" s="84"/>
      <c r="Y37" s="87"/>
    </row>
    <row r="38" spans="1:25" x14ac:dyDescent="0.25">
      <c r="A38" s="90" t="s">
        <v>143</v>
      </c>
      <c r="B38" s="90">
        <v>2015</v>
      </c>
      <c r="C38" s="3">
        <v>31</v>
      </c>
      <c r="D38" s="62"/>
      <c r="E38" s="62"/>
      <c r="F38" s="62"/>
      <c r="G38" s="62"/>
      <c r="H38" s="62"/>
      <c r="I38" s="62"/>
      <c r="J38" s="62"/>
      <c r="K38" s="62"/>
      <c r="L38" s="84"/>
      <c r="M38" s="84"/>
      <c r="N38" s="84"/>
      <c r="O38" s="84"/>
      <c r="P38" s="84"/>
      <c r="Q38" s="84"/>
      <c r="R38" s="85"/>
      <c r="S38" s="85"/>
      <c r="T38" s="85"/>
      <c r="U38" s="86"/>
      <c r="V38" s="84"/>
      <c r="W38" s="84"/>
      <c r="X38" s="84"/>
      <c r="Y38" s="87"/>
    </row>
    <row r="39" spans="1:25" x14ac:dyDescent="0.25">
      <c r="A39" s="91" t="s">
        <v>143</v>
      </c>
      <c r="B39" s="9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62"/>
      <c r="L39" s="84"/>
      <c r="M39" s="84"/>
      <c r="N39" s="84"/>
      <c r="O39" s="84"/>
      <c r="P39" s="84"/>
      <c r="Q39" s="84"/>
      <c r="R39" s="85"/>
      <c r="S39" s="85"/>
      <c r="T39" s="85"/>
      <c r="U39" s="86"/>
      <c r="V39" s="84"/>
      <c r="W39" s="84"/>
      <c r="X39" s="84"/>
      <c r="Y39" s="87"/>
    </row>
    <row r="40" spans="1:25" x14ac:dyDescent="0.25">
      <c r="A40" s="90" t="s">
        <v>143</v>
      </c>
      <c r="B40" s="9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62"/>
      <c r="L40" s="84"/>
      <c r="M40" s="84"/>
      <c r="N40" s="84"/>
      <c r="O40" s="84"/>
      <c r="P40" s="84"/>
      <c r="Q40" s="84"/>
      <c r="R40" s="85"/>
      <c r="S40" s="85"/>
      <c r="T40" s="85"/>
      <c r="U40" s="86"/>
      <c r="V40" s="84"/>
      <c r="W40" s="84"/>
      <c r="X40" s="84"/>
      <c r="Y40" s="87"/>
    </row>
    <row r="41" spans="1:25" x14ac:dyDescent="0.25">
      <c r="A41" s="91" t="s">
        <v>143</v>
      </c>
      <c r="B41" s="90">
        <v>2015</v>
      </c>
      <c r="C41" s="3">
        <v>34</v>
      </c>
      <c r="D41" s="62"/>
      <c r="E41" s="62"/>
      <c r="F41" s="62"/>
      <c r="G41" s="62"/>
      <c r="H41" s="62"/>
      <c r="I41" s="62"/>
      <c r="J41" s="62"/>
      <c r="K41" s="62"/>
      <c r="L41" s="84"/>
      <c r="M41" s="84"/>
      <c r="N41" s="84"/>
      <c r="O41" s="84"/>
      <c r="P41" s="84"/>
      <c r="Q41" s="84"/>
      <c r="R41" s="85"/>
      <c r="S41" s="85"/>
      <c r="T41" s="85"/>
      <c r="U41" s="86"/>
      <c r="V41" s="84"/>
      <c r="W41" s="84"/>
      <c r="X41" s="84"/>
      <c r="Y41" s="87"/>
    </row>
    <row r="42" spans="1:25" x14ac:dyDescent="0.25">
      <c r="A42" s="90" t="s">
        <v>143</v>
      </c>
      <c r="B42" s="9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62"/>
      <c r="L42" s="84"/>
      <c r="M42" s="84"/>
      <c r="N42" s="84"/>
      <c r="O42" s="84"/>
      <c r="P42" s="84"/>
      <c r="Q42" s="84"/>
      <c r="R42" s="85"/>
      <c r="S42" s="85"/>
      <c r="T42" s="85"/>
      <c r="U42" s="86"/>
      <c r="V42" s="84"/>
      <c r="W42" s="84"/>
      <c r="X42" s="84"/>
      <c r="Y42" s="87"/>
    </row>
    <row r="43" spans="1:25" x14ac:dyDescent="0.25">
      <c r="A43" s="91" t="s">
        <v>143</v>
      </c>
      <c r="B43" s="9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62"/>
      <c r="L43" s="84"/>
      <c r="M43" s="84"/>
      <c r="N43" s="84"/>
      <c r="O43" s="84"/>
      <c r="P43" s="84"/>
      <c r="Q43" s="84"/>
      <c r="R43" s="85"/>
      <c r="S43" s="85"/>
      <c r="T43" s="85"/>
      <c r="U43" s="86"/>
      <c r="V43" s="84"/>
      <c r="W43" s="84"/>
      <c r="X43" s="84"/>
      <c r="Y43" s="87"/>
    </row>
    <row r="44" spans="1:25" x14ac:dyDescent="0.25">
      <c r="A44" s="90" t="s">
        <v>143</v>
      </c>
      <c r="B44" s="90">
        <v>2015</v>
      </c>
      <c r="C44" s="3">
        <v>37</v>
      </c>
      <c r="D44" s="62"/>
      <c r="E44" s="62"/>
      <c r="F44" s="62"/>
      <c r="G44" s="62"/>
      <c r="H44" s="62"/>
      <c r="I44" s="62"/>
      <c r="J44" s="62"/>
      <c r="K44" s="62"/>
      <c r="L44" s="84"/>
      <c r="M44" s="84"/>
      <c r="N44" s="84"/>
      <c r="O44" s="84"/>
      <c r="P44" s="84"/>
      <c r="Q44" s="84"/>
      <c r="R44" s="85"/>
      <c r="S44" s="85"/>
      <c r="T44" s="85"/>
      <c r="U44" s="86"/>
      <c r="V44" s="84"/>
      <c r="W44" s="84"/>
      <c r="X44" s="84"/>
      <c r="Y44" s="87"/>
    </row>
    <row r="45" spans="1:25" x14ac:dyDescent="0.25">
      <c r="A45" s="91" t="s">
        <v>143</v>
      </c>
      <c r="B45" s="9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62"/>
      <c r="L45" s="84"/>
      <c r="M45" s="84"/>
      <c r="N45" s="84"/>
      <c r="O45" s="84"/>
      <c r="P45" s="84"/>
      <c r="Q45" s="84"/>
      <c r="R45" s="85"/>
      <c r="S45" s="85"/>
      <c r="T45" s="85"/>
      <c r="U45" s="86"/>
      <c r="V45" s="84"/>
      <c r="W45" s="84"/>
      <c r="X45" s="84"/>
      <c r="Y45" s="87"/>
    </row>
    <row r="46" spans="1:25" x14ac:dyDescent="0.25">
      <c r="A46" s="90" t="s">
        <v>143</v>
      </c>
      <c r="B46" s="9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62"/>
      <c r="L46" s="84"/>
      <c r="M46" s="84"/>
      <c r="N46" s="84"/>
      <c r="O46" s="84"/>
      <c r="P46" s="84"/>
      <c r="Q46" s="84"/>
      <c r="R46" s="85"/>
      <c r="S46" s="85"/>
      <c r="T46" s="85"/>
      <c r="U46" s="86"/>
      <c r="V46" s="84"/>
      <c r="W46" s="84"/>
      <c r="X46" s="84"/>
      <c r="Y46" s="87"/>
    </row>
    <row r="47" spans="1:25" x14ac:dyDescent="0.25">
      <c r="A47" s="91" t="s">
        <v>143</v>
      </c>
      <c r="B47" s="90">
        <v>2015</v>
      </c>
      <c r="C47" s="3">
        <v>40</v>
      </c>
      <c r="D47" s="62"/>
      <c r="E47" s="62"/>
      <c r="F47" s="62"/>
      <c r="G47" s="62"/>
      <c r="H47" s="62"/>
      <c r="I47" s="62"/>
      <c r="J47" s="62"/>
      <c r="K47" s="62"/>
      <c r="L47" s="84"/>
      <c r="M47" s="84"/>
      <c r="N47" s="84"/>
      <c r="O47" s="84"/>
      <c r="P47" s="84"/>
      <c r="Q47" s="84"/>
      <c r="R47" s="85"/>
      <c r="S47" s="85"/>
      <c r="T47" s="85"/>
      <c r="U47" s="86"/>
      <c r="V47" s="84"/>
      <c r="W47" s="84"/>
      <c r="X47" s="84"/>
      <c r="Y47" s="87"/>
    </row>
    <row r="48" spans="1:25" x14ac:dyDescent="0.25">
      <c r="A48" s="90" t="s">
        <v>143</v>
      </c>
      <c r="B48" s="9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62"/>
      <c r="L48" s="84"/>
      <c r="M48" s="84"/>
      <c r="N48" s="84"/>
      <c r="O48" s="84"/>
      <c r="P48" s="84"/>
      <c r="Q48" s="84"/>
      <c r="R48" s="85"/>
      <c r="S48" s="85"/>
      <c r="T48" s="85"/>
      <c r="U48" s="86"/>
      <c r="V48" s="84"/>
      <c r="W48" s="84"/>
      <c r="X48" s="84"/>
      <c r="Y48" s="87"/>
    </row>
    <row r="49" spans="1:25" x14ac:dyDescent="0.25">
      <c r="A49" s="91" t="s">
        <v>143</v>
      </c>
      <c r="B49" s="9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62"/>
      <c r="L49" s="84"/>
      <c r="M49" s="84"/>
      <c r="N49" s="84"/>
      <c r="O49" s="84"/>
      <c r="P49" s="84"/>
      <c r="Q49" s="84"/>
      <c r="R49" s="85"/>
      <c r="S49" s="85"/>
      <c r="T49" s="85"/>
      <c r="U49" s="86"/>
      <c r="V49" s="84"/>
      <c r="W49" s="84"/>
      <c r="X49" s="84"/>
      <c r="Y49" s="87"/>
    </row>
    <row r="50" spans="1:25" x14ac:dyDescent="0.25">
      <c r="A50" s="90" t="s">
        <v>143</v>
      </c>
      <c r="B50" s="90">
        <v>2015</v>
      </c>
      <c r="C50" s="3">
        <v>43</v>
      </c>
      <c r="D50" s="62"/>
      <c r="E50" s="62"/>
      <c r="F50" s="62"/>
      <c r="G50" s="62"/>
      <c r="H50" s="62"/>
      <c r="I50" s="62"/>
      <c r="J50" s="62"/>
      <c r="K50" s="62"/>
      <c r="L50" s="84"/>
      <c r="M50" s="84"/>
      <c r="N50" s="84"/>
      <c r="O50" s="84"/>
      <c r="P50" s="84"/>
      <c r="Q50" s="84"/>
      <c r="R50" s="85"/>
      <c r="S50" s="85"/>
      <c r="T50" s="85"/>
      <c r="U50" s="86"/>
      <c r="V50" s="84"/>
      <c r="W50" s="84"/>
      <c r="X50" s="84"/>
      <c r="Y50" s="87"/>
    </row>
    <row r="51" spans="1:25" x14ac:dyDescent="0.25">
      <c r="A51" s="91" t="s">
        <v>143</v>
      </c>
      <c r="B51" s="9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62"/>
      <c r="L51" s="84"/>
      <c r="M51" s="84"/>
      <c r="N51" s="84"/>
      <c r="O51" s="84"/>
      <c r="P51" s="84"/>
      <c r="Q51" s="84"/>
      <c r="R51" s="85"/>
      <c r="S51" s="85"/>
      <c r="T51" s="85"/>
      <c r="U51" s="86"/>
      <c r="V51" s="84"/>
      <c r="W51" s="84"/>
      <c r="X51" s="84"/>
      <c r="Y51" s="87"/>
    </row>
    <row r="52" spans="1:25" x14ac:dyDescent="0.25">
      <c r="A52" s="90" t="s">
        <v>143</v>
      </c>
      <c r="B52" s="9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62"/>
      <c r="L52" s="84"/>
      <c r="M52" s="84"/>
      <c r="N52" s="84"/>
      <c r="O52" s="84"/>
      <c r="P52" s="84"/>
      <c r="Q52" s="84"/>
      <c r="R52" s="85"/>
      <c r="S52" s="85"/>
      <c r="T52" s="85"/>
      <c r="U52" s="86"/>
      <c r="V52" s="84"/>
      <c r="W52" s="84"/>
      <c r="X52" s="84"/>
      <c r="Y52" s="87"/>
    </row>
    <row r="53" spans="1:25" x14ac:dyDescent="0.25">
      <c r="A53" s="91" t="s">
        <v>143</v>
      </c>
      <c r="B53" s="90">
        <v>2015</v>
      </c>
      <c r="C53" s="3">
        <v>46</v>
      </c>
      <c r="D53" s="62"/>
      <c r="E53" s="62"/>
      <c r="F53" s="62"/>
      <c r="G53" s="62"/>
      <c r="H53" s="62"/>
      <c r="I53" s="62"/>
      <c r="J53" s="62"/>
      <c r="K53" s="62"/>
      <c r="L53" s="84"/>
      <c r="M53" s="84"/>
      <c r="N53" s="84"/>
      <c r="O53" s="84"/>
      <c r="P53" s="84"/>
      <c r="Q53" s="84"/>
      <c r="R53" s="85"/>
      <c r="S53" s="85"/>
      <c r="T53" s="85"/>
      <c r="U53" s="86"/>
      <c r="V53" s="84"/>
      <c r="W53" s="84"/>
      <c r="X53" s="84"/>
      <c r="Y53" s="87"/>
    </row>
    <row r="54" spans="1:25" x14ac:dyDescent="0.25">
      <c r="A54" s="90" t="s">
        <v>143</v>
      </c>
      <c r="B54" s="9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62"/>
      <c r="L54" s="84"/>
      <c r="M54" s="84"/>
      <c r="N54" s="84"/>
      <c r="O54" s="84"/>
      <c r="P54" s="84"/>
      <c r="Q54" s="84"/>
      <c r="R54" s="85"/>
      <c r="S54" s="85"/>
      <c r="T54" s="85"/>
      <c r="U54" s="86"/>
      <c r="V54" s="84"/>
      <c r="W54" s="84"/>
      <c r="X54" s="84"/>
      <c r="Y54" s="87"/>
    </row>
    <row r="55" spans="1:25" x14ac:dyDescent="0.25">
      <c r="A55" s="91" t="s">
        <v>143</v>
      </c>
      <c r="B55" s="9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62"/>
      <c r="L55" s="84"/>
      <c r="M55" s="84"/>
      <c r="N55" s="84"/>
      <c r="O55" s="84"/>
      <c r="P55" s="84"/>
      <c r="Q55" s="84"/>
      <c r="R55" s="85"/>
      <c r="S55" s="85"/>
      <c r="T55" s="85"/>
      <c r="U55" s="86"/>
      <c r="V55" s="84"/>
      <c r="W55" s="84"/>
      <c r="X55" s="84"/>
      <c r="Y55" s="87"/>
    </row>
    <row r="56" spans="1:25" x14ac:dyDescent="0.25">
      <c r="A56" s="90" t="s">
        <v>143</v>
      </c>
      <c r="B56" s="90">
        <v>2015</v>
      </c>
      <c r="C56" s="3">
        <v>49</v>
      </c>
      <c r="D56" s="62"/>
      <c r="E56" s="62"/>
      <c r="F56" s="62"/>
      <c r="G56" s="62"/>
      <c r="H56" s="62"/>
      <c r="I56" s="62"/>
      <c r="J56" s="62"/>
      <c r="K56" s="62"/>
      <c r="L56" s="84"/>
      <c r="M56" s="84"/>
      <c r="N56" s="84"/>
      <c r="O56" s="84"/>
      <c r="P56" s="84"/>
      <c r="Q56" s="84"/>
      <c r="R56" s="85"/>
      <c r="S56" s="85"/>
      <c r="T56" s="85"/>
      <c r="U56" s="86"/>
      <c r="V56" s="84"/>
      <c r="W56" s="84"/>
      <c r="X56" s="84"/>
      <c r="Y56" s="87"/>
    </row>
    <row r="57" spans="1:25" x14ac:dyDescent="0.25">
      <c r="A57" s="91" t="s">
        <v>143</v>
      </c>
      <c r="B57" s="9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62"/>
      <c r="L57" s="84"/>
      <c r="M57" s="84"/>
      <c r="N57" s="84"/>
      <c r="O57" s="84"/>
      <c r="P57" s="84"/>
      <c r="Q57" s="84"/>
      <c r="R57" s="85"/>
      <c r="S57" s="85"/>
      <c r="T57" s="85"/>
      <c r="U57" s="86"/>
      <c r="V57" s="84"/>
      <c r="W57" s="84"/>
      <c r="X57" s="84"/>
      <c r="Y57" s="87"/>
    </row>
    <row r="58" spans="1:25" x14ac:dyDescent="0.25">
      <c r="A58" s="90" t="s">
        <v>143</v>
      </c>
      <c r="B58" s="9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62"/>
      <c r="L58" s="84"/>
      <c r="M58" s="84"/>
      <c r="N58" s="84"/>
      <c r="O58" s="84"/>
      <c r="P58" s="84"/>
      <c r="Q58" s="84"/>
      <c r="R58" s="85"/>
      <c r="S58" s="85"/>
      <c r="T58" s="85"/>
      <c r="U58" s="86"/>
      <c r="V58" s="84"/>
      <c r="W58" s="84"/>
      <c r="X58" s="84"/>
      <c r="Y58" s="87"/>
    </row>
    <row r="59" spans="1:25" x14ac:dyDescent="0.25">
      <c r="A59" s="91" t="s">
        <v>143</v>
      </c>
      <c r="B59" s="90">
        <v>2015</v>
      </c>
      <c r="C59" s="3">
        <v>52</v>
      </c>
      <c r="D59" s="62"/>
      <c r="E59" s="62"/>
      <c r="F59" s="62"/>
      <c r="G59" s="62"/>
      <c r="H59" s="62"/>
      <c r="I59" s="62"/>
      <c r="J59" s="62"/>
      <c r="K59" s="62"/>
      <c r="L59" s="84"/>
      <c r="M59" s="84"/>
      <c r="N59" s="84"/>
      <c r="O59" s="84"/>
      <c r="P59" s="84"/>
      <c r="Q59" s="84"/>
      <c r="R59" s="85"/>
      <c r="S59" s="85"/>
      <c r="T59" s="85"/>
      <c r="U59" s="86"/>
      <c r="V59" s="84"/>
      <c r="W59" s="84"/>
      <c r="X59" s="84"/>
      <c r="Y59" s="87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"/>
  <sheetViews>
    <sheetView workbookViewId="0">
      <selection activeCell="Q31" sqref="Q31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20"/>
  <sheetViews>
    <sheetView tabSelected="1" workbookViewId="0">
      <selection activeCell="C15" sqref="C15"/>
    </sheetView>
  </sheetViews>
  <sheetFormatPr baseColWidth="10" defaultRowHeight="15" x14ac:dyDescent="0.25"/>
  <cols>
    <col min="2" max="2" width="19.85546875" bestFit="1" customWidth="1"/>
  </cols>
  <sheetData>
    <row r="1" spans="1:5" x14ac:dyDescent="0.25">
      <c r="A1" s="24" t="s">
        <v>12</v>
      </c>
      <c r="B1" t="s">
        <v>385</v>
      </c>
      <c r="C1" t="s">
        <v>46</v>
      </c>
      <c r="D1" t="s">
        <v>383</v>
      </c>
      <c r="E1" t="s">
        <v>384</v>
      </c>
    </row>
    <row r="2" spans="1:5" x14ac:dyDescent="0.25">
      <c r="A2" s="287">
        <v>2017</v>
      </c>
      <c r="B2" t="s">
        <v>368</v>
      </c>
      <c r="C2" s="287" t="s">
        <v>143</v>
      </c>
      <c r="D2" s="276"/>
      <c r="E2" s="276"/>
    </row>
    <row r="3" spans="1:5" x14ac:dyDescent="0.25">
      <c r="A3" t="s">
        <v>380</v>
      </c>
      <c r="B3" t="s">
        <v>381</v>
      </c>
      <c r="C3" t="s">
        <v>382</v>
      </c>
    </row>
    <row r="4" spans="1:5" x14ac:dyDescent="0.25">
      <c r="A4">
        <v>1</v>
      </c>
      <c r="B4" t="s">
        <v>386</v>
      </c>
      <c r="C4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Chile 2017</v>
      </c>
    </row>
    <row r="5" spans="1:5" x14ac:dyDescent="0.25">
      <c r="A5">
        <v>2</v>
      </c>
      <c r="B5" t="s">
        <v>386</v>
      </c>
      <c r="C5" t="s">
        <v>387</v>
      </c>
    </row>
    <row r="6" spans="1:5" x14ac:dyDescent="0.25">
      <c r="A6">
        <v>3</v>
      </c>
      <c r="B6" t="s">
        <v>386</v>
      </c>
      <c r="C6" t="s">
        <v>388</v>
      </c>
    </row>
    <row r="7" spans="1:5" x14ac:dyDescent="0.25">
      <c r="A7">
        <v>4</v>
      </c>
      <c r="B7" s="248" t="s">
        <v>386</v>
      </c>
      <c r="C7" t="s">
        <v>389</v>
      </c>
    </row>
    <row r="8" spans="1:5" x14ac:dyDescent="0.25">
      <c r="A8">
        <v>5</v>
      </c>
      <c r="B8" t="s">
        <v>386</v>
      </c>
      <c r="C8" t="s">
        <v>390</v>
      </c>
    </row>
    <row r="9" spans="1:5" x14ac:dyDescent="0.25">
      <c r="A9">
        <v>6</v>
      </c>
      <c r="B9" s="248" t="s">
        <v>386</v>
      </c>
      <c r="C9" t="s">
        <v>391</v>
      </c>
    </row>
    <row r="10" spans="1:5" x14ac:dyDescent="0.25">
      <c r="A10">
        <v>1</v>
      </c>
      <c r="B10" t="s">
        <v>392</v>
      </c>
      <c r="C10" s="283" t="str">
        <f>"Vigilancia centinela de ETI
Número de casos IRAG. " &amp; IF($E$2 &lt;&gt; "",$E$2,IF($D$2 &lt;&gt; "",$D$2,$C$2)) &amp; " " &amp;$A$2
&amp; "
 (porcentaje de casos IRAG de todos ingresos hospitalarios)"</f>
        <v>Vigilancia centinela de ETI
Número de casos IRAG. Chile 2017
 (porcentaje de casos IRAG de todos ingresos hospitalarios)</v>
      </c>
      <c r="D10" s="284"/>
    </row>
    <row r="11" spans="1:5" x14ac:dyDescent="0.25">
      <c r="A11">
        <v>2</v>
      </c>
      <c r="B11" s="248" t="s">
        <v>392</v>
      </c>
      <c r="C11" s="283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5" x14ac:dyDescent="0.25">
      <c r="A12">
        <v>3</v>
      </c>
      <c r="B12" s="248" t="s">
        <v>392</v>
      </c>
      <c r="C12" s="283" t="str">
        <f>"Vigilancia centinela de ETI
 Número de casos ETI positivos a influenza. " &amp; IF($E$2 &lt;&gt; "",$E$2,IF($D$2 &lt;&gt; "",$D$2,$C$2)) &amp; " " &amp;$A$2
&amp; "
 (porcentaje de casos positivos a influenza de todos casos de ETI)"</f>
        <v>Vigilancia centinela de ETI
 Número de casos ETI positivos a influenza. Chile 2017
 (porcentaje de casos positivos a influenza de todos casos de ETI)</v>
      </c>
    </row>
    <row r="13" spans="1:5" x14ac:dyDescent="0.25">
      <c r="A13">
        <v>4</v>
      </c>
      <c r="B13" s="248" t="s">
        <v>392</v>
      </c>
      <c r="C13" s="283" t="str">
        <f>"Vigilancia centinela de ETI
 Número de casos ETI positivos a VRS. " &amp; IF($E$2 &lt;&gt; "",$E$2,IF($D$2 &lt;&gt; "",$D$2,$C$2)) &amp; " " &amp;$A$2
&amp; "
(porcentaje de casos positivos a VRS de todos casos de ETI)"</f>
        <v>Vigilancia centinela de ETI
 Número de casos ETI positivos a VRS. Chile 2017
(porcentaje de casos positivos a VRS de todos casos de ETI)</v>
      </c>
    </row>
    <row r="14" spans="1:5" x14ac:dyDescent="0.25">
      <c r="A14">
        <v>5</v>
      </c>
      <c r="B14" s="248" t="s">
        <v>392</v>
      </c>
      <c r="C14" s="283" t="str">
        <f>"Vigilancia centinela de ETI
 Número de casos ETI en UCI. " &amp; IF($E$2 &lt;&gt; "",$E$2,IF($D$2 &lt;&gt; "",$D$2,$C$2)) &amp; " " &amp;$A$2
&amp; "
 (porcentaje de casos ETI de todos ingresos a la UCI)"</f>
        <v>Vigilancia centinela de ETI
 Número de casos ETI en UCI. Chile 2017
 (porcentaje de casos ETI de todos ingresos a la UCI)</v>
      </c>
    </row>
    <row r="15" spans="1:5" x14ac:dyDescent="0.25">
      <c r="A15">
        <v>6</v>
      </c>
      <c r="B15" s="248" t="s">
        <v>392</v>
      </c>
      <c r="C15" s="285" t="str">
        <f>"Vigilancia centinela de ETI
 Distribucion de casos de ETI positivos a influenza por  grupos de edad y SE. 
" &amp; IF($E$2 &lt;&gt; "",$E$2,IF($D$2 &lt;&gt; "",$D$2,$C$2)) &amp; " " &amp;$A$2</f>
        <v>Vigilancia centinela de ETI
 Distribucion de casos de ETI positivos a influenza por  grupos de edad y SE. 
Chile 2017</v>
      </c>
    </row>
    <row r="16" spans="1:5" x14ac:dyDescent="0.25">
      <c r="A16">
        <v>7</v>
      </c>
      <c r="B16" s="248" t="s">
        <v>392</v>
      </c>
      <c r="C16" s="285" t="str">
        <f>"Vigilancia centinela de ETI
 Distribucion de total de casos de ETI por  grupos de edad y SE. 
" &amp;IF($E$2 &lt;&gt; "",$E$2,IF($D$2 &lt;&gt; "",$D$2,$C$2)) &amp; " " &amp;$A$2</f>
        <v>Vigilancia centinela de ETI
 Distribucion de total de casos de ETI por  grupos de edad y SE. 
Chile 2017</v>
      </c>
    </row>
    <row r="17" spans="1:3" x14ac:dyDescent="0.25">
      <c r="A17">
        <v>8</v>
      </c>
      <c r="B17" s="248" t="s">
        <v>392</v>
      </c>
      <c r="C17" s="285" t="str">
        <f>"Vigilancia centinela de ETI
 Número de casos ETI fallecidos por tipo de virus por SE. 
" &amp; IF($E$2 &lt;&gt; "",$E$2,IF($D$2 &lt;&gt; "",$D$2,$C$2))&amp; " " &amp;$A$2</f>
        <v>Vigilancia centinela de ETI
 Número de casos ETI fallecidos por tipo de virus por SE. 
Chile 2017</v>
      </c>
    </row>
    <row r="18" spans="1:3" x14ac:dyDescent="0.25">
      <c r="A18">
        <v>1</v>
      </c>
      <c r="B18" t="s">
        <v>393</v>
      </c>
      <c r="C18" s="248" t="str">
        <f>"Distribución de virus influenza y otros virus respiratorios en vigilancia Centinela ETI por Semana Epidemiológica. " &amp; IF($E$2 &lt;&gt; "",$E$2,IF($D$2 &lt;&gt; "",$D$2,$C$2)) &amp; " " &amp; $A$2</f>
        <v>Distribución de virus influenza y otros virus respiratorios en vigilancia Centinela ETI por Semana Epidemiológica. Chile 2017</v>
      </c>
    </row>
    <row r="19" spans="1:3" x14ac:dyDescent="0.25">
      <c r="A19">
        <v>1</v>
      </c>
      <c r="B19" t="s">
        <v>394</v>
      </c>
      <c r="C19" s="285" t="str">
        <f>"Vigilancia centinela de ETI
 Numero de casos ETI fallecidos por tipo de virus por SE. " &amp; IF($E$2 &lt;&gt; "",$E$2,IF($D$2 &lt;&gt; "",$D$2,$C$2)) &amp; " " &amp;$A$2</f>
        <v>Vigilancia centinela de ETI
 Numero de casos ETI fallecidos por tipo de virus por SE. Chile 2017</v>
      </c>
    </row>
    <row r="20" spans="1:3" x14ac:dyDescent="0.25">
      <c r="A20">
        <v>2</v>
      </c>
      <c r="B20" s="248" t="s">
        <v>394</v>
      </c>
      <c r="C20" s="285" t="str">
        <f>"Vigilancia centinela de ETI
 Distribucion de fallecidos de ETI por grupos de edad por SE. " &amp; IF($E$2 &lt;&gt; "",$E$2,IF($D$2 &lt;&gt; "",$D$2,$C$2)) &amp; " " &amp;$A$2</f>
        <v>Vigilancia centinela de ETI
 Distribucion de fallecidos de ETI por grupos de edad por SE. Chile 2017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18:A128"/>
  <sheetViews>
    <sheetView zoomScale="70" zoomScaleNormal="70" workbookViewId="0">
      <selection activeCell="U34" sqref="U34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/>
  <dimension ref="A1:G118"/>
  <sheetViews>
    <sheetView showGridLines="0" workbookViewId="0">
      <selection activeCell="A65" sqref="A65:XFD65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29" t="s">
        <v>34</v>
      </c>
      <c r="B1" s="329"/>
      <c r="C1" s="329"/>
      <c r="D1" s="329"/>
      <c r="E1" s="329"/>
      <c r="F1" s="329"/>
      <c r="G1" s="329"/>
    </row>
    <row r="2" spans="1:7" x14ac:dyDescent="0.25">
      <c r="A2" s="330"/>
      <c r="B2" s="330"/>
      <c r="C2" s="330"/>
      <c r="D2" s="330"/>
      <c r="E2" s="330"/>
      <c r="F2" s="330"/>
      <c r="G2" s="330"/>
    </row>
    <row r="3" spans="1:7" x14ac:dyDescent="0.25">
      <c r="A3" s="330"/>
      <c r="B3" s="330"/>
      <c r="C3" s="330"/>
      <c r="D3" s="330"/>
      <c r="E3" s="330"/>
      <c r="F3" s="330"/>
      <c r="G3" s="330"/>
    </row>
    <row r="4" spans="1:7" ht="369.75" customHeight="1" x14ac:dyDescent="0.25">
      <c r="A4" s="330"/>
      <c r="B4" s="330"/>
      <c r="C4" s="330"/>
      <c r="D4" s="330"/>
      <c r="E4" s="330"/>
      <c r="F4" s="330"/>
      <c r="G4" s="330"/>
    </row>
    <row r="5" spans="1:7" x14ac:dyDescent="0.25">
      <c r="A5" s="331"/>
      <c r="B5" s="331"/>
      <c r="C5" s="331"/>
      <c r="D5" s="331"/>
      <c r="E5" s="331"/>
      <c r="F5" s="331"/>
      <c r="G5" s="331"/>
    </row>
    <row r="6" spans="1:7" x14ac:dyDescent="0.25">
      <c r="A6" s="74" t="s">
        <v>127</v>
      </c>
      <c r="B6" s="74" t="s">
        <v>128</v>
      </c>
      <c r="C6" s="74" t="s">
        <v>129</v>
      </c>
      <c r="D6" s="74" t="s">
        <v>139</v>
      </c>
      <c r="E6" s="74" t="s">
        <v>130</v>
      </c>
      <c r="F6" s="74" t="s">
        <v>131</v>
      </c>
      <c r="G6" s="74" t="s">
        <v>132</v>
      </c>
    </row>
    <row r="7" spans="1:7" hidden="1" x14ac:dyDescent="0.25">
      <c r="A7" s="49" t="s">
        <v>15</v>
      </c>
      <c r="B7" s="49" t="s">
        <v>12</v>
      </c>
      <c r="C7" s="49" t="s">
        <v>16</v>
      </c>
      <c r="D7" s="75" t="s">
        <v>140</v>
      </c>
      <c r="E7" s="75" t="s">
        <v>141</v>
      </c>
      <c r="F7" s="75" t="s">
        <v>126</v>
      </c>
      <c r="G7" s="75" t="s">
        <v>142</v>
      </c>
    </row>
    <row r="8" spans="1:7" hidden="1" x14ac:dyDescent="0.25">
      <c r="A8" s="49"/>
      <c r="B8" s="49"/>
      <c r="C8" s="49"/>
      <c r="D8" s="78" t="s">
        <v>373</v>
      </c>
      <c r="E8" s="78" t="s">
        <v>146</v>
      </c>
      <c r="F8" s="78" t="s">
        <v>147</v>
      </c>
      <c r="G8" s="78" t="s">
        <v>148</v>
      </c>
    </row>
    <row r="9" spans="1:7" hidden="1" x14ac:dyDescent="0.25">
      <c r="A9" s="49"/>
      <c r="B9" s="49"/>
      <c r="C9" s="49"/>
      <c r="D9" s="78" t="s">
        <v>145</v>
      </c>
      <c r="E9" s="78" t="s">
        <v>150</v>
      </c>
      <c r="F9" s="78" t="s">
        <v>151</v>
      </c>
      <c r="G9" s="78" t="s">
        <v>152</v>
      </c>
    </row>
    <row r="10" spans="1:7" hidden="1" x14ac:dyDescent="0.25">
      <c r="A10" s="49"/>
      <c r="B10" s="49"/>
      <c r="C10" s="49"/>
      <c r="D10" s="78" t="s">
        <v>149</v>
      </c>
      <c r="E10" s="78" t="s">
        <v>154</v>
      </c>
      <c r="F10" s="78" t="s">
        <v>155</v>
      </c>
      <c r="G10" s="78" t="s">
        <v>156</v>
      </c>
    </row>
    <row r="11" spans="1:7" hidden="1" x14ac:dyDescent="0.25">
      <c r="A11" s="176"/>
      <c r="B11" s="176"/>
      <c r="C11" s="176"/>
      <c r="D11" s="78" t="s">
        <v>153</v>
      </c>
      <c r="E11" s="131" t="s">
        <v>374</v>
      </c>
      <c r="F11" s="131" t="s">
        <v>374</v>
      </c>
      <c r="G11" s="131" t="s">
        <v>374</v>
      </c>
    </row>
    <row r="12" spans="1:7" hidden="1" x14ac:dyDescent="0.25">
      <c r="A12" s="176"/>
      <c r="B12" s="176"/>
      <c r="C12" s="176"/>
      <c r="D12" s="131" t="s">
        <v>374</v>
      </c>
      <c r="E12" s="131"/>
      <c r="F12" s="131"/>
      <c r="G12" s="131"/>
    </row>
    <row r="13" spans="1:7" s="240" customFormat="1" hidden="1" x14ac:dyDescent="0.25">
      <c r="A13" s="238" t="s">
        <v>143</v>
      </c>
      <c r="B13" s="238">
        <v>2015</v>
      </c>
      <c r="C13" s="238">
        <v>1</v>
      </c>
      <c r="D13" s="237" t="s">
        <v>373</v>
      </c>
      <c r="E13" s="237" t="s">
        <v>150</v>
      </c>
      <c r="F13" s="237" t="s">
        <v>147</v>
      </c>
      <c r="G13" s="237" t="s">
        <v>148</v>
      </c>
    </row>
    <row r="14" spans="1:7" s="240" customFormat="1" hidden="1" x14ac:dyDescent="0.25">
      <c r="A14" s="238" t="s">
        <v>143</v>
      </c>
      <c r="B14" s="238">
        <v>2015</v>
      </c>
      <c r="C14" s="238">
        <v>2</v>
      </c>
      <c r="D14" s="237" t="s">
        <v>145</v>
      </c>
      <c r="E14" s="237" t="s">
        <v>150</v>
      </c>
      <c r="F14" s="237" t="s">
        <v>147</v>
      </c>
      <c r="G14" s="237" t="s">
        <v>148</v>
      </c>
    </row>
    <row r="15" spans="1:7" s="240" customFormat="1" hidden="1" x14ac:dyDescent="0.25">
      <c r="A15" s="238" t="s">
        <v>143</v>
      </c>
      <c r="B15" s="238">
        <v>2015</v>
      </c>
      <c r="C15" s="238">
        <v>3</v>
      </c>
      <c r="D15" s="237" t="s">
        <v>373</v>
      </c>
      <c r="E15" s="237" t="s">
        <v>150</v>
      </c>
      <c r="F15" s="237" t="s">
        <v>147</v>
      </c>
      <c r="G15" s="237" t="s">
        <v>148</v>
      </c>
    </row>
    <row r="16" spans="1:7" s="240" customFormat="1" hidden="1" x14ac:dyDescent="0.25">
      <c r="A16" s="238" t="s">
        <v>143</v>
      </c>
      <c r="B16" s="238">
        <v>2015</v>
      </c>
      <c r="C16" s="238">
        <v>4</v>
      </c>
      <c r="D16" s="237" t="s">
        <v>373</v>
      </c>
      <c r="E16" s="237" t="s">
        <v>150</v>
      </c>
      <c r="F16" s="237" t="s">
        <v>147</v>
      </c>
      <c r="G16" s="237" t="s">
        <v>148</v>
      </c>
    </row>
    <row r="17" spans="1:7" s="240" customFormat="1" hidden="1" x14ac:dyDescent="0.25">
      <c r="A17" s="238" t="s">
        <v>143</v>
      </c>
      <c r="B17" s="238">
        <v>2015</v>
      </c>
      <c r="C17" s="238">
        <v>5</v>
      </c>
      <c r="D17" s="237" t="s">
        <v>373</v>
      </c>
      <c r="E17" s="237" t="s">
        <v>150</v>
      </c>
      <c r="F17" s="237" t="s">
        <v>147</v>
      </c>
      <c r="G17" s="237" t="s">
        <v>148</v>
      </c>
    </row>
    <row r="18" spans="1:7" s="240" customFormat="1" hidden="1" x14ac:dyDescent="0.25">
      <c r="A18" s="238" t="s">
        <v>143</v>
      </c>
      <c r="B18" s="238">
        <v>2015</v>
      </c>
      <c r="C18" s="238">
        <v>6</v>
      </c>
      <c r="D18" s="237" t="s">
        <v>373</v>
      </c>
      <c r="E18" s="237" t="s">
        <v>150</v>
      </c>
      <c r="F18" s="237" t="s">
        <v>147</v>
      </c>
      <c r="G18" s="237" t="s">
        <v>148</v>
      </c>
    </row>
    <row r="19" spans="1:7" s="240" customFormat="1" hidden="1" x14ac:dyDescent="0.25">
      <c r="A19" s="238" t="s">
        <v>143</v>
      </c>
      <c r="B19" s="238">
        <v>2015</v>
      </c>
      <c r="C19" s="238">
        <v>7</v>
      </c>
      <c r="D19" s="237" t="s">
        <v>145</v>
      </c>
      <c r="E19" s="237" t="s">
        <v>150</v>
      </c>
      <c r="F19" s="237" t="s">
        <v>147</v>
      </c>
      <c r="G19" s="237" t="s">
        <v>148</v>
      </c>
    </row>
    <row r="20" spans="1:7" s="240" customFormat="1" hidden="1" x14ac:dyDescent="0.25">
      <c r="A20" s="238" t="s">
        <v>143</v>
      </c>
      <c r="B20" s="238">
        <v>2015</v>
      </c>
      <c r="C20" s="238">
        <v>8</v>
      </c>
      <c r="D20" s="237" t="s">
        <v>145</v>
      </c>
      <c r="E20" s="237" t="s">
        <v>150</v>
      </c>
      <c r="F20" s="237" t="s">
        <v>147</v>
      </c>
      <c r="G20" s="237" t="s">
        <v>148</v>
      </c>
    </row>
    <row r="21" spans="1:7" s="240" customFormat="1" hidden="1" x14ac:dyDescent="0.25">
      <c r="A21" s="238" t="s">
        <v>143</v>
      </c>
      <c r="B21" s="238">
        <v>2015</v>
      </c>
      <c r="C21" s="238">
        <v>9</v>
      </c>
      <c r="D21" s="237" t="s">
        <v>373</v>
      </c>
      <c r="E21" s="237" t="s">
        <v>150</v>
      </c>
      <c r="F21" s="237" t="s">
        <v>147</v>
      </c>
      <c r="G21" s="237" t="s">
        <v>148</v>
      </c>
    </row>
    <row r="22" spans="1:7" s="240" customFormat="1" hidden="1" x14ac:dyDescent="0.25">
      <c r="A22" s="238" t="s">
        <v>143</v>
      </c>
      <c r="B22" s="238">
        <v>2015</v>
      </c>
      <c r="C22" s="238">
        <v>10</v>
      </c>
      <c r="D22" s="237" t="s">
        <v>373</v>
      </c>
      <c r="E22" s="237" t="s">
        <v>150</v>
      </c>
      <c r="F22" s="237" t="s">
        <v>147</v>
      </c>
      <c r="G22" s="237" t="s">
        <v>148</v>
      </c>
    </row>
    <row r="23" spans="1:7" s="240" customFormat="1" hidden="1" x14ac:dyDescent="0.25">
      <c r="A23" s="238" t="s">
        <v>143</v>
      </c>
      <c r="B23" s="238">
        <v>2015</v>
      </c>
      <c r="C23" s="238">
        <v>11</v>
      </c>
      <c r="D23" s="237" t="s">
        <v>373</v>
      </c>
      <c r="E23" s="237" t="s">
        <v>146</v>
      </c>
      <c r="F23" s="237" t="s">
        <v>147</v>
      </c>
      <c r="G23" s="237" t="s">
        <v>148</v>
      </c>
    </row>
    <row r="24" spans="1:7" s="240" customFormat="1" hidden="1" x14ac:dyDescent="0.25">
      <c r="A24" s="238" t="s">
        <v>143</v>
      </c>
      <c r="B24" s="238">
        <v>2015</v>
      </c>
      <c r="C24" s="238">
        <v>12</v>
      </c>
      <c r="D24" s="237" t="s">
        <v>373</v>
      </c>
      <c r="E24" s="237" t="s">
        <v>150</v>
      </c>
      <c r="F24" s="237" t="s">
        <v>147</v>
      </c>
      <c r="G24" s="237" t="s">
        <v>148</v>
      </c>
    </row>
    <row r="25" spans="1:7" s="240" customFormat="1" hidden="1" x14ac:dyDescent="0.25">
      <c r="A25" s="238" t="s">
        <v>143</v>
      </c>
      <c r="B25" s="238">
        <v>2015</v>
      </c>
      <c r="C25" s="238">
        <v>13</v>
      </c>
      <c r="D25" s="237" t="s">
        <v>373</v>
      </c>
      <c r="E25" s="237" t="s">
        <v>150</v>
      </c>
      <c r="F25" s="237" t="s">
        <v>147</v>
      </c>
      <c r="G25" s="237" t="s">
        <v>148</v>
      </c>
    </row>
    <row r="26" spans="1:7" s="240" customFormat="1" hidden="1" x14ac:dyDescent="0.25">
      <c r="A26" s="238" t="s">
        <v>143</v>
      </c>
      <c r="B26" s="238">
        <v>2015</v>
      </c>
      <c r="C26" s="238">
        <v>14</v>
      </c>
      <c r="D26" s="237" t="s">
        <v>373</v>
      </c>
      <c r="E26" s="237" t="s">
        <v>150</v>
      </c>
      <c r="F26" s="237" t="s">
        <v>147</v>
      </c>
      <c r="G26" s="237" t="s">
        <v>148</v>
      </c>
    </row>
    <row r="27" spans="1:7" s="240" customFormat="1" hidden="1" x14ac:dyDescent="0.25">
      <c r="A27" s="238" t="s">
        <v>143</v>
      </c>
      <c r="B27" s="238">
        <v>2015</v>
      </c>
      <c r="C27" s="238">
        <v>15</v>
      </c>
      <c r="D27" s="237" t="s">
        <v>373</v>
      </c>
      <c r="E27" s="237" t="s">
        <v>150</v>
      </c>
      <c r="F27" s="237" t="s">
        <v>147</v>
      </c>
      <c r="G27" s="237" t="s">
        <v>148</v>
      </c>
    </row>
    <row r="28" spans="1:7" s="240" customFormat="1" hidden="1" x14ac:dyDescent="0.25">
      <c r="A28" s="238" t="s">
        <v>143</v>
      </c>
      <c r="B28" s="238">
        <v>2015</v>
      </c>
      <c r="C28" s="238">
        <v>16</v>
      </c>
      <c r="D28" s="237" t="s">
        <v>145</v>
      </c>
      <c r="E28" s="237" t="s">
        <v>146</v>
      </c>
      <c r="F28" s="237" t="s">
        <v>147</v>
      </c>
      <c r="G28" s="237" t="s">
        <v>148</v>
      </c>
    </row>
    <row r="29" spans="1:7" s="240" customFormat="1" hidden="1" x14ac:dyDescent="0.25">
      <c r="A29" s="238" t="s">
        <v>143</v>
      </c>
      <c r="B29" s="238">
        <v>2015</v>
      </c>
      <c r="C29" s="238">
        <v>17</v>
      </c>
      <c r="D29" s="237" t="s">
        <v>145</v>
      </c>
      <c r="E29" s="237" t="s">
        <v>150</v>
      </c>
      <c r="F29" s="237" t="s">
        <v>147</v>
      </c>
      <c r="G29" s="237" t="s">
        <v>148</v>
      </c>
    </row>
    <row r="30" spans="1:7" s="240" customFormat="1" hidden="1" x14ac:dyDescent="0.25">
      <c r="A30" s="238" t="s">
        <v>143</v>
      </c>
      <c r="B30" s="238">
        <v>2015</v>
      </c>
      <c r="C30" s="238">
        <v>18</v>
      </c>
      <c r="D30" s="237" t="s">
        <v>145</v>
      </c>
      <c r="E30" s="237" t="s">
        <v>150</v>
      </c>
      <c r="F30" s="237" t="s">
        <v>147</v>
      </c>
      <c r="G30" s="237" t="s">
        <v>148</v>
      </c>
    </row>
    <row r="31" spans="1:7" s="240" customFormat="1" hidden="1" x14ac:dyDescent="0.25">
      <c r="A31" s="238" t="s">
        <v>143</v>
      </c>
      <c r="B31" s="238">
        <v>2015</v>
      </c>
      <c r="C31" s="238">
        <v>19</v>
      </c>
      <c r="D31" s="237" t="s">
        <v>145</v>
      </c>
      <c r="E31" s="237" t="s">
        <v>150</v>
      </c>
      <c r="F31" s="237" t="s">
        <v>147</v>
      </c>
      <c r="G31" s="237" t="s">
        <v>148</v>
      </c>
    </row>
    <row r="32" spans="1:7" s="240" customFormat="1" hidden="1" x14ac:dyDescent="0.25">
      <c r="A32" s="238" t="s">
        <v>143</v>
      </c>
      <c r="B32" s="238">
        <v>2015</v>
      </c>
      <c r="C32" s="238">
        <v>20</v>
      </c>
      <c r="D32" s="237" t="s">
        <v>145</v>
      </c>
      <c r="E32" s="237" t="s">
        <v>150</v>
      </c>
      <c r="F32" s="237" t="s">
        <v>147</v>
      </c>
      <c r="G32" s="237" t="s">
        <v>148</v>
      </c>
    </row>
    <row r="33" spans="1:7" s="240" customFormat="1" hidden="1" x14ac:dyDescent="0.25">
      <c r="A33" s="238" t="s">
        <v>143</v>
      </c>
      <c r="B33" s="238">
        <v>2015</v>
      </c>
      <c r="C33" s="238">
        <v>21</v>
      </c>
      <c r="D33" s="237" t="s">
        <v>145</v>
      </c>
      <c r="E33" s="237" t="s">
        <v>150</v>
      </c>
      <c r="F33" s="237" t="s">
        <v>147</v>
      </c>
      <c r="G33" s="237" t="s">
        <v>148</v>
      </c>
    </row>
    <row r="34" spans="1:7" s="240" customFormat="1" hidden="1" x14ac:dyDescent="0.25">
      <c r="A34" s="238" t="s">
        <v>143</v>
      </c>
      <c r="B34" s="238">
        <v>2015</v>
      </c>
      <c r="C34" s="238">
        <v>22</v>
      </c>
      <c r="D34" s="237" t="s">
        <v>145</v>
      </c>
      <c r="E34" s="237" t="s">
        <v>150</v>
      </c>
      <c r="F34" s="237" t="s">
        <v>147</v>
      </c>
      <c r="G34" s="237" t="s">
        <v>148</v>
      </c>
    </row>
    <row r="35" spans="1:7" s="240" customFormat="1" hidden="1" x14ac:dyDescent="0.25">
      <c r="A35" s="238" t="s">
        <v>143</v>
      </c>
      <c r="B35" s="238">
        <v>2015</v>
      </c>
      <c r="C35" s="238">
        <v>23</v>
      </c>
      <c r="D35" s="237" t="s">
        <v>145</v>
      </c>
      <c r="E35" s="237" t="s">
        <v>150</v>
      </c>
      <c r="F35" s="237" t="s">
        <v>147</v>
      </c>
      <c r="G35" s="237" t="s">
        <v>148</v>
      </c>
    </row>
    <row r="36" spans="1:7" s="240" customFormat="1" hidden="1" x14ac:dyDescent="0.25">
      <c r="A36" s="238" t="s">
        <v>143</v>
      </c>
      <c r="B36" s="238">
        <v>2015</v>
      </c>
      <c r="C36" s="238">
        <v>24</v>
      </c>
      <c r="D36" s="237" t="s">
        <v>145</v>
      </c>
      <c r="E36" s="237" t="s">
        <v>146</v>
      </c>
      <c r="F36" s="237" t="s">
        <v>147</v>
      </c>
      <c r="G36" s="237" t="s">
        <v>148</v>
      </c>
    </row>
    <row r="37" spans="1:7" s="240" customFormat="1" hidden="1" x14ac:dyDescent="0.25">
      <c r="A37" s="238" t="s">
        <v>143</v>
      </c>
      <c r="B37" s="238">
        <v>2015</v>
      </c>
      <c r="C37" s="238">
        <v>25</v>
      </c>
      <c r="D37" s="237" t="s">
        <v>145</v>
      </c>
      <c r="E37" s="237" t="s">
        <v>146</v>
      </c>
      <c r="F37" s="237" t="s">
        <v>147</v>
      </c>
      <c r="G37" s="237" t="s">
        <v>148</v>
      </c>
    </row>
    <row r="38" spans="1:7" s="240" customFormat="1" hidden="1" x14ac:dyDescent="0.25">
      <c r="A38" s="238" t="s">
        <v>143</v>
      </c>
      <c r="B38" s="238">
        <v>2015</v>
      </c>
      <c r="C38" s="238">
        <v>26</v>
      </c>
      <c r="D38" s="237" t="s">
        <v>145</v>
      </c>
      <c r="E38" s="237" t="s">
        <v>146</v>
      </c>
      <c r="F38" s="237" t="s">
        <v>147</v>
      </c>
      <c r="G38" s="237" t="s">
        <v>148</v>
      </c>
    </row>
    <row r="39" spans="1:7" s="240" customFormat="1" hidden="1" x14ac:dyDescent="0.25">
      <c r="A39" s="238" t="s">
        <v>143</v>
      </c>
      <c r="B39" s="238">
        <v>2015</v>
      </c>
      <c r="C39" s="238">
        <v>27</v>
      </c>
      <c r="D39" s="237" t="s">
        <v>145</v>
      </c>
      <c r="E39" s="237" t="s">
        <v>146</v>
      </c>
      <c r="F39" s="237" t="s">
        <v>147</v>
      </c>
      <c r="G39" s="237" t="s">
        <v>148</v>
      </c>
    </row>
    <row r="40" spans="1:7" s="240" customFormat="1" hidden="1" x14ac:dyDescent="0.25">
      <c r="A40" s="238" t="s">
        <v>143</v>
      </c>
      <c r="B40" s="238">
        <v>2015</v>
      </c>
      <c r="C40" s="238">
        <v>28</v>
      </c>
      <c r="D40" s="237" t="s">
        <v>149</v>
      </c>
      <c r="E40" s="237" t="s">
        <v>150</v>
      </c>
      <c r="F40" s="237" t="s">
        <v>147</v>
      </c>
      <c r="G40" s="237" t="s">
        <v>152</v>
      </c>
    </row>
    <row r="41" spans="1:7" s="240" customFormat="1" hidden="1" x14ac:dyDescent="0.25">
      <c r="A41" s="238" t="s">
        <v>143</v>
      </c>
      <c r="B41" s="238">
        <v>2015</v>
      </c>
      <c r="C41" s="238">
        <v>29</v>
      </c>
      <c r="D41" s="237" t="s">
        <v>149</v>
      </c>
      <c r="E41" s="237" t="s">
        <v>150</v>
      </c>
      <c r="F41" s="237" t="s">
        <v>147</v>
      </c>
      <c r="G41" s="237" t="s">
        <v>152</v>
      </c>
    </row>
    <row r="42" spans="1:7" s="240" customFormat="1" hidden="1" x14ac:dyDescent="0.25">
      <c r="A42" s="238" t="s">
        <v>143</v>
      </c>
      <c r="B42" s="238">
        <v>2015</v>
      </c>
      <c r="C42" s="238">
        <v>30</v>
      </c>
      <c r="D42" s="237" t="s">
        <v>149</v>
      </c>
      <c r="E42" s="237" t="s">
        <v>150</v>
      </c>
      <c r="F42" s="237" t="s">
        <v>147</v>
      </c>
      <c r="G42" s="237" t="s">
        <v>152</v>
      </c>
    </row>
    <row r="43" spans="1:7" s="240" customFormat="1" hidden="1" x14ac:dyDescent="0.25">
      <c r="A43" s="238" t="s">
        <v>143</v>
      </c>
      <c r="B43" s="238">
        <v>2015</v>
      </c>
      <c r="C43" s="238">
        <v>31</v>
      </c>
      <c r="D43" s="237" t="s">
        <v>149</v>
      </c>
      <c r="E43" s="237" t="s">
        <v>150</v>
      </c>
      <c r="F43" s="237" t="s">
        <v>147</v>
      </c>
      <c r="G43" s="237" t="s">
        <v>152</v>
      </c>
    </row>
    <row r="44" spans="1:7" s="240" customFormat="1" hidden="1" x14ac:dyDescent="0.25">
      <c r="A44" s="238" t="s">
        <v>143</v>
      </c>
      <c r="B44" s="238">
        <v>2015</v>
      </c>
      <c r="C44" s="238">
        <v>32</v>
      </c>
      <c r="D44" s="237" t="s">
        <v>153</v>
      </c>
      <c r="E44" s="237" t="s">
        <v>146</v>
      </c>
      <c r="F44" s="237" t="s">
        <v>147</v>
      </c>
      <c r="G44" s="237" t="s">
        <v>152</v>
      </c>
    </row>
    <row r="45" spans="1:7" s="240" customFormat="1" hidden="1" x14ac:dyDescent="0.25">
      <c r="A45" s="238" t="s">
        <v>143</v>
      </c>
      <c r="B45" s="238">
        <v>2015</v>
      </c>
      <c r="C45" s="238">
        <v>33</v>
      </c>
      <c r="D45" s="237" t="s">
        <v>153</v>
      </c>
      <c r="E45" s="237" t="s">
        <v>146</v>
      </c>
      <c r="F45" s="237" t="s">
        <v>147</v>
      </c>
      <c r="G45" s="237" t="s">
        <v>152</v>
      </c>
    </row>
    <row r="46" spans="1:7" s="240" customFormat="1" hidden="1" x14ac:dyDescent="0.25">
      <c r="A46" s="238" t="s">
        <v>143</v>
      </c>
      <c r="B46" s="238">
        <v>2015</v>
      </c>
      <c r="C46" s="238">
        <v>34</v>
      </c>
      <c r="D46" s="237" t="s">
        <v>153</v>
      </c>
      <c r="E46" s="237" t="s">
        <v>146</v>
      </c>
      <c r="F46" s="237" t="s">
        <v>147</v>
      </c>
      <c r="G46" s="237" t="s">
        <v>152</v>
      </c>
    </row>
    <row r="47" spans="1:7" s="240" customFormat="1" hidden="1" x14ac:dyDescent="0.25">
      <c r="A47" s="238" t="s">
        <v>143</v>
      </c>
      <c r="B47" s="238">
        <v>2015</v>
      </c>
      <c r="C47" s="238">
        <v>35</v>
      </c>
      <c r="D47" s="237" t="s">
        <v>153</v>
      </c>
      <c r="E47" s="237" t="s">
        <v>150</v>
      </c>
      <c r="F47" s="237" t="s">
        <v>147</v>
      </c>
      <c r="G47" s="237" t="s">
        <v>152</v>
      </c>
    </row>
    <row r="48" spans="1:7" s="240" customFormat="1" hidden="1" x14ac:dyDescent="0.25">
      <c r="A48" s="238" t="s">
        <v>143</v>
      </c>
      <c r="B48" s="238">
        <v>2015</v>
      </c>
      <c r="C48" s="238">
        <v>36</v>
      </c>
      <c r="D48" s="237" t="s">
        <v>153</v>
      </c>
      <c r="E48" s="237" t="s">
        <v>150</v>
      </c>
      <c r="F48" s="237" t="s">
        <v>147</v>
      </c>
      <c r="G48" s="237" t="s">
        <v>152</v>
      </c>
    </row>
    <row r="49" spans="1:7" s="240" customFormat="1" hidden="1" x14ac:dyDescent="0.25">
      <c r="A49" s="238" t="s">
        <v>143</v>
      </c>
      <c r="B49" s="238">
        <v>2015</v>
      </c>
      <c r="C49" s="238">
        <v>37</v>
      </c>
      <c r="D49" s="237" t="s">
        <v>153</v>
      </c>
      <c r="E49" s="237" t="s">
        <v>154</v>
      </c>
      <c r="F49" s="237" t="s">
        <v>147</v>
      </c>
      <c r="G49" s="237" t="s">
        <v>152</v>
      </c>
    </row>
    <row r="50" spans="1:7" s="240" customFormat="1" hidden="1" x14ac:dyDescent="0.25">
      <c r="A50" s="238" t="s">
        <v>143</v>
      </c>
      <c r="B50" s="238">
        <v>2015</v>
      </c>
      <c r="C50" s="238">
        <v>38</v>
      </c>
      <c r="D50" s="237" t="s">
        <v>149</v>
      </c>
      <c r="E50" s="237" t="s">
        <v>154</v>
      </c>
      <c r="F50" s="237" t="s">
        <v>147</v>
      </c>
      <c r="G50" s="237" t="s">
        <v>152</v>
      </c>
    </row>
    <row r="51" spans="1:7" s="240" customFormat="1" hidden="1" x14ac:dyDescent="0.25">
      <c r="A51" s="238" t="s">
        <v>143</v>
      </c>
      <c r="B51" s="238">
        <v>2015</v>
      </c>
      <c r="C51" s="238">
        <v>39</v>
      </c>
      <c r="D51" s="237" t="s">
        <v>149</v>
      </c>
      <c r="E51" s="237" t="s">
        <v>154</v>
      </c>
      <c r="F51" s="237" t="s">
        <v>147</v>
      </c>
      <c r="G51" s="237" t="s">
        <v>152</v>
      </c>
    </row>
    <row r="52" spans="1:7" s="240" customFormat="1" hidden="1" x14ac:dyDescent="0.25">
      <c r="A52" s="238" t="s">
        <v>143</v>
      </c>
      <c r="B52" s="238">
        <v>2015</v>
      </c>
      <c r="C52" s="238">
        <v>40</v>
      </c>
      <c r="D52" s="237" t="s">
        <v>149</v>
      </c>
      <c r="E52" s="237" t="s">
        <v>154</v>
      </c>
      <c r="F52" s="237" t="s">
        <v>147</v>
      </c>
      <c r="G52" s="237" t="s">
        <v>152</v>
      </c>
    </row>
    <row r="53" spans="1:7" s="240" customFormat="1" hidden="1" x14ac:dyDescent="0.25">
      <c r="A53" s="238" t="s">
        <v>143</v>
      </c>
      <c r="B53" s="238">
        <v>2015</v>
      </c>
      <c r="C53" s="238">
        <v>41</v>
      </c>
      <c r="D53" s="237" t="s">
        <v>149</v>
      </c>
      <c r="E53" s="237" t="s">
        <v>150</v>
      </c>
      <c r="F53" s="237" t="s">
        <v>147</v>
      </c>
      <c r="G53" s="237" t="s">
        <v>152</v>
      </c>
    </row>
    <row r="54" spans="1:7" s="240" customFormat="1" hidden="1" x14ac:dyDescent="0.25">
      <c r="A54" s="238" t="s">
        <v>143</v>
      </c>
      <c r="B54" s="238">
        <v>2015</v>
      </c>
      <c r="C54" s="238">
        <v>42</v>
      </c>
      <c r="D54" s="237" t="s">
        <v>149</v>
      </c>
      <c r="E54" s="237" t="s">
        <v>150</v>
      </c>
      <c r="F54" s="237" t="s">
        <v>147</v>
      </c>
      <c r="G54" s="237" t="s">
        <v>152</v>
      </c>
    </row>
    <row r="55" spans="1:7" s="240" customFormat="1" hidden="1" x14ac:dyDescent="0.25">
      <c r="A55" s="238" t="s">
        <v>143</v>
      </c>
      <c r="B55" s="238">
        <v>2015</v>
      </c>
      <c r="C55" s="238">
        <v>43</v>
      </c>
      <c r="D55" s="237" t="s">
        <v>149</v>
      </c>
      <c r="E55" s="237" t="s">
        <v>154</v>
      </c>
      <c r="F55" s="237" t="s">
        <v>147</v>
      </c>
      <c r="G55" s="237" t="s">
        <v>152</v>
      </c>
    </row>
    <row r="56" spans="1:7" s="240" customFormat="1" hidden="1" x14ac:dyDescent="0.25">
      <c r="A56" s="238" t="s">
        <v>143</v>
      </c>
      <c r="B56" s="238">
        <v>2015</v>
      </c>
      <c r="C56" s="238">
        <v>44</v>
      </c>
      <c r="D56" s="237" t="s">
        <v>149</v>
      </c>
      <c r="E56" s="237" t="s">
        <v>154</v>
      </c>
      <c r="F56" s="237" t="s">
        <v>147</v>
      </c>
      <c r="G56" s="237" t="s">
        <v>152</v>
      </c>
    </row>
    <row r="57" spans="1:7" s="240" customFormat="1" hidden="1" x14ac:dyDescent="0.25">
      <c r="A57" s="238" t="s">
        <v>143</v>
      </c>
      <c r="B57" s="238">
        <v>2015</v>
      </c>
      <c r="C57" s="238">
        <v>45</v>
      </c>
      <c r="D57" s="237" t="s">
        <v>149</v>
      </c>
      <c r="E57" s="237" t="s">
        <v>154</v>
      </c>
      <c r="F57" s="237" t="s">
        <v>147</v>
      </c>
      <c r="G57" s="237" t="s">
        <v>148</v>
      </c>
    </row>
    <row r="58" spans="1:7" s="240" customFormat="1" hidden="1" x14ac:dyDescent="0.25">
      <c r="A58" s="238" t="s">
        <v>143</v>
      </c>
      <c r="B58" s="238">
        <v>2015</v>
      </c>
      <c r="C58" s="238">
        <v>46</v>
      </c>
      <c r="D58" s="237" t="s">
        <v>149</v>
      </c>
      <c r="E58" s="237" t="s">
        <v>154</v>
      </c>
      <c r="F58" s="237" t="s">
        <v>147</v>
      </c>
      <c r="G58" s="237" t="s">
        <v>148</v>
      </c>
    </row>
    <row r="59" spans="1:7" s="240" customFormat="1" hidden="1" x14ac:dyDescent="0.25">
      <c r="A59" s="238" t="s">
        <v>143</v>
      </c>
      <c r="B59" s="238">
        <v>2015</v>
      </c>
      <c r="C59" s="238">
        <v>47</v>
      </c>
      <c r="D59" s="237" t="s">
        <v>149</v>
      </c>
      <c r="E59" s="237" t="s">
        <v>154</v>
      </c>
      <c r="F59" s="237" t="s">
        <v>147</v>
      </c>
      <c r="G59" s="237" t="s">
        <v>148</v>
      </c>
    </row>
    <row r="60" spans="1:7" s="240" customFormat="1" hidden="1" x14ac:dyDescent="0.25">
      <c r="A60" s="238" t="s">
        <v>143</v>
      </c>
      <c r="B60" s="238">
        <v>2015</v>
      </c>
      <c r="C60" s="238">
        <v>48</v>
      </c>
      <c r="D60" s="237" t="s">
        <v>149</v>
      </c>
      <c r="E60" s="237" t="s">
        <v>154</v>
      </c>
      <c r="F60" s="237" t="s">
        <v>147</v>
      </c>
      <c r="G60" s="237" t="s">
        <v>148</v>
      </c>
    </row>
    <row r="61" spans="1:7" s="240" customFormat="1" hidden="1" x14ac:dyDescent="0.25">
      <c r="A61" s="238" t="s">
        <v>143</v>
      </c>
      <c r="B61" s="238">
        <v>2015</v>
      </c>
      <c r="C61" s="238">
        <v>49</v>
      </c>
      <c r="D61" s="237" t="s">
        <v>149</v>
      </c>
      <c r="E61" s="237" t="s">
        <v>154</v>
      </c>
      <c r="F61" s="237" t="s">
        <v>147</v>
      </c>
      <c r="G61" s="237" t="s">
        <v>148</v>
      </c>
    </row>
    <row r="62" spans="1:7" s="240" customFormat="1" hidden="1" x14ac:dyDescent="0.25">
      <c r="A62" s="238" t="s">
        <v>143</v>
      </c>
      <c r="B62" s="238">
        <v>2015</v>
      </c>
      <c r="C62" s="238">
        <v>50</v>
      </c>
      <c r="D62" s="237" t="s">
        <v>145</v>
      </c>
      <c r="E62" s="237" t="s">
        <v>154</v>
      </c>
      <c r="F62" s="237" t="s">
        <v>147</v>
      </c>
      <c r="G62" s="237" t="s">
        <v>148</v>
      </c>
    </row>
    <row r="63" spans="1:7" s="240" customFormat="1" hidden="1" x14ac:dyDescent="0.25">
      <c r="A63" s="238" t="s">
        <v>143</v>
      </c>
      <c r="B63" s="238">
        <v>2015</v>
      </c>
      <c r="C63" s="238">
        <v>51</v>
      </c>
      <c r="D63" s="237" t="s">
        <v>145</v>
      </c>
      <c r="E63" s="237" t="s">
        <v>154</v>
      </c>
      <c r="F63" s="237" t="s">
        <v>147</v>
      </c>
      <c r="G63" s="237" t="s">
        <v>148</v>
      </c>
    </row>
    <row r="64" spans="1:7" s="240" customFormat="1" hidden="1" x14ac:dyDescent="0.25">
      <c r="A64" s="238" t="s">
        <v>143</v>
      </c>
      <c r="B64" s="238">
        <v>2015</v>
      </c>
      <c r="C64" s="238">
        <v>52</v>
      </c>
      <c r="D64" s="237" t="s">
        <v>145</v>
      </c>
      <c r="E64" s="237" t="s">
        <v>154</v>
      </c>
      <c r="F64" s="237" t="s">
        <v>147</v>
      </c>
      <c r="G64" s="237" t="s">
        <v>148</v>
      </c>
    </row>
    <row r="65" spans="1:7" x14ac:dyDescent="0.25">
      <c r="A65" s="246" t="s">
        <v>143</v>
      </c>
      <c r="B65" s="247">
        <v>2016</v>
      </c>
      <c r="C65" s="246">
        <v>1</v>
      </c>
      <c r="D65" s="244"/>
      <c r="E65" s="243"/>
      <c r="F65" s="132"/>
      <c r="G65" s="242"/>
    </row>
    <row r="66" spans="1:7" x14ac:dyDescent="0.25">
      <c r="A66" s="246" t="s">
        <v>143</v>
      </c>
      <c r="B66" s="247">
        <v>2016</v>
      </c>
      <c r="C66" s="246">
        <v>2</v>
      </c>
      <c r="D66" s="241"/>
      <c r="E66" s="243"/>
      <c r="F66" s="132"/>
      <c r="G66" s="242"/>
    </row>
    <row r="67" spans="1:7" x14ac:dyDescent="0.25">
      <c r="A67" s="246" t="s">
        <v>143</v>
      </c>
      <c r="B67" s="247">
        <v>2016</v>
      </c>
      <c r="C67" s="246">
        <v>3</v>
      </c>
      <c r="D67" s="241"/>
      <c r="E67" s="243"/>
      <c r="F67" s="132"/>
      <c r="G67" s="242"/>
    </row>
    <row r="68" spans="1:7" x14ac:dyDescent="0.25">
      <c r="A68" s="246" t="s">
        <v>143</v>
      </c>
      <c r="B68" s="247">
        <v>2016</v>
      </c>
      <c r="C68" s="246">
        <v>4</v>
      </c>
      <c r="D68" s="241"/>
      <c r="E68" s="243"/>
      <c r="F68" s="132"/>
      <c r="G68" s="242"/>
    </row>
    <row r="69" spans="1:7" x14ac:dyDescent="0.25">
      <c r="A69" s="246" t="s">
        <v>143</v>
      </c>
      <c r="B69" s="247">
        <v>2016</v>
      </c>
      <c r="C69" s="246">
        <v>5</v>
      </c>
      <c r="D69" s="241"/>
      <c r="E69" s="243"/>
      <c r="F69" s="132"/>
      <c r="G69" s="242"/>
    </row>
    <row r="70" spans="1:7" x14ac:dyDescent="0.25">
      <c r="A70" s="246" t="s">
        <v>143</v>
      </c>
      <c r="B70" s="247">
        <v>2016</v>
      </c>
      <c r="C70" s="246">
        <v>6</v>
      </c>
      <c r="D70" s="241"/>
      <c r="E70" s="243"/>
      <c r="F70" s="132"/>
      <c r="G70" s="242"/>
    </row>
    <row r="71" spans="1:7" x14ac:dyDescent="0.25">
      <c r="A71" s="246" t="s">
        <v>143</v>
      </c>
      <c r="B71" s="247">
        <v>2016</v>
      </c>
      <c r="C71" s="246">
        <v>7</v>
      </c>
      <c r="D71" s="241"/>
      <c r="E71" s="243"/>
      <c r="F71" s="132"/>
      <c r="G71" s="242"/>
    </row>
    <row r="72" spans="1:7" x14ac:dyDescent="0.25">
      <c r="A72" s="246" t="s">
        <v>143</v>
      </c>
      <c r="B72" s="247">
        <v>2016</v>
      </c>
      <c r="C72" s="246">
        <v>8</v>
      </c>
      <c r="D72" s="241"/>
      <c r="E72" s="243"/>
      <c r="F72" s="132"/>
      <c r="G72" s="242"/>
    </row>
    <row r="73" spans="1:7" x14ac:dyDescent="0.25">
      <c r="A73" s="246" t="s">
        <v>143</v>
      </c>
      <c r="B73" s="247">
        <v>2016</v>
      </c>
      <c r="C73" s="246">
        <v>9</v>
      </c>
      <c r="D73" s="241"/>
      <c r="E73" s="243"/>
      <c r="F73" s="132"/>
      <c r="G73" s="242"/>
    </row>
    <row r="74" spans="1:7" x14ac:dyDescent="0.25">
      <c r="A74" s="246" t="s">
        <v>143</v>
      </c>
      <c r="B74" s="247">
        <v>2016</v>
      </c>
      <c r="C74" s="246">
        <v>10</v>
      </c>
      <c r="D74" s="241"/>
      <c r="E74" s="243"/>
      <c r="F74" s="132"/>
      <c r="G74" s="242"/>
    </row>
    <row r="75" spans="1:7" x14ac:dyDescent="0.25">
      <c r="A75" s="246" t="s">
        <v>143</v>
      </c>
      <c r="B75" s="247">
        <v>2016</v>
      </c>
      <c r="C75" s="246">
        <v>11</v>
      </c>
      <c r="D75" s="241"/>
      <c r="E75" s="243"/>
      <c r="F75" s="132"/>
      <c r="G75" s="242"/>
    </row>
    <row r="76" spans="1:7" x14ac:dyDescent="0.25">
      <c r="A76" s="246" t="s">
        <v>143</v>
      </c>
      <c r="B76" s="247">
        <v>2016</v>
      </c>
      <c r="C76" s="246">
        <v>12</v>
      </c>
      <c r="D76" s="241"/>
      <c r="E76" s="243"/>
      <c r="F76" s="132"/>
      <c r="G76" s="242"/>
    </row>
    <row r="77" spans="1:7" x14ac:dyDescent="0.25">
      <c r="A77" s="246" t="s">
        <v>143</v>
      </c>
      <c r="B77" s="247">
        <v>2016</v>
      </c>
      <c r="C77" s="246">
        <v>13</v>
      </c>
      <c r="D77" s="241"/>
      <c r="E77" s="243"/>
      <c r="F77" s="132"/>
      <c r="G77" s="242"/>
    </row>
    <row r="78" spans="1:7" x14ac:dyDescent="0.25">
      <c r="A78" s="246" t="s">
        <v>143</v>
      </c>
      <c r="B78" s="247">
        <v>2016</v>
      </c>
      <c r="C78" s="246">
        <v>14</v>
      </c>
      <c r="D78" s="241"/>
      <c r="E78" s="243"/>
      <c r="F78" s="132"/>
      <c r="G78" s="242"/>
    </row>
    <row r="79" spans="1:7" x14ac:dyDescent="0.25">
      <c r="A79" s="246" t="s">
        <v>143</v>
      </c>
      <c r="B79" s="247">
        <v>2016</v>
      </c>
      <c r="C79" s="246">
        <v>15</v>
      </c>
      <c r="D79" s="241"/>
      <c r="E79" s="243"/>
      <c r="F79" s="132"/>
      <c r="G79" s="242"/>
    </row>
    <row r="80" spans="1:7" x14ac:dyDescent="0.25">
      <c r="A80" s="246" t="s">
        <v>143</v>
      </c>
      <c r="B80" s="247">
        <v>2016</v>
      </c>
      <c r="C80" s="246">
        <v>16</v>
      </c>
      <c r="D80" s="241"/>
      <c r="E80" s="243"/>
      <c r="F80" s="132"/>
      <c r="G80" s="242"/>
    </row>
    <row r="81" spans="1:7" x14ac:dyDescent="0.25">
      <c r="A81" s="246" t="s">
        <v>143</v>
      </c>
      <c r="B81" s="247">
        <v>2016</v>
      </c>
      <c r="C81" s="246">
        <v>17</v>
      </c>
      <c r="D81" s="241"/>
      <c r="E81" s="243"/>
      <c r="F81" s="132"/>
      <c r="G81" s="242"/>
    </row>
    <row r="82" spans="1:7" x14ac:dyDescent="0.25">
      <c r="A82" s="246" t="s">
        <v>143</v>
      </c>
      <c r="B82" s="247">
        <v>2016</v>
      </c>
      <c r="C82" s="246">
        <v>18</v>
      </c>
      <c r="D82" s="241"/>
      <c r="E82" s="243"/>
      <c r="F82" s="132"/>
      <c r="G82" s="242"/>
    </row>
    <row r="83" spans="1:7" x14ac:dyDescent="0.25">
      <c r="A83" s="246" t="s">
        <v>143</v>
      </c>
      <c r="B83" s="247">
        <v>2016</v>
      </c>
      <c r="C83" s="246">
        <v>19</v>
      </c>
      <c r="D83" s="241"/>
      <c r="E83" s="243"/>
      <c r="F83" s="132"/>
      <c r="G83" s="242"/>
    </row>
    <row r="84" spans="1:7" x14ac:dyDescent="0.25">
      <c r="A84" s="246" t="s">
        <v>143</v>
      </c>
      <c r="B84" s="247">
        <v>2016</v>
      </c>
      <c r="C84" s="246">
        <v>20</v>
      </c>
      <c r="D84" s="241"/>
      <c r="E84" s="243"/>
      <c r="F84" s="132"/>
      <c r="G84" s="242"/>
    </row>
    <row r="85" spans="1:7" x14ac:dyDescent="0.25">
      <c r="A85" s="246" t="s">
        <v>143</v>
      </c>
      <c r="B85" s="247">
        <v>2016</v>
      </c>
      <c r="C85" s="246">
        <v>21</v>
      </c>
      <c r="D85" s="241"/>
      <c r="E85" s="243"/>
      <c r="F85" s="132"/>
      <c r="G85" s="242"/>
    </row>
    <row r="86" spans="1:7" x14ac:dyDescent="0.25">
      <c r="A86" s="246" t="s">
        <v>143</v>
      </c>
      <c r="B86" s="247">
        <v>2016</v>
      </c>
      <c r="C86" s="246">
        <v>22</v>
      </c>
      <c r="D86" s="241"/>
      <c r="E86" s="243"/>
      <c r="F86" s="132"/>
      <c r="G86" s="242"/>
    </row>
    <row r="87" spans="1:7" x14ac:dyDescent="0.25">
      <c r="A87" s="246" t="s">
        <v>143</v>
      </c>
      <c r="B87" s="247">
        <v>2016</v>
      </c>
      <c r="C87" s="246">
        <v>23</v>
      </c>
      <c r="D87" s="241"/>
      <c r="E87" s="243"/>
      <c r="F87" s="132"/>
      <c r="G87" s="242"/>
    </row>
    <row r="88" spans="1:7" x14ac:dyDescent="0.25">
      <c r="A88" s="246" t="s">
        <v>143</v>
      </c>
      <c r="B88" s="247">
        <v>2016</v>
      </c>
      <c r="C88" s="246">
        <v>24</v>
      </c>
      <c r="D88" s="241"/>
      <c r="E88" s="243"/>
      <c r="F88" s="132"/>
      <c r="G88" s="242"/>
    </row>
    <row r="89" spans="1:7" x14ac:dyDescent="0.25">
      <c r="A89" s="246" t="s">
        <v>143</v>
      </c>
      <c r="B89" s="247">
        <v>2016</v>
      </c>
      <c r="C89" s="246">
        <v>25</v>
      </c>
      <c r="D89" s="241"/>
      <c r="E89" s="243"/>
      <c r="F89" s="132"/>
      <c r="G89" s="242"/>
    </row>
    <row r="90" spans="1:7" x14ac:dyDescent="0.25">
      <c r="A90" s="246" t="s">
        <v>143</v>
      </c>
      <c r="B90" s="247">
        <v>2016</v>
      </c>
      <c r="C90" s="246">
        <v>26</v>
      </c>
      <c r="D90" s="241"/>
      <c r="E90" s="243"/>
      <c r="F90" s="132"/>
      <c r="G90" s="242"/>
    </row>
    <row r="91" spans="1:7" x14ac:dyDescent="0.25">
      <c r="A91" s="246" t="s">
        <v>143</v>
      </c>
      <c r="B91" s="247">
        <v>2016</v>
      </c>
      <c r="C91" s="246">
        <v>27</v>
      </c>
      <c r="D91" s="241"/>
      <c r="E91" s="243"/>
      <c r="F91" s="132"/>
      <c r="G91" s="242"/>
    </row>
    <row r="92" spans="1:7" x14ac:dyDescent="0.25">
      <c r="A92" s="246" t="s">
        <v>143</v>
      </c>
      <c r="B92" s="247">
        <v>2016</v>
      </c>
      <c r="C92" s="246">
        <v>28</v>
      </c>
      <c r="D92" s="241"/>
      <c r="E92" s="243"/>
      <c r="F92" s="132"/>
      <c r="G92" s="242"/>
    </row>
    <row r="93" spans="1:7" x14ac:dyDescent="0.25">
      <c r="A93" s="246" t="s">
        <v>143</v>
      </c>
      <c r="B93" s="247">
        <v>2016</v>
      </c>
      <c r="C93" s="246">
        <v>29</v>
      </c>
      <c r="D93" s="241"/>
      <c r="E93" s="243"/>
      <c r="F93" s="132"/>
      <c r="G93" s="242"/>
    </row>
    <row r="94" spans="1:7" x14ac:dyDescent="0.25">
      <c r="A94" s="246" t="s">
        <v>143</v>
      </c>
      <c r="B94" s="247">
        <v>2016</v>
      </c>
      <c r="C94" s="246">
        <v>30</v>
      </c>
      <c r="D94" s="241"/>
      <c r="E94" s="243"/>
      <c r="F94" s="132"/>
      <c r="G94" s="242"/>
    </row>
    <row r="95" spans="1:7" x14ac:dyDescent="0.25">
      <c r="A95" s="246" t="s">
        <v>143</v>
      </c>
      <c r="B95" s="247">
        <v>2016</v>
      </c>
      <c r="C95" s="246">
        <v>31</v>
      </c>
      <c r="D95" s="241"/>
      <c r="E95" s="243"/>
      <c r="F95" s="132"/>
      <c r="G95" s="242"/>
    </row>
    <row r="96" spans="1:7" x14ac:dyDescent="0.25">
      <c r="A96" s="246" t="s">
        <v>143</v>
      </c>
      <c r="B96" s="247">
        <v>2016</v>
      </c>
      <c r="C96" s="246">
        <v>32</v>
      </c>
      <c r="D96" s="241"/>
      <c r="E96" s="243"/>
      <c r="F96" s="132"/>
      <c r="G96" s="242"/>
    </row>
    <row r="97" spans="1:7" x14ac:dyDescent="0.25">
      <c r="A97" s="246" t="s">
        <v>143</v>
      </c>
      <c r="B97" s="247">
        <v>2016</v>
      </c>
      <c r="C97" s="246">
        <v>33</v>
      </c>
      <c r="D97" s="241"/>
      <c r="E97" s="243"/>
      <c r="F97" s="132"/>
      <c r="G97" s="242"/>
    </row>
    <row r="98" spans="1:7" x14ac:dyDescent="0.25">
      <c r="A98" s="246" t="s">
        <v>143</v>
      </c>
      <c r="B98" s="247">
        <v>2016</v>
      </c>
      <c r="C98" s="246">
        <v>34</v>
      </c>
      <c r="D98" s="241"/>
      <c r="E98" s="243"/>
      <c r="F98" s="132"/>
      <c r="G98" s="242"/>
    </row>
    <row r="99" spans="1:7" x14ac:dyDescent="0.25">
      <c r="A99" s="246" t="s">
        <v>143</v>
      </c>
      <c r="B99" s="247">
        <v>2016</v>
      </c>
      <c r="C99" s="246">
        <v>35</v>
      </c>
      <c r="D99" s="241"/>
      <c r="E99" s="243"/>
      <c r="F99" s="132"/>
      <c r="G99" s="242"/>
    </row>
    <row r="100" spans="1:7" x14ac:dyDescent="0.25">
      <c r="A100" s="246" t="s">
        <v>143</v>
      </c>
      <c r="B100" s="247">
        <v>2016</v>
      </c>
      <c r="C100" s="246">
        <v>36</v>
      </c>
      <c r="D100" s="241"/>
      <c r="E100" s="243"/>
      <c r="F100" s="132"/>
      <c r="G100" s="242"/>
    </row>
    <row r="101" spans="1:7" x14ac:dyDescent="0.25">
      <c r="A101" s="246" t="s">
        <v>143</v>
      </c>
      <c r="B101" s="247">
        <v>2016</v>
      </c>
      <c r="C101" s="246">
        <v>37</v>
      </c>
      <c r="D101" s="241"/>
      <c r="E101" s="243"/>
      <c r="F101" s="132"/>
      <c r="G101" s="242"/>
    </row>
    <row r="102" spans="1:7" x14ac:dyDescent="0.25">
      <c r="A102" s="246" t="s">
        <v>143</v>
      </c>
      <c r="B102" s="247">
        <v>2016</v>
      </c>
      <c r="C102" s="246">
        <v>38</v>
      </c>
      <c r="D102" s="241"/>
      <c r="E102" s="243"/>
      <c r="F102" s="132"/>
      <c r="G102" s="242"/>
    </row>
    <row r="103" spans="1:7" x14ac:dyDescent="0.25">
      <c r="A103" s="246" t="s">
        <v>143</v>
      </c>
      <c r="B103" s="247">
        <v>2016</v>
      </c>
      <c r="C103" s="246">
        <v>39</v>
      </c>
      <c r="D103" s="241"/>
      <c r="E103" s="243"/>
      <c r="F103" s="132"/>
      <c r="G103" s="242"/>
    </row>
    <row r="104" spans="1:7" x14ac:dyDescent="0.25">
      <c r="A104" s="246" t="s">
        <v>143</v>
      </c>
      <c r="B104" s="247">
        <v>2016</v>
      </c>
      <c r="C104" s="246">
        <v>40</v>
      </c>
      <c r="D104" s="241"/>
      <c r="E104" s="243"/>
      <c r="F104" s="132"/>
      <c r="G104" s="242"/>
    </row>
    <row r="105" spans="1:7" x14ac:dyDescent="0.25">
      <c r="A105" s="246" t="s">
        <v>143</v>
      </c>
      <c r="B105" s="247">
        <v>2016</v>
      </c>
      <c r="C105" s="246">
        <v>41</v>
      </c>
      <c r="D105" s="241"/>
      <c r="E105" s="243"/>
      <c r="F105" s="132"/>
      <c r="G105" s="242"/>
    </row>
    <row r="106" spans="1:7" x14ac:dyDescent="0.25">
      <c r="A106" s="246" t="s">
        <v>143</v>
      </c>
      <c r="B106" s="247">
        <v>2016</v>
      </c>
      <c r="C106" s="246">
        <v>42</v>
      </c>
      <c r="D106" s="241"/>
      <c r="E106" s="243"/>
      <c r="F106" s="132"/>
      <c r="G106" s="242"/>
    </row>
    <row r="107" spans="1:7" x14ac:dyDescent="0.25">
      <c r="A107" s="246" t="s">
        <v>143</v>
      </c>
      <c r="B107" s="247">
        <v>2016</v>
      </c>
      <c r="C107" s="246">
        <v>43</v>
      </c>
      <c r="D107" s="241"/>
      <c r="E107" s="243"/>
      <c r="F107" s="132"/>
      <c r="G107" s="242"/>
    </row>
    <row r="108" spans="1:7" x14ac:dyDescent="0.25">
      <c r="A108" s="246" t="s">
        <v>143</v>
      </c>
      <c r="B108" s="247">
        <v>2016</v>
      </c>
      <c r="C108" s="246">
        <v>44</v>
      </c>
      <c r="D108" s="241"/>
      <c r="E108" s="243"/>
      <c r="F108" s="132"/>
      <c r="G108" s="242"/>
    </row>
    <row r="109" spans="1:7" x14ac:dyDescent="0.25">
      <c r="A109" s="246" t="s">
        <v>143</v>
      </c>
      <c r="B109" s="247">
        <v>2016</v>
      </c>
      <c r="C109" s="246">
        <v>45</v>
      </c>
      <c r="D109" s="241"/>
      <c r="E109" s="243"/>
      <c r="F109" s="132"/>
      <c r="G109" s="242"/>
    </row>
    <row r="110" spans="1:7" x14ac:dyDescent="0.25">
      <c r="A110" s="246" t="s">
        <v>143</v>
      </c>
      <c r="B110" s="247">
        <v>2016</v>
      </c>
      <c r="C110" s="246">
        <v>46</v>
      </c>
      <c r="D110" s="241"/>
      <c r="E110" s="243"/>
      <c r="F110" s="132"/>
      <c r="G110" s="242"/>
    </row>
    <row r="111" spans="1:7" x14ac:dyDescent="0.25">
      <c r="A111" s="246" t="s">
        <v>143</v>
      </c>
      <c r="B111" s="247">
        <v>2016</v>
      </c>
      <c r="C111" s="246">
        <v>47</v>
      </c>
      <c r="D111" s="241"/>
      <c r="E111" s="243"/>
      <c r="F111" s="132"/>
      <c r="G111" s="242"/>
    </row>
    <row r="112" spans="1:7" x14ac:dyDescent="0.25">
      <c r="A112" s="246" t="s">
        <v>143</v>
      </c>
      <c r="B112" s="247">
        <v>2016</v>
      </c>
      <c r="C112" s="246">
        <v>48</v>
      </c>
      <c r="D112" s="241"/>
      <c r="E112" s="243"/>
      <c r="F112" s="132"/>
      <c r="G112" s="242"/>
    </row>
    <row r="113" spans="1:7" x14ac:dyDescent="0.25">
      <c r="A113" s="246" t="s">
        <v>143</v>
      </c>
      <c r="B113" s="247">
        <v>2016</v>
      </c>
      <c r="C113" s="246">
        <v>49</v>
      </c>
      <c r="D113" s="241"/>
      <c r="E113" s="243"/>
      <c r="F113" s="132"/>
      <c r="G113" s="242"/>
    </row>
    <row r="114" spans="1:7" x14ac:dyDescent="0.25">
      <c r="A114" s="246" t="s">
        <v>143</v>
      </c>
      <c r="B114" s="247">
        <v>2016</v>
      </c>
      <c r="C114" s="246">
        <v>50</v>
      </c>
      <c r="D114" s="241"/>
      <c r="E114" s="243"/>
      <c r="F114" s="132"/>
      <c r="G114" s="242"/>
    </row>
    <row r="115" spans="1:7" x14ac:dyDescent="0.25">
      <c r="A115" s="246" t="s">
        <v>143</v>
      </c>
      <c r="B115" s="247">
        <v>2016</v>
      </c>
      <c r="C115" s="246">
        <v>51</v>
      </c>
      <c r="D115" s="241"/>
      <c r="E115" s="243"/>
      <c r="F115" s="132"/>
      <c r="G115" s="242"/>
    </row>
    <row r="116" spans="1:7" x14ac:dyDescent="0.25">
      <c r="A116" s="76" t="s">
        <v>143</v>
      </c>
      <c r="B116" s="77">
        <v>2016</v>
      </c>
      <c r="C116" s="76">
        <v>52</v>
      </c>
      <c r="D116" s="130"/>
      <c r="E116" s="131"/>
      <c r="F116" s="132"/>
      <c r="G116" s="133"/>
    </row>
    <row r="117" spans="1:7" x14ac:dyDescent="0.25">
      <c r="A117" s="245"/>
      <c r="B117" s="245"/>
      <c r="C117" s="245"/>
      <c r="D117" s="245"/>
      <c r="E117" s="245"/>
      <c r="F117" s="245"/>
      <c r="G117" s="245"/>
    </row>
    <row r="118" spans="1:7" x14ac:dyDescent="0.25">
      <c r="A118" s="245"/>
      <c r="B118" s="245"/>
      <c r="C118" s="245"/>
      <c r="D118" s="245"/>
      <c r="E118" s="245"/>
      <c r="F118" s="245"/>
      <c r="G118" s="245"/>
    </row>
  </sheetData>
  <autoFilter ref="A6:G116">
    <filterColumn colId="1">
      <filters>
        <filter val="2016"/>
      </filters>
    </filterColumn>
  </autoFilter>
  <mergeCells count="2">
    <mergeCell ref="A1:G1"/>
    <mergeCell ref="A2:G5"/>
  </mergeCells>
  <dataValidations count="5">
    <dataValidation type="list" allowBlank="1" showInputMessage="1" showErrorMessage="1" sqref="D65:D116">
      <formula1>$D$8:$D$12</formula1>
    </dataValidation>
    <dataValidation type="list" allowBlank="1" showInputMessage="1" showErrorMessage="1" sqref="E65:E116">
      <formula1>$E$8:$E$11</formula1>
    </dataValidation>
    <dataValidation type="list" allowBlank="1" showInputMessage="1" showErrorMessage="1" sqref="F65:F116">
      <formula1>$F$8:$F$11</formula1>
    </dataValidation>
    <dataValidation type="list" allowBlank="1" showInputMessage="1" showErrorMessage="1" sqref="G65:G116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61"/>
  <sheetViews>
    <sheetView showGridLines="0" zoomScale="80" zoomScaleNormal="80" workbookViewId="0">
      <selection activeCell="A3" sqref="A3"/>
    </sheetView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29" ht="21" x14ac:dyDescent="0.35">
      <c r="A1" s="280" t="s">
        <v>34</v>
      </c>
      <c r="B1" s="25"/>
      <c r="C1" s="25"/>
      <c r="D1" s="25"/>
      <c r="E1" s="25"/>
      <c r="F1" s="25"/>
      <c r="G1" s="25"/>
      <c r="H1" s="25"/>
      <c r="J1" s="25"/>
      <c r="K1" s="25"/>
      <c r="L1" s="25"/>
      <c r="M1" s="25"/>
      <c r="N1" s="25"/>
      <c r="O1" s="25"/>
      <c r="P1" s="25"/>
      <c r="R1" s="25"/>
      <c r="S1" s="25"/>
      <c r="T1" s="25"/>
      <c r="U1" s="25"/>
      <c r="V1" s="25"/>
    </row>
    <row r="2" spans="1:29" ht="24.75" customHeight="1" x14ac:dyDescent="0.3">
      <c r="A2" s="79" t="s">
        <v>122</v>
      </c>
      <c r="B2" s="25"/>
      <c r="C2" s="25"/>
      <c r="D2" s="25"/>
      <c r="E2" s="25"/>
      <c r="F2" s="25"/>
      <c r="G2" s="25"/>
      <c r="H2" s="25"/>
      <c r="J2" s="25"/>
      <c r="K2" s="25"/>
      <c r="L2" s="189"/>
      <c r="M2" s="190"/>
      <c r="N2" s="25"/>
      <c r="O2" s="25"/>
      <c r="P2" s="25"/>
      <c r="R2" s="25"/>
      <c r="S2" s="25"/>
      <c r="T2" s="25"/>
      <c r="U2" s="25"/>
      <c r="V2" s="25"/>
    </row>
    <row r="3" spans="1:29" ht="20.25" x14ac:dyDescent="0.3">
      <c r="A3" s="93" t="str">
        <f>IF(Leyendas!$E$2&lt;&gt;"","Establecimiento:",IF(Leyendas!$D$2&lt;&gt;"","Región:","País:"))</f>
        <v>País:</v>
      </c>
      <c r="B3" s="293" t="str">
        <f>IF(Leyendas!$E$2&lt;&gt;"",Leyendas!$E$2,IF(Leyendas!$D$2&lt;&gt;"",Leyendas!$D$2,Leyendas!$C$2))</f>
        <v>Chile</v>
      </c>
      <c r="C3" s="278"/>
      <c r="D3" s="279"/>
      <c r="E3" s="6"/>
      <c r="F3" s="6"/>
      <c r="G3" s="6"/>
      <c r="H3" s="6"/>
      <c r="J3" s="7"/>
      <c r="K3" s="7"/>
      <c r="L3" s="7"/>
      <c r="M3" s="6"/>
      <c r="N3" s="6"/>
      <c r="O3" s="6"/>
      <c r="P3" s="6"/>
      <c r="R3" s="7"/>
      <c r="S3" s="6"/>
      <c r="T3" s="6"/>
      <c r="U3" s="6"/>
      <c r="V3" s="6"/>
    </row>
    <row r="4" spans="1:29" s="292" customFormat="1" ht="21" x14ac:dyDescent="0.35">
      <c r="A4" s="288"/>
      <c r="B4" s="289" t="str">
        <f>Leyendas!$B$2</f>
        <v>ETI</v>
      </c>
      <c r="C4" s="289">
        <f>Leyendas!$A$2</f>
        <v>2017</v>
      </c>
      <c r="D4" s="290"/>
      <c r="E4" s="291"/>
      <c r="F4" s="291"/>
      <c r="G4" s="291"/>
      <c r="H4" s="291"/>
      <c r="J4" s="290"/>
      <c r="K4" s="290"/>
      <c r="L4" s="290"/>
      <c r="M4" s="291"/>
      <c r="N4" s="291"/>
      <c r="O4" s="291"/>
      <c r="P4" s="291"/>
      <c r="R4" s="290"/>
      <c r="S4" s="291"/>
      <c r="T4" s="291"/>
      <c r="U4" s="291"/>
      <c r="V4" s="291"/>
    </row>
    <row r="5" spans="1:29" ht="36" customHeight="1" x14ac:dyDescent="0.25">
      <c r="A5" s="134" t="s">
        <v>37</v>
      </c>
      <c r="C5" s="5"/>
      <c r="D5" s="187"/>
      <c r="E5" s="187"/>
      <c r="F5" s="187"/>
      <c r="G5" s="188"/>
      <c r="H5" s="332"/>
      <c r="I5" s="332"/>
      <c r="J5" s="184"/>
      <c r="K5" s="185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7"/>
      <c r="Y5" s="7"/>
      <c r="Z5" s="7"/>
      <c r="AA5" s="7"/>
      <c r="AB5" t="s">
        <v>376</v>
      </c>
    </row>
    <row r="6" spans="1:29" ht="60" customHeight="1" x14ac:dyDescent="0.25">
      <c r="C6" s="38"/>
      <c r="D6" s="339" t="s">
        <v>120</v>
      </c>
      <c r="E6" s="340"/>
      <c r="F6" s="340"/>
      <c r="G6" s="340"/>
      <c r="H6" s="341"/>
      <c r="I6" s="342"/>
      <c r="J6" s="333" t="s">
        <v>0</v>
      </c>
      <c r="K6" s="334"/>
      <c r="L6" s="335" t="s">
        <v>329</v>
      </c>
      <c r="M6" s="336"/>
      <c r="N6" s="336"/>
      <c r="O6" s="336"/>
      <c r="P6" s="336"/>
      <c r="Q6" s="337"/>
      <c r="R6" s="343" t="s">
        <v>328</v>
      </c>
      <c r="S6" s="344"/>
      <c r="T6" s="344"/>
      <c r="U6" s="344"/>
      <c r="V6" s="344"/>
      <c r="W6" s="345"/>
      <c r="X6" s="338" t="s">
        <v>330</v>
      </c>
      <c r="Y6" s="338"/>
      <c r="Z6" s="338"/>
      <c r="AA6" s="338"/>
      <c r="AB6" s="338"/>
      <c r="AC6" s="338"/>
    </row>
    <row r="7" spans="1:29" ht="234" customHeight="1" x14ac:dyDescent="0.25">
      <c r="A7" s="37" t="s">
        <v>13</v>
      </c>
      <c r="B7" s="37" t="s">
        <v>12</v>
      </c>
      <c r="C7" s="34" t="s">
        <v>1</v>
      </c>
      <c r="D7" s="71" t="s">
        <v>43</v>
      </c>
      <c r="E7" s="71" t="s">
        <v>49</v>
      </c>
      <c r="F7" s="71" t="s">
        <v>48</v>
      </c>
      <c r="G7" s="181" t="s">
        <v>38</v>
      </c>
      <c r="H7" s="182" t="s">
        <v>345</v>
      </c>
      <c r="I7" s="183" t="s">
        <v>346</v>
      </c>
      <c r="J7" s="180" t="s">
        <v>44</v>
      </c>
      <c r="K7" s="45" t="s">
        <v>119</v>
      </c>
      <c r="L7" s="72" t="s">
        <v>45</v>
      </c>
      <c r="M7" s="72" t="s">
        <v>56</v>
      </c>
      <c r="N7" s="72" t="s">
        <v>59</v>
      </c>
      <c r="O7" s="72" t="s">
        <v>60</v>
      </c>
      <c r="P7" s="72" t="s">
        <v>50</v>
      </c>
      <c r="Q7" s="72" t="s">
        <v>33</v>
      </c>
      <c r="R7" s="35" t="s">
        <v>45</v>
      </c>
      <c r="S7" s="35" t="s">
        <v>56</v>
      </c>
      <c r="T7" s="35" t="s">
        <v>59</v>
      </c>
      <c r="U7" s="35" t="s">
        <v>60</v>
      </c>
      <c r="V7" s="35" t="s">
        <v>50</v>
      </c>
      <c r="W7" s="35" t="s">
        <v>33</v>
      </c>
      <c r="X7" s="44" t="s">
        <v>62</v>
      </c>
      <c r="Y7" s="44" t="s">
        <v>63</v>
      </c>
      <c r="Z7" s="44" t="s">
        <v>64</v>
      </c>
      <c r="AA7" s="44" t="s">
        <v>65</v>
      </c>
      <c r="AB7" s="44" t="s">
        <v>66</v>
      </c>
      <c r="AC7" s="44" t="s">
        <v>67</v>
      </c>
    </row>
    <row r="8" spans="1:29" ht="45" x14ac:dyDescent="0.25">
      <c r="A8" s="49" t="s">
        <v>15</v>
      </c>
      <c r="B8" s="49" t="s">
        <v>12</v>
      </c>
      <c r="C8" s="49" t="s">
        <v>16</v>
      </c>
      <c r="D8" s="70" t="s">
        <v>133</v>
      </c>
      <c r="E8" s="50" t="s">
        <v>52</v>
      </c>
      <c r="F8" s="50" t="s">
        <v>144</v>
      </c>
      <c r="G8" s="51" t="s">
        <v>53</v>
      </c>
      <c r="H8" s="51" t="s">
        <v>347</v>
      </c>
      <c r="I8" s="51" t="s">
        <v>54</v>
      </c>
      <c r="J8" s="51" t="s">
        <v>30</v>
      </c>
      <c r="K8" s="51" t="s">
        <v>31</v>
      </c>
      <c r="L8" s="51" t="s">
        <v>331</v>
      </c>
      <c r="M8" s="51" t="s">
        <v>332</v>
      </c>
      <c r="N8" s="51" t="s">
        <v>333</v>
      </c>
      <c r="O8" s="51" t="s">
        <v>334</v>
      </c>
      <c r="P8" s="51" t="s">
        <v>335</v>
      </c>
      <c r="Q8" s="51" t="s">
        <v>336</v>
      </c>
      <c r="R8" s="51" t="s">
        <v>55</v>
      </c>
      <c r="S8" s="51" t="s">
        <v>344</v>
      </c>
      <c r="T8" s="51" t="s">
        <v>57</v>
      </c>
      <c r="U8" s="51" t="s">
        <v>58</v>
      </c>
      <c r="V8" s="51" t="s">
        <v>61</v>
      </c>
      <c r="W8" s="51" t="s">
        <v>32</v>
      </c>
      <c r="X8" s="57" t="s">
        <v>134</v>
      </c>
      <c r="Y8" s="57" t="s">
        <v>343</v>
      </c>
      <c r="Z8" s="57" t="s">
        <v>135</v>
      </c>
      <c r="AA8" s="57" t="s">
        <v>136</v>
      </c>
      <c r="AB8" s="57" t="s">
        <v>137</v>
      </c>
      <c r="AC8" s="51" t="s">
        <v>138</v>
      </c>
    </row>
    <row r="9" spans="1:29" x14ac:dyDescent="0.25">
      <c r="A9" s="39" t="s">
        <v>143</v>
      </c>
      <c r="B9" s="39">
        <v>2016</v>
      </c>
      <c r="C9" s="42">
        <v>1</v>
      </c>
      <c r="D9" s="265"/>
      <c r="E9" s="266"/>
      <c r="F9" s="265"/>
      <c r="G9" s="274"/>
      <c r="H9" s="274"/>
      <c r="I9" s="274"/>
      <c r="J9" s="274"/>
      <c r="K9" s="273"/>
      <c r="L9" s="274"/>
      <c r="M9" s="274"/>
      <c r="N9" s="274"/>
      <c r="O9" s="274"/>
      <c r="P9" s="274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2"/>
    </row>
    <row r="10" spans="1:29" x14ac:dyDescent="0.25">
      <c r="A10" s="39" t="s">
        <v>143</v>
      </c>
      <c r="B10" s="39">
        <v>2016</v>
      </c>
      <c r="C10" s="3">
        <v>2</v>
      </c>
      <c r="D10" s="265"/>
      <c r="E10" s="266"/>
      <c r="F10" s="265"/>
      <c r="G10" s="274"/>
      <c r="H10" s="274"/>
      <c r="I10" s="274"/>
      <c r="J10" s="274"/>
      <c r="K10" s="273"/>
      <c r="L10" s="274"/>
      <c r="M10" s="274"/>
      <c r="N10" s="274"/>
      <c r="O10" s="274"/>
      <c r="P10" s="274"/>
      <c r="Q10" s="274"/>
      <c r="R10" s="261"/>
      <c r="S10" s="261"/>
      <c r="T10" s="261"/>
      <c r="U10" s="261"/>
      <c r="V10" s="261"/>
      <c r="W10" s="261"/>
      <c r="X10" s="263"/>
      <c r="Y10" s="261"/>
      <c r="Z10" s="261"/>
      <c r="AA10" s="264"/>
      <c r="AB10" s="262"/>
      <c r="AC10" s="262"/>
    </row>
    <row r="11" spans="1:29" x14ac:dyDescent="0.25">
      <c r="A11" s="39" t="s">
        <v>143</v>
      </c>
      <c r="B11" s="39">
        <v>2016</v>
      </c>
      <c r="C11" s="4">
        <v>3</v>
      </c>
      <c r="D11" s="265"/>
      <c r="E11" s="266"/>
      <c r="F11" s="265"/>
      <c r="G11" s="274"/>
      <c r="H11" s="274"/>
      <c r="I11" s="274"/>
      <c r="J11" s="274"/>
      <c r="K11" s="273"/>
      <c r="L11" s="274"/>
      <c r="M11" s="274"/>
      <c r="N11" s="274"/>
      <c r="O11" s="274"/>
      <c r="P11" s="274"/>
      <c r="Q11" s="274"/>
      <c r="R11" s="261"/>
      <c r="S11" s="261"/>
      <c r="T11" s="261"/>
      <c r="U11" s="261"/>
      <c r="V11" s="261"/>
      <c r="W11" s="261"/>
      <c r="X11" s="263"/>
      <c r="Y11" s="261"/>
      <c r="Z11" s="261"/>
      <c r="AA11" s="264"/>
      <c r="AB11" s="262"/>
      <c r="AC11" s="262"/>
    </row>
    <row r="12" spans="1:29" x14ac:dyDescent="0.25">
      <c r="A12" s="39" t="s">
        <v>143</v>
      </c>
      <c r="B12" s="39">
        <v>2016</v>
      </c>
      <c r="C12" s="3">
        <v>4</v>
      </c>
      <c r="D12" s="265"/>
      <c r="E12" s="266"/>
      <c r="F12" s="265"/>
      <c r="G12" s="274"/>
      <c r="H12" s="274"/>
      <c r="I12" s="274"/>
      <c r="J12" s="274"/>
      <c r="K12" s="273"/>
      <c r="L12" s="274"/>
      <c r="M12" s="274"/>
      <c r="N12" s="274"/>
      <c r="O12" s="274"/>
      <c r="P12" s="274"/>
      <c r="Q12" s="274"/>
      <c r="R12" s="261"/>
      <c r="S12" s="261"/>
      <c r="T12" s="261"/>
      <c r="U12" s="261"/>
      <c r="V12" s="261"/>
      <c r="W12" s="261"/>
      <c r="X12" s="263"/>
      <c r="Y12" s="261"/>
      <c r="Z12" s="261"/>
      <c r="AA12" s="264"/>
      <c r="AB12" s="262"/>
      <c r="AC12" s="262"/>
    </row>
    <row r="13" spans="1:29" x14ac:dyDescent="0.25">
      <c r="A13" s="39" t="s">
        <v>143</v>
      </c>
      <c r="B13" s="39">
        <v>2016</v>
      </c>
      <c r="C13" s="3">
        <v>5</v>
      </c>
      <c r="D13" s="265"/>
      <c r="E13" s="266"/>
      <c r="F13" s="265"/>
      <c r="G13" s="274"/>
      <c r="H13" s="274"/>
      <c r="I13" s="274"/>
      <c r="J13" s="274"/>
      <c r="K13" s="273"/>
      <c r="L13" s="274"/>
      <c r="M13" s="274"/>
      <c r="N13" s="274"/>
      <c r="O13" s="274"/>
      <c r="P13" s="274"/>
      <c r="Q13" s="274"/>
      <c r="R13" s="261"/>
      <c r="S13" s="261"/>
      <c r="T13" s="261"/>
      <c r="U13" s="261"/>
      <c r="V13" s="261"/>
      <c r="W13" s="261"/>
      <c r="X13" s="263"/>
      <c r="Y13" s="261"/>
      <c r="Z13" s="261"/>
      <c r="AA13" s="264"/>
      <c r="AB13" s="262"/>
      <c r="AC13" s="262"/>
    </row>
    <row r="14" spans="1:29" x14ac:dyDescent="0.25">
      <c r="A14" s="39" t="s">
        <v>143</v>
      </c>
      <c r="B14" s="39">
        <v>2016</v>
      </c>
      <c r="C14" s="4">
        <v>6</v>
      </c>
      <c r="D14" s="265"/>
      <c r="E14" s="266"/>
      <c r="F14" s="265"/>
      <c r="G14" s="274"/>
      <c r="H14" s="274"/>
      <c r="I14" s="274"/>
      <c r="J14" s="274"/>
      <c r="K14" s="273"/>
      <c r="L14" s="274"/>
      <c r="M14" s="274"/>
      <c r="N14" s="274"/>
      <c r="O14" s="274"/>
      <c r="P14" s="274"/>
      <c r="Q14" s="274"/>
      <c r="R14" s="261"/>
      <c r="S14" s="261"/>
      <c r="T14" s="261"/>
      <c r="U14" s="261"/>
      <c r="V14" s="261"/>
      <c r="W14" s="261"/>
      <c r="X14" s="263"/>
      <c r="Y14" s="261"/>
      <c r="Z14" s="261"/>
      <c r="AA14" s="264"/>
      <c r="AB14" s="262"/>
      <c r="AC14" s="262"/>
    </row>
    <row r="15" spans="1:29" ht="15" customHeight="1" x14ac:dyDescent="0.25">
      <c r="A15" s="39" t="s">
        <v>143</v>
      </c>
      <c r="B15" s="39">
        <v>2016</v>
      </c>
      <c r="C15" s="3">
        <v>7</v>
      </c>
      <c r="D15" s="265"/>
      <c r="E15" s="266"/>
      <c r="F15" s="265"/>
      <c r="G15" s="274"/>
      <c r="H15" s="274"/>
      <c r="I15" s="274"/>
      <c r="J15" s="274"/>
      <c r="K15" s="273"/>
      <c r="L15" s="274"/>
      <c r="M15" s="274"/>
      <c r="N15" s="274"/>
      <c r="O15" s="274"/>
      <c r="P15" s="274"/>
      <c r="Q15" s="274"/>
      <c r="R15" s="261"/>
      <c r="S15" s="261"/>
      <c r="T15" s="261"/>
      <c r="U15" s="261"/>
      <c r="V15" s="261"/>
      <c r="W15" s="261"/>
      <c r="X15" s="263"/>
      <c r="Y15" s="261"/>
      <c r="Z15" s="261"/>
      <c r="AA15" s="264"/>
      <c r="AB15" s="262"/>
      <c r="AC15" s="262"/>
    </row>
    <row r="16" spans="1:29" x14ac:dyDescent="0.25">
      <c r="A16" s="39" t="s">
        <v>143</v>
      </c>
      <c r="B16" s="39">
        <v>2016</v>
      </c>
      <c r="C16" s="3">
        <v>8</v>
      </c>
      <c r="D16" s="265"/>
      <c r="E16" s="266"/>
      <c r="F16" s="265"/>
      <c r="G16" s="274"/>
      <c r="H16" s="274"/>
      <c r="I16" s="274"/>
      <c r="J16" s="274"/>
      <c r="K16" s="273"/>
      <c r="L16" s="274"/>
      <c r="M16" s="274"/>
      <c r="N16" s="274"/>
      <c r="O16" s="274"/>
      <c r="P16" s="274"/>
      <c r="Q16" s="274"/>
      <c r="R16" s="261"/>
      <c r="S16" s="261"/>
      <c r="T16" s="261"/>
      <c r="U16" s="261"/>
      <c r="V16" s="261"/>
      <c r="W16" s="261"/>
      <c r="X16" s="263"/>
      <c r="Y16" s="261"/>
      <c r="Z16" s="261"/>
      <c r="AA16" s="264"/>
      <c r="AB16" s="262"/>
      <c r="AC16" s="262"/>
    </row>
    <row r="17" spans="1:29" x14ac:dyDescent="0.25">
      <c r="A17" s="39" t="s">
        <v>143</v>
      </c>
      <c r="B17" s="39">
        <v>2016</v>
      </c>
      <c r="C17" s="4">
        <v>9</v>
      </c>
      <c r="D17" s="265"/>
      <c r="E17" s="266"/>
      <c r="F17" s="265"/>
      <c r="G17" s="274"/>
      <c r="H17" s="274"/>
      <c r="I17" s="274"/>
      <c r="J17" s="274"/>
      <c r="K17" s="273"/>
      <c r="L17" s="274"/>
      <c r="M17" s="274"/>
      <c r="N17" s="274"/>
      <c r="O17" s="274"/>
      <c r="P17" s="274"/>
      <c r="Q17" s="274"/>
      <c r="R17" s="261"/>
      <c r="S17" s="261"/>
      <c r="T17" s="261"/>
      <c r="U17" s="261"/>
      <c r="V17" s="261"/>
      <c r="W17" s="261"/>
      <c r="X17" s="263"/>
      <c r="Y17" s="261"/>
      <c r="Z17" s="261"/>
      <c r="AA17" s="264"/>
      <c r="AB17" s="262"/>
      <c r="AC17" s="262"/>
    </row>
    <row r="18" spans="1:29" x14ac:dyDescent="0.25">
      <c r="A18" s="39" t="s">
        <v>143</v>
      </c>
      <c r="B18" s="39">
        <v>2016</v>
      </c>
      <c r="C18" s="3">
        <v>10</v>
      </c>
      <c r="D18" s="265"/>
      <c r="E18" s="266"/>
      <c r="F18" s="265"/>
      <c r="G18" s="274"/>
      <c r="H18" s="274"/>
      <c r="I18" s="274"/>
      <c r="J18" s="274"/>
      <c r="K18" s="273"/>
      <c r="L18" s="274"/>
      <c r="M18" s="274"/>
      <c r="N18" s="274"/>
      <c r="O18" s="274"/>
      <c r="P18" s="274"/>
      <c r="Q18" s="274"/>
      <c r="R18" s="261"/>
      <c r="S18" s="261"/>
      <c r="T18" s="261"/>
      <c r="U18" s="261"/>
      <c r="V18" s="261"/>
      <c r="W18" s="261"/>
      <c r="X18" s="263"/>
      <c r="Y18" s="261"/>
      <c r="Z18" s="261"/>
      <c r="AA18" s="264"/>
      <c r="AB18" s="262"/>
      <c r="AC18" s="262"/>
    </row>
    <row r="19" spans="1:29" x14ac:dyDescent="0.25">
      <c r="A19" s="39" t="s">
        <v>143</v>
      </c>
      <c r="B19" s="39">
        <v>2016</v>
      </c>
      <c r="C19" s="3">
        <v>11</v>
      </c>
      <c r="D19" s="265"/>
      <c r="E19" s="266"/>
      <c r="F19" s="265"/>
      <c r="G19" s="274"/>
      <c r="H19" s="274"/>
      <c r="I19" s="274"/>
      <c r="J19" s="274"/>
      <c r="K19" s="273"/>
      <c r="L19" s="274"/>
      <c r="M19" s="274"/>
      <c r="N19" s="274"/>
      <c r="O19" s="274"/>
      <c r="P19" s="274"/>
      <c r="Q19" s="274"/>
      <c r="R19" s="261"/>
      <c r="S19" s="261"/>
      <c r="T19" s="261"/>
      <c r="U19" s="261"/>
      <c r="V19" s="261"/>
      <c r="W19" s="261"/>
      <c r="X19" s="263"/>
      <c r="Y19" s="261"/>
      <c r="Z19" s="261"/>
      <c r="AA19" s="264"/>
      <c r="AB19" s="262"/>
      <c r="AC19" s="262"/>
    </row>
    <row r="20" spans="1:29" x14ac:dyDescent="0.25">
      <c r="A20" s="39" t="s">
        <v>143</v>
      </c>
      <c r="B20" s="39">
        <v>2016</v>
      </c>
      <c r="C20" s="4">
        <v>12</v>
      </c>
      <c r="D20" s="265"/>
      <c r="E20" s="266"/>
      <c r="F20" s="265"/>
      <c r="G20" s="274"/>
      <c r="H20" s="274"/>
      <c r="I20" s="274"/>
      <c r="J20" s="274"/>
      <c r="K20" s="273"/>
      <c r="L20" s="274"/>
      <c r="M20" s="274"/>
      <c r="N20" s="274"/>
      <c r="O20" s="274"/>
      <c r="P20" s="274"/>
      <c r="Q20" s="274"/>
      <c r="R20" s="261"/>
      <c r="S20" s="261"/>
      <c r="T20" s="261"/>
      <c r="U20" s="261"/>
      <c r="V20" s="261"/>
      <c r="W20" s="261"/>
      <c r="X20" s="263"/>
      <c r="Y20" s="261"/>
      <c r="Z20" s="261"/>
      <c r="AA20" s="264"/>
      <c r="AB20" s="262"/>
      <c r="AC20" s="262"/>
    </row>
    <row r="21" spans="1:29" x14ac:dyDescent="0.25">
      <c r="A21" s="39" t="s">
        <v>143</v>
      </c>
      <c r="B21" s="39">
        <v>2016</v>
      </c>
      <c r="C21" s="3">
        <v>13</v>
      </c>
      <c r="D21" s="265"/>
      <c r="E21" s="266"/>
      <c r="F21" s="265"/>
      <c r="G21" s="274"/>
      <c r="H21" s="274"/>
      <c r="I21" s="274"/>
      <c r="J21" s="274"/>
      <c r="K21" s="273"/>
      <c r="L21" s="274"/>
      <c r="M21" s="274"/>
      <c r="N21" s="274"/>
      <c r="O21" s="274"/>
      <c r="P21" s="274"/>
      <c r="Q21" s="274"/>
      <c r="R21" s="261"/>
      <c r="S21" s="261"/>
      <c r="T21" s="261"/>
      <c r="U21" s="261"/>
      <c r="V21" s="261"/>
      <c r="W21" s="261"/>
      <c r="X21" s="263"/>
      <c r="Y21" s="261"/>
      <c r="Z21" s="261"/>
      <c r="AA21" s="264"/>
      <c r="AB21" s="262"/>
      <c r="AC21" s="262"/>
    </row>
    <row r="22" spans="1:29" x14ac:dyDescent="0.25">
      <c r="A22" s="39" t="s">
        <v>143</v>
      </c>
      <c r="B22" s="39">
        <v>2016</v>
      </c>
      <c r="C22" s="3">
        <v>14</v>
      </c>
      <c r="D22" s="265"/>
      <c r="E22" s="266"/>
      <c r="F22" s="265"/>
      <c r="G22" s="274"/>
      <c r="H22" s="274"/>
      <c r="I22" s="274"/>
      <c r="J22" s="274"/>
      <c r="K22" s="273"/>
      <c r="L22" s="274"/>
      <c r="M22" s="274"/>
      <c r="N22" s="274"/>
      <c r="O22" s="274"/>
      <c r="P22" s="274"/>
      <c r="Q22" s="274"/>
      <c r="R22" s="261"/>
      <c r="S22" s="261"/>
      <c r="T22" s="261"/>
      <c r="U22" s="261"/>
      <c r="V22" s="261"/>
      <c r="W22" s="261"/>
      <c r="X22" s="263"/>
      <c r="Y22" s="261"/>
      <c r="Z22" s="261"/>
      <c r="AA22" s="264"/>
      <c r="AB22" s="262"/>
      <c r="AC22" s="262"/>
    </row>
    <row r="23" spans="1:29" x14ac:dyDescent="0.25">
      <c r="A23" s="39" t="s">
        <v>143</v>
      </c>
      <c r="B23" s="39">
        <v>2016</v>
      </c>
      <c r="C23" s="4">
        <v>15</v>
      </c>
      <c r="D23" s="265"/>
      <c r="E23" s="266"/>
      <c r="F23" s="265"/>
      <c r="G23" s="274"/>
      <c r="H23" s="274"/>
      <c r="I23" s="274"/>
      <c r="J23" s="274"/>
      <c r="K23" s="273"/>
      <c r="L23" s="274"/>
      <c r="M23" s="274"/>
      <c r="N23" s="274"/>
      <c r="O23" s="274"/>
      <c r="P23" s="274"/>
      <c r="Q23" s="274"/>
      <c r="R23" s="261"/>
      <c r="S23" s="261"/>
      <c r="T23" s="261"/>
      <c r="U23" s="261"/>
      <c r="V23" s="261"/>
      <c r="W23" s="261"/>
      <c r="X23" s="263"/>
      <c r="Y23" s="261"/>
      <c r="Z23" s="261"/>
      <c r="AA23" s="264"/>
      <c r="AB23" s="262"/>
      <c r="AC23" s="262"/>
    </row>
    <row r="24" spans="1:29" x14ac:dyDescent="0.25">
      <c r="A24" s="39" t="s">
        <v>143</v>
      </c>
      <c r="B24" s="39">
        <v>2016</v>
      </c>
      <c r="C24" s="3">
        <v>16</v>
      </c>
      <c r="D24" s="265"/>
      <c r="E24" s="266"/>
      <c r="F24" s="265"/>
      <c r="G24" s="274"/>
      <c r="H24" s="274"/>
      <c r="I24" s="274"/>
      <c r="J24" s="274"/>
      <c r="K24" s="273"/>
      <c r="L24" s="274"/>
      <c r="M24" s="274"/>
      <c r="N24" s="274"/>
      <c r="O24" s="274"/>
      <c r="P24" s="274"/>
      <c r="Q24" s="274"/>
      <c r="R24" s="261"/>
      <c r="S24" s="261"/>
      <c r="T24" s="261"/>
      <c r="U24" s="261"/>
      <c r="V24" s="261"/>
      <c r="W24" s="261"/>
      <c r="X24" s="263"/>
      <c r="Y24" s="261"/>
      <c r="Z24" s="261"/>
      <c r="AA24" s="264"/>
      <c r="AB24" s="262"/>
      <c r="AC24" s="262"/>
    </row>
    <row r="25" spans="1:29" x14ac:dyDescent="0.25">
      <c r="A25" s="39" t="s">
        <v>143</v>
      </c>
      <c r="B25" s="39">
        <v>2016</v>
      </c>
      <c r="C25" s="3">
        <v>17</v>
      </c>
      <c r="D25" s="265"/>
      <c r="E25" s="266"/>
      <c r="F25" s="265"/>
      <c r="G25" s="274"/>
      <c r="H25" s="274"/>
      <c r="I25" s="274"/>
      <c r="J25" s="274"/>
      <c r="K25" s="273"/>
      <c r="L25" s="274"/>
      <c r="M25" s="274"/>
      <c r="N25" s="274"/>
      <c r="O25" s="274"/>
      <c r="P25" s="274"/>
      <c r="Q25" s="274"/>
      <c r="R25" s="261"/>
      <c r="S25" s="261"/>
      <c r="T25" s="261"/>
      <c r="U25" s="261"/>
      <c r="V25" s="261"/>
      <c r="W25" s="261"/>
      <c r="X25" s="263"/>
      <c r="Y25" s="261"/>
      <c r="Z25" s="261"/>
      <c r="AA25" s="264"/>
      <c r="AB25" s="262"/>
      <c r="AC25" s="262"/>
    </row>
    <row r="26" spans="1:29" x14ac:dyDescent="0.25">
      <c r="A26" s="39" t="s">
        <v>143</v>
      </c>
      <c r="B26" s="39">
        <v>2016</v>
      </c>
      <c r="C26" s="4">
        <v>18</v>
      </c>
      <c r="D26" s="265"/>
      <c r="E26" s="266"/>
      <c r="F26" s="265"/>
      <c r="G26" s="274"/>
      <c r="H26" s="274"/>
      <c r="I26" s="274"/>
      <c r="J26" s="274"/>
      <c r="K26" s="273"/>
      <c r="L26" s="274"/>
      <c r="M26" s="274"/>
      <c r="N26" s="274"/>
      <c r="O26" s="274"/>
      <c r="P26" s="274"/>
      <c r="Q26" s="274"/>
      <c r="R26" s="261"/>
      <c r="S26" s="261"/>
      <c r="T26" s="261"/>
      <c r="U26" s="261"/>
      <c r="V26" s="261"/>
      <c r="W26" s="261"/>
      <c r="X26" s="263"/>
      <c r="Y26" s="261"/>
      <c r="Z26" s="261"/>
      <c r="AA26" s="264"/>
      <c r="AB26" s="262"/>
      <c r="AC26" s="262"/>
    </row>
    <row r="27" spans="1:29" s="191" customFormat="1" x14ac:dyDescent="0.25">
      <c r="A27" s="194" t="s">
        <v>143</v>
      </c>
      <c r="B27" s="39">
        <v>2016</v>
      </c>
      <c r="C27" s="195">
        <v>19</v>
      </c>
      <c r="D27" s="265"/>
      <c r="E27" s="266"/>
      <c r="F27" s="265"/>
      <c r="G27" s="274"/>
      <c r="H27" s="274"/>
      <c r="I27" s="274"/>
      <c r="J27" s="274"/>
      <c r="K27" s="273"/>
      <c r="L27" s="274"/>
      <c r="M27" s="274"/>
      <c r="N27" s="274"/>
      <c r="O27" s="274"/>
      <c r="P27" s="274"/>
      <c r="Q27" s="274"/>
      <c r="R27" s="261"/>
      <c r="S27" s="261"/>
      <c r="T27" s="261"/>
      <c r="U27" s="261"/>
      <c r="V27" s="261"/>
      <c r="W27" s="261"/>
      <c r="X27" s="263"/>
      <c r="Y27" s="261"/>
      <c r="Z27" s="261"/>
      <c r="AA27" s="264"/>
      <c r="AB27" s="262"/>
      <c r="AC27" s="262"/>
    </row>
    <row r="28" spans="1:29" s="191" customFormat="1" x14ac:dyDescent="0.25">
      <c r="A28" s="194" t="s">
        <v>143</v>
      </c>
      <c r="B28" s="39">
        <v>2016</v>
      </c>
      <c r="C28" s="195">
        <v>20</v>
      </c>
      <c r="D28" s="201"/>
      <c r="E28" s="202"/>
      <c r="F28" s="201"/>
      <c r="G28" s="203"/>
      <c r="H28" s="203"/>
      <c r="I28" s="203"/>
      <c r="J28" s="203"/>
      <c r="K28" s="204"/>
      <c r="L28" s="203"/>
      <c r="M28" s="203"/>
      <c r="N28" s="203"/>
      <c r="O28" s="203"/>
      <c r="P28" s="203"/>
      <c r="Q28" s="203"/>
      <c r="R28" s="205"/>
      <c r="S28" s="205"/>
      <c r="T28" s="205"/>
      <c r="U28" s="205"/>
      <c r="V28" s="205"/>
      <c r="W28" s="205"/>
      <c r="X28" s="178"/>
      <c r="Y28" s="205"/>
      <c r="Z28" s="205"/>
      <c r="AA28" s="196"/>
      <c r="AB28" s="206"/>
      <c r="AC28" s="206"/>
    </row>
    <row r="29" spans="1:29" s="191" customFormat="1" x14ac:dyDescent="0.25">
      <c r="A29" s="194" t="s">
        <v>143</v>
      </c>
      <c r="B29" s="39">
        <v>2016</v>
      </c>
      <c r="C29" s="195">
        <v>21</v>
      </c>
      <c r="D29" s="201"/>
      <c r="E29" s="202"/>
      <c r="F29" s="201"/>
      <c r="G29" s="203"/>
      <c r="H29" s="203"/>
      <c r="I29" s="203"/>
      <c r="J29" s="203"/>
      <c r="K29" s="204"/>
      <c r="L29" s="203"/>
      <c r="M29" s="203"/>
      <c r="N29" s="203"/>
      <c r="O29" s="203"/>
      <c r="P29" s="203"/>
      <c r="Q29" s="203"/>
      <c r="R29" s="205"/>
      <c r="S29" s="205"/>
      <c r="T29" s="205"/>
      <c r="U29" s="205"/>
      <c r="V29" s="205"/>
      <c r="W29" s="205"/>
      <c r="X29" s="178"/>
      <c r="Y29" s="205"/>
      <c r="Z29" s="205"/>
      <c r="AA29" s="196"/>
      <c r="AB29" s="206"/>
      <c r="AC29" s="206"/>
    </row>
    <row r="30" spans="1:29" s="191" customFormat="1" ht="15" customHeight="1" x14ac:dyDescent="0.25">
      <c r="A30" s="194" t="s">
        <v>143</v>
      </c>
      <c r="B30" s="39">
        <v>2016</v>
      </c>
      <c r="C30" s="195">
        <v>22</v>
      </c>
      <c r="D30" s="201"/>
      <c r="E30" s="202"/>
      <c r="F30" s="201"/>
      <c r="G30" s="203"/>
      <c r="H30" s="203"/>
      <c r="I30" s="203"/>
      <c r="J30" s="203"/>
      <c r="K30" s="204"/>
      <c r="L30" s="203"/>
      <c r="M30" s="203"/>
      <c r="N30" s="203"/>
      <c r="O30" s="203"/>
      <c r="P30" s="203"/>
      <c r="Q30" s="203"/>
      <c r="R30" s="205"/>
      <c r="S30" s="205"/>
      <c r="T30" s="205"/>
      <c r="U30" s="205"/>
      <c r="V30" s="205"/>
      <c r="W30" s="205"/>
      <c r="X30" s="178"/>
      <c r="Y30" s="205"/>
      <c r="Z30" s="205"/>
      <c r="AA30" s="196"/>
      <c r="AB30" s="206"/>
      <c r="AC30" s="206"/>
    </row>
    <row r="31" spans="1:29" s="191" customFormat="1" x14ac:dyDescent="0.25">
      <c r="A31" s="194" t="s">
        <v>143</v>
      </c>
      <c r="B31" s="39">
        <v>2016</v>
      </c>
      <c r="C31" s="195">
        <v>23</v>
      </c>
      <c r="D31" s="201"/>
      <c r="E31" s="202"/>
      <c r="F31" s="201"/>
      <c r="G31" s="203"/>
      <c r="H31" s="203"/>
      <c r="I31" s="203"/>
      <c r="J31" s="203"/>
      <c r="K31" s="204"/>
      <c r="L31" s="203"/>
      <c r="M31" s="203"/>
      <c r="N31" s="203"/>
      <c r="O31" s="203"/>
      <c r="P31" s="203"/>
      <c r="Q31" s="203"/>
      <c r="R31" s="205"/>
      <c r="S31" s="205"/>
      <c r="T31" s="205"/>
      <c r="U31" s="205"/>
      <c r="V31" s="205"/>
      <c r="W31" s="205"/>
      <c r="X31" s="178"/>
      <c r="Y31" s="205"/>
      <c r="Z31" s="205"/>
      <c r="AA31" s="196"/>
      <c r="AB31" s="206"/>
      <c r="AC31" s="206"/>
    </row>
    <row r="32" spans="1:29" x14ac:dyDescent="0.25">
      <c r="A32" s="39" t="s">
        <v>143</v>
      </c>
      <c r="B32" s="39">
        <v>2016</v>
      </c>
      <c r="C32" s="4">
        <v>24</v>
      </c>
      <c r="D32" s="201"/>
      <c r="E32" s="202"/>
      <c r="F32" s="201"/>
      <c r="G32" s="203"/>
      <c r="H32" s="203"/>
      <c r="I32" s="203"/>
      <c r="J32" s="203"/>
      <c r="K32" s="204"/>
      <c r="L32" s="203"/>
      <c r="M32" s="203"/>
      <c r="N32" s="203"/>
      <c r="O32" s="203"/>
      <c r="P32" s="203"/>
      <c r="Q32" s="203"/>
      <c r="R32" s="205"/>
      <c r="S32" s="205"/>
      <c r="T32" s="205"/>
      <c r="U32" s="205"/>
      <c r="V32" s="205"/>
      <c r="W32" s="205"/>
      <c r="X32" s="178"/>
      <c r="Y32" s="205"/>
      <c r="Z32" s="205"/>
      <c r="AA32" s="196"/>
      <c r="AB32" s="206"/>
      <c r="AC32" s="206"/>
    </row>
    <row r="33" spans="1:29" x14ac:dyDescent="0.25">
      <c r="A33" s="39" t="s">
        <v>143</v>
      </c>
      <c r="B33" s="39">
        <v>2016</v>
      </c>
      <c r="C33" s="3">
        <v>25</v>
      </c>
      <c r="D33" s="201"/>
      <c r="E33" s="202"/>
      <c r="F33" s="201"/>
      <c r="G33" s="203"/>
      <c r="H33" s="203"/>
      <c r="I33" s="203"/>
      <c r="J33" s="203"/>
      <c r="K33" s="204"/>
      <c r="L33" s="203"/>
      <c r="M33" s="203"/>
      <c r="N33" s="203"/>
      <c r="O33" s="203"/>
      <c r="P33" s="203"/>
      <c r="Q33" s="203"/>
      <c r="R33" s="205"/>
      <c r="S33" s="205"/>
      <c r="T33" s="205"/>
      <c r="U33" s="205"/>
      <c r="V33" s="205"/>
      <c r="W33" s="205"/>
      <c r="X33" s="178"/>
      <c r="Y33" s="205"/>
      <c r="Z33" s="205"/>
      <c r="AA33" s="196"/>
      <c r="AB33" s="206"/>
      <c r="AC33" s="206"/>
    </row>
    <row r="34" spans="1:29" x14ac:dyDescent="0.25">
      <c r="A34" s="39" t="s">
        <v>143</v>
      </c>
      <c r="B34" s="39">
        <v>2016</v>
      </c>
      <c r="C34" s="3">
        <v>26</v>
      </c>
      <c r="D34" s="201"/>
      <c r="E34" s="202"/>
      <c r="F34" s="201"/>
      <c r="G34" s="203"/>
      <c r="H34" s="203"/>
      <c r="I34" s="203"/>
      <c r="J34" s="203"/>
      <c r="K34" s="204"/>
      <c r="L34" s="203"/>
      <c r="M34" s="203"/>
      <c r="N34" s="203"/>
      <c r="O34" s="203"/>
      <c r="P34" s="203"/>
      <c r="Q34" s="203"/>
      <c r="R34" s="205"/>
      <c r="S34" s="205"/>
      <c r="T34" s="205"/>
      <c r="U34" s="205"/>
      <c r="V34" s="205"/>
      <c r="W34" s="205"/>
      <c r="X34" s="178"/>
      <c r="Y34" s="205"/>
      <c r="Z34" s="205"/>
      <c r="AA34" s="196"/>
      <c r="AB34" s="206"/>
      <c r="AC34" s="206"/>
    </row>
    <row r="35" spans="1:29" x14ac:dyDescent="0.25">
      <c r="A35" s="39" t="s">
        <v>143</v>
      </c>
      <c r="B35" s="39">
        <v>2016</v>
      </c>
      <c r="C35" s="4">
        <v>27</v>
      </c>
      <c r="D35" s="207"/>
      <c r="E35" s="207"/>
      <c r="F35" s="207"/>
      <c r="G35" s="208"/>
      <c r="H35" s="209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10"/>
      <c r="Y35" s="210"/>
      <c r="Z35" s="210"/>
      <c r="AA35" s="196"/>
      <c r="AB35" s="179"/>
      <c r="AC35" s="179"/>
    </row>
    <row r="36" spans="1:29" x14ac:dyDescent="0.25">
      <c r="A36" s="39" t="s">
        <v>143</v>
      </c>
      <c r="B36" s="39">
        <v>2016</v>
      </c>
      <c r="C36" s="3">
        <v>28</v>
      </c>
      <c r="D36" s="207"/>
      <c r="E36" s="207"/>
      <c r="F36" s="207"/>
      <c r="G36" s="208"/>
      <c r="H36" s="209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10"/>
      <c r="Y36" s="210"/>
      <c r="Z36" s="210"/>
      <c r="AA36" s="28"/>
      <c r="AB36" s="179"/>
      <c r="AC36" s="179"/>
    </row>
    <row r="37" spans="1:29" x14ac:dyDescent="0.25">
      <c r="A37" s="39" t="s">
        <v>143</v>
      </c>
      <c r="B37" s="39">
        <v>2016</v>
      </c>
      <c r="C37" s="3">
        <v>29</v>
      </c>
      <c r="D37" s="207"/>
      <c r="E37" s="207"/>
      <c r="F37" s="207"/>
      <c r="G37" s="208"/>
      <c r="H37" s="209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10"/>
      <c r="Y37" s="210"/>
      <c r="Z37" s="210"/>
      <c r="AA37" s="28"/>
      <c r="AB37" s="179"/>
      <c r="AC37" s="179"/>
    </row>
    <row r="38" spans="1:29" x14ac:dyDescent="0.25">
      <c r="A38" s="39" t="s">
        <v>143</v>
      </c>
      <c r="B38" s="39">
        <v>2016</v>
      </c>
      <c r="C38" s="4">
        <v>30</v>
      </c>
      <c r="D38" s="207"/>
      <c r="E38" s="207"/>
      <c r="F38" s="207"/>
      <c r="G38" s="208"/>
      <c r="H38" s="209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10"/>
      <c r="Y38" s="210"/>
      <c r="Z38" s="210"/>
      <c r="AA38" s="28"/>
      <c r="AB38" s="179"/>
      <c r="AC38" s="179"/>
    </row>
    <row r="39" spans="1:29" x14ac:dyDescent="0.25">
      <c r="A39" s="39" t="s">
        <v>143</v>
      </c>
      <c r="B39" s="39">
        <v>2016</v>
      </c>
      <c r="C39" s="3">
        <v>31</v>
      </c>
      <c r="D39" s="207"/>
      <c r="E39" s="207"/>
      <c r="F39" s="207"/>
      <c r="G39" s="208"/>
      <c r="H39" s="209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10"/>
      <c r="Y39" s="210"/>
      <c r="Z39" s="210"/>
      <c r="AA39" s="28"/>
      <c r="AB39" s="179"/>
      <c r="AC39" s="179"/>
    </row>
    <row r="40" spans="1:29" x14ac:dyDescent="0.25">
      <c r="A40" s="39" t="s">
        <v>143</v>
      </c>
      <c r="B40" s="39">
        <v>2016</v>
      </c>
      <c r="C40" s="3">
        <v>32</v>
      </c>
      <c r="D40" s="207"/>
      <c r="E40" s="207"/>
      <c r="F40" s="207"/>
      <c r="G40" s="208"/>
      <c r="H40" s="209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10"/>
      <c r="Y40" s="210"/>
      <c r="Z40" s="210"/>
      <c r="AA40" s="28"/>
      <c r="AB40" s="179"/>
      <c r="AC40" s="179"/>
    </row>
    <row r="41" spans="1:29" x14ac:dyDescent="0.25">
      <c r="A41" s="39" t="s">
        <v>143</v>
      </c>
      <c r="B41" s="39">
        <v>2016</v>
      </c>
      <c r="C41" s="4">
        <v>33</v>
      </c>
      <c r="D41" s="207"/>
      <c r="E41" s="207"/>
      <c r="F41" s="207"/>
      <c r="G41" s="208"/>
      <c r="H41" s="209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10"/>
      <c r="Y41" s="210"/>
      <c r="Z41" s="210"/>
      <c r="AA41" s="28"/>
      <c r="AB41" s="179"/>
      <c r="AC41" s="179"/>
    </row>
    <row r="42" spans="1:29" x14ac:dyDescent="0.25">
      <c r="A42" s="39" t="s">
        <v>143</v>
      </c>
      <c r="B42" s="39">
        <v>2016</v>
      </c>
      <c r="C42" s="3">
        <v>34</v>
      </c>
      <c r="D42" s="207"/>
      <c r="E42" s="207"/>
      <c r="F42" s="207"/>
      <c r="G42" s="208"/>
      <c r="H42" s="209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10"/>
      <c r="Y42" s="210"/>
      <c r="Z42" s="210"/>
      <c r="AA42" s="28"/>
      <c r="AB42" s="179"/>
      <c r="AC42" s="179"/>
    </row>
    <row r="43" spans="1:29" x14ac:dyDescent="0.25">
      <c r="A43" s="39" t="s">
        <v>143</v>
      </c>
      <c r="B43" s="39">
        <v>2016</v>
      </c>
      <c r="C43" s="3">
        <v>35</v>
      </c>
      <c r="D43" s="207"/>
      <c r="E43" s="207"/>
      <c r="F43" s="207"/>
      <c r="G43" s="208"/>
      <c r="H43" s="209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10"/>
      <c r="Y43" s="210"/>
      <c r="Z43" s="210"/>
      <c r="AA43" s="28"/>
      <c r="AB43" s="179"/>
      <c r="AC43" s="179"/>
    </row>
    <row r="44" spans="1:29" x14ac:dyDescent="0.25">
      <c r="A44" s="39" t="s">
        <v>143</v>
      </c>
      <c r="B44" s="39">
        <v>2016</v>
      </c>
      <c r="C44" s="4">
        <v>36</v>
      </c>
      <c r="D44" s="207"/>
      <c r="E44" s="207"/>
      <c r="F44" s="207"/>
      <c r="G44" s="208"/>
      <c r="H44" s="209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10"/>
      <c r="Y44" s="210"/>
      <c r="Z44" s="210"/>
      <c r="AA44" s="28"/>
      <c r="AB44" s="179"/>
      <c r="AC44" s="179"/>
    </row>
    <row r="45" spans="1:29" ht="15" customHeight="1" x14ac:dyDescent="0.25">
      <c r="A45" s="39" t="s">
        <v>143</v>
      </c>
      <c r="B45" s="39">
        <v>2016</v>
      </c>
      <c r="C45" s="3">
        <v>37</v>
      </c>
      <c r="D45" s="207"/>
      <c r="E45" s="207"/>
      <c r="F45" s="207"/>
      <c r="G45" s="208"/>
      <c r="H45" s="209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10"/>
      <c r="Y45" s="210"/>
      <c r="Z45" s="210"/>
      <c r="AA45" s="28"/>
      <c r="AB45" s="179"/>
      <c r="AC45" s="179"/>
    </row>
    <row r="46" spans="1:29" x14ac:dyDescent="0.25">
      <c r="A46" s="39" t="s">
        <v>143</v>
      </c>
      <c r="B46" s="39">
        <v>2016</v>
      </c>
      <c r="C46" s="3">
        <v>38</v>
      </c>
      <c r="D46" s="207"/>
      <c r="E46" s="207"/>
      <c r="F46" s="207"/>
      <c r="G46" s="208"/>
      <c r="H46" s="209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10"/>
      <c r="Y46" s="210"/>
      <c r="Z46" s="210"/>
      <c r="AA46" s="28"/>
      <c r="AB46" s="179"/>
      <c r="AC46" s="179"/>
    </row>
    <row r="47" spans="1:29" x14ac:dyDescent="0.25">
      <c r="A47" s="39" t="s">
        <v>143</v>
      </c>
      <c r="B47" s="39">
        <v>2016</v>
      </c>
      <c r="C47" s="4">
        <v>39</v>
      </c>
      <c r="D47" s="43"/>
      <c r="E47" s="43"/>
      <c r="F47" s="43"/>
      <c r="G47" s="2"/>
      <c r="H47" s="13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31"/>
      <c r="Y47" s="31"/>
      <c r="Z47" s="31"/>
      <c r="AA47" s="28"/>
      <c r="AB47" s="18"/>
      <c r="AC47" s="18"/>
    </row>
    <row r="48" spans="1:29" x14ac:dyDescent="0.25">
      <c r="A48" s="39" t="s">
        <v>143</v>
      </c>
      <c r="B48" s="39">
        <v>2016</v>
      </c>
      <c r="C48" s="3">
        <v>40</v>
      </c>
      <c r="D48" s="43"/>
      <c r="E48" s="43"/>
      <c r="F48" s="43"/>
      <c r="G48" s="2"/>
      <c r="H48" s="13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31"/>
      <c r="Y48" s="31"/>
      <c r="Z48" s="31"/>
      <c r="AA48" s="28"/>
      <c r="AB48" s="18"/>
      <c r="AC48" s="18"/>
    </row>
    <row r="49" spans="1:29" x14ac:dyDescent="0.25">
      <c r="A49" s="39" t="s">
        <v>143</v>
      </c>
      <c r="B49" s="39">
        <v>2016</v>
      </c>
      <c r="C49" s="3">
        <v>41</v>
      </c>
      <c r="D49" s="43"/>
      <c r="E49" s="43"/>
      <c r="F49" s="43"/>
      <c r="G49" s="2"/>
      <c r="H49" s="13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1"/>
      <c r="Y49" s="31"/>
      <c r="Z49" s="31"/>
      <c r="AA49" s="28"/>
      <c r="AB49" s="18"/>
      <c r="AC49" s="18"/>
    </row>
    <row r="50" spans="1:29" x14ac:dyDescent="0.25">
      <c r="A50" s="39" t="s">
        <v>143</v>
      </c>
      <c r="B50" s="39">
        <v>2016</v>
      </c>
      <c r="C50" s="4">
        <v>42</v>
      </c>
      <c r="D50" s="43"/>
      <c r="E50" s="43"/>
      <c r="F50" s="43"/>
      <c r="G50" s="2"/>
      <c r="H50" s="13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31"/>
      <c r="Y50" s="31"/>
      <c r="Z50" s="31"/>
      <c r="AA50" s="28"/>
      <c r="AB50" s="18"/>
      <c r="AC50" s="18"/>
    </row>
    <row r="51" spans="1:29" x14ac:dyDescent="0.25">
      <c r="A51" s="39" t="s">
        <v>143</v>
      </c>
      <c r="B51" s="39">
        <v>2016</v>
      </c>
      <c r="C51" s="3">
        <v>43</v>
      </c>
      <c r="D51" s="43"/>
      <c r="E51" s="43"/>
      <c r="F51" s="43"/>
      <c r="G51" s="2"/>
      <c r="H51" s="13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31"/>
      <c r="Y51" s="31"/>
      <c r="Z51" s="31"/>
      <c r="AA51" s="28"/>
      <c r="AB51" s="18"/>
      <c r="AC51" s="18"/>
    </row>
    <row r="52" spans="1:29" x14ac:dyDescent="0.25">
      <c r="A52" s="39" t="s">
        <v>143</v>
      </c>
      <c r="B52" s="39">
        <v>2016</v>
      </c>
      <c r="C52" s="3">
        <v>44</v>
      </c>
      <c r="D52" s="43"/>
      <c r="E52" s="43"/>
      <c r="F52" s="43"/>
      <c r="G52" s="2"/>
      <c r="H52" s="13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31"/>
      <c r="Y52" s="31"/>
      <c r="Z52" s="31"/>
      <c r="AA52" s="28"/>
      <c r="AB52" s="18"/>
      <c r="AC52" s="18"/>
    </row>
    <row r="53" spans="1:29" x14ac:dyDescent="0.25">
      <c r="A53" s="39" t="s">
        <v>143</v>
      </c>
      <c r="B53" s="39">
        <v>2016</v>
      </c>
      <c r="C53" s="4">
        <v>45</v>
      </c>
      <c r="D53" s="43"/>
      <c r="E53" s="43"/>
      <c r="F53" s="43"/>
      <c r="G53" s="2"/>
      <c r="H53" s="13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1"/>
      <c r="Y53" s="31"/>
      <c r="Z53" s="31"/>
      <c r="AA53" s="28"/>
      <c r="AB53" s="18"/>
      <c r="AC53" s="18"/>
    </row>
    <row r="54" spans="1:29" ht="15" customHeight="1" x14ac:dyDescent="0.25">
      <c r="A54" s="39" t="s">
        <v>143</v>
      </c>
      <c r="B54" s="39">
        <v>2016</v>
      </c>
      <c r="C54" s="3">
        <v>46</v>
      </c>
      <c r="D54" s="43"/>
      <c r="E54" s="43"/>
      <c r="F54" s="43"/>
      <c r="G54" s="2"/>
      <c r="H54" s="13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1"/>
      <c r="Y54" s="31"/>
      <c r="Z54" s="31"/>
      <c r="AA54" s="28"/>
      <c r="AB54" s="18"/>
      <c r="AC54" s="18"/>
    </row>
    <row r="55" spans="1:29" x14ac:dyDescent="0.25">
      <c r="A55" s="39" t="s">
        <v>143</v>
      </c>
      <c r="B55" s="39">
        <v>2016</v>
      </c>
      <c r="C55" s="3">
        <v>47</v>
      </c>
      <c r="D55" s="43"/>
      <c r="E55" s="43"/>
      <c r="F55" s="43"/>
      <c r="G55" s="2"/>
      <c r="H55" s="13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1"/>
      <c r="Y55" s="31"/>
      <c r="Z55" s="31"/>
      <c r="AA55" s="28"/>
      <c r="AB55" s="18"/>
      <c r="AC55" s="18"/>
    </row>
    <row r="56" spans="1:29" x14ac:dyDescent="0.25">
      <c r="A56" s="39" t="s">
        <v>143</v>
      </c>
      <c r="B56" s="39">
        <v>2016</v>
      </c>
      <c r="C56" s="4">
        <v>48</v>
      </c>
      <c r="D56" s="43"/>
      <c r="E56" s="43"/>
      <c r="F56" s="43"/>
      <c r="G56" s="2"/>
      <c r="H56" s="13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1"/>
      <c r="Y56" s="31"/>
      <c r="Z56" s="31"/>
      <c r="AA56" s="28"/>
      <c r="AB56" s="18"/>
      <c r="AC56" s="18"/>
    </row>
    <row r="57" spans="1:29" x14ac:dyDescent="0.25">
      <c r="A57" s="39" t="s">
        <v>143</v>
      </c>
      <c r="B57" s="39">
        <v>2016</v>
      </c>
      <c r="C57" s="3">
        <v>49</v>
      </c>
      <c r="D57" s="43"/>
      <c r="E57" s="43"/>
      <c r="F57" s="43"/>
      <c r="G57" s="2"/>
      <c r="H57" s="13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1"/>
      <c r="Y57" s="31"/>
      <c r="Z57" s="31"/>
      <c r="AA57" s="28"/>
      <c r="AB57" s="18"/>
      <c r="AC57" s="18"/>
    </row>
    <row r="58" spans="1:29" x14ac:dyDescent="0.25">
      <c r="A58" s="39" t="s">
        <v>143</v>
      </c>
      <c r="B58" s="39">
        <v>2016</v>
      </c>
      <c r="C58" s="3">
        <v>50</v>
      </c>
      <c r="D58" s="43"/>
      <c r="E58" s="43"/>
      <c r="F58" s="43"/>
      <c r="G58" s="2"/>
      <c r="H58" s="13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1"/>
      <c r="Y58" s="31"/>
      <c r="Z58" s="31"/>
      <c r="AA58" s="28"/>
      <c r="AB58" s="18"/>
      <c r="AC58" s="18"/>
    </row>
    <row r="59" spans="1:29" x14ac:dyDescent="0.25">
      <c r="A59" s="39" t="s">
        <v>143</v>
      </c>
      <c r="B59" s="39">
        <v>2016</v>
      </c>
      <c r="C59" s="4">
        <v>51</v>
      </c>
      <c r="D59" s="43"/>
      <c r="E59" s="43"/>
      <c r="F59" s="43"/>
      <c r="G59" s="2"/>
      <c r="H59" s="13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1"/>
      <c r="Y59" s="31"/>
      <c r="Z59" s="31"/>
      <c r="AA59" s="28"/>
      <c r="AB59" s="18"/>
      <c r="AC59" s="18"/>
    </row>
    <row r="60" spans="1:29" x14ac:dyDescent="0.25">
      <c r="A60" s="39" t="s">
        <v>143</v>
      </c>
      <c r="B60" s="39">
        <v>2016</v>
      </c>
      <c r="C60" s="3">
        <v>52</v>
      </c>
      <c r="D60" s="43"/>
      <c r="E60" s="43"/>
      <c r="F60" s="43"/>
      <c r="G60" s="2"/>
      <c r="H60" s="13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1"/>
      <c r="Y60" s="31"/>
      <c r="Z60" s="31"/>
      <c r="AA60" s="28"/>
      <c r="AB60" s="18"/>
      <c r="AC60" s="18"/>
    </row>
    <row r="61" spans="1:29" x14ac:dyDescent="0.25">
      <c r="A61" s="18"/>
      <c r="B61" s="18"/>
      <c r="C61" s="22"/>
      <c r="D61" s="18">
        <f>SUM(D9:D60)</f>
        <v>0</v>
      </c>
      <c r="E61" s="18">
        <f t="shared" ref="E61:AC61" si="0">SUM(E9:E60)</f>
        <v>0</v>
      </c>
      <c r="F61" s="18">
        <f t="shared" si="0"/>
        <v>0</v>
      </c>
      <c r="G61" s="18">
        <f t="shared" si="0"/>
        <v>0</v>
      </c>
      <c r="H61" s="18">
        <f t="shared" si="0"/>
        <v>0</v>
      </c>
      <c r="I61" s="18">
        <f t="shared" si="0"/>
        <v>0</v>
      </c>
      <c r="J61" s="18">
        <f t="shared" si="0"/>
        <v>0</v>
      </c>
      <c r="K61" s="18">
        <f t="shared" si="0"/>
        <v>0</v>
      </c>
      <c r="L61" s="18">
        <f t="shared" si="0"/>
        <v>0</v>
      </c>
      <c r="M61" s="18">
        <f t="shared" si="0"/>
        <v>0</v>
      </c>
      <c r="N61" s="18">
        <f t="shared" si="0"/>
        <v>0</v>
      </c>
      <c r="O61" s="18">
        <f t="shared" si="0"/>
        <v>0</v>
      </c>
      <c r="P61" s="18">
        <f t="shared" si="0"/>
        <v>0</v>
      </c>
      <c r="Q61" s="18">
        <f t="shared" si="0"/>
        <v>0</v>
      </c>
      <c r="R61" s="18">
        <f t="shared" si="0"/>
        <v>0</v>
      </c>
      <c r="S61" s="18">
        <f t="shared" si="0"/>
        <v>0</v>
      </c>
      <c r="T61" s="18">
        <f t="shared" si="0"/>
        <v>0</v>
      </c>
      <c r="U61" s="18">
        <f t="shared" si="0"/>
        <v>0</v>
      </c>
      <c r="V61" s="18">
        <f t="shared" si="0"/>
        <v>0</v>
      </c>
      <c r="W61" s="18">
        <f t="shared" si="0"/>
        <v>0</v>
      </c>
      <c r="X61" s="18">
        <f t="shared" si="0"/>
        <v>0</v>
      </c>
      <c r="Y61" s="18">
        <f t="shared" si="0"/>
        <v>0</v>
      </c>
      <c r="Z61" s="18">
        <f t="shared" si="0"/>
        <v>0</v>
      </c>
      <c r="AA61" s="18">
        <f t="shared" si="0"/>
        <v>0</v>
      </c>
      <c r="AB61" s="18">
        <f t="shared" si="0"/>
        <v>0</v>
      </c>
      <c r="AC61" s="18">
        <f t="shared" si="0"/>
        <v>0</v>
      </c>
    </row>
  </sheetData>
  <protectedRanges>
    <protectedRange sqref="G53:Z60" name="Rango1"/>
    <protectedRange sqref="G50:Z52" name="Rango1_1"/>
    <protectedRange sqref="G35:Z49" name="Rango1_1_2"/>
    <protectedRange sqref="X8:AB8" name="Rango1_5"/>
    <protectedRange sqref="C5" name="Datos_1"/>
    <protectedRange sqref="G28:J34" name="Rango1_5_5_2"/>
    <protectedRange sqref="K28:Q34" name="Rango1_5_7_1"/>
    <protectedRange sqref="R28:W34" name="Rango1_5_9_1"/>
    <protectedRange sqref="X28:AC34" name="Rango1_5_10_1"/>
    <protectedRange sqref="G9:J27" name="Rango1_5_5_3"/>
    <protectedRange sqref="K9:Q27" name="Rango1_5_7_2"/>
    <protectedRange sqref="R9:W27" name="Rango1_5_9_2"/>
    <protectedRange sqref="X9:AC27" name="Rango1_5_10_2"/>
  </protectedRanges>
  <mergeCells count="8">
    <mergeCell ref="L5:Q5"/>
    <mergeCell ref="H5:I5"/>
    <mergeCell ref="J6:K6"/>
    <mergeCell ref="L6:Q6"/>
    <mergeCell ref="X6:AC6"/>
    <mergeCell ref="D6:I6"/>
    <mergeCell ref="R6:W6"/>
    <mergeCell ref="R5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J241"/>
  <sheetViews>
    <sheetView zoomScaleNormal="100" workbookViewId="0">
      <selection activeCell="R37" sqref="R37"/>
    </sheetView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style="24" customWidth="1"/>
    <col min="4" max="5" width="6.85546875" style="141" customWidth="1"/>
    <col min="6" max="6" width="6.42578125" customWidth="1"/>
    <col min="7" max="7" width="4.5703125" customWidth="1"/>
    <col min="8" max="17" width="6.7109375" style="147" customWidth="1"/>
    <col min="18" max="19" width="4.5703125" style="148" customWidth="1"/>
    <col min="20" max="20" width="3" customWidth="1"/>
    <col min="21" max="21" width="4.5703125" customWidth="1"/>
    <col min="22" max="26" width="4.5703125" style="148" customWidth="1"/>
  </cols>
  <sheetData>
    <row r="1" spans="1:26" x14ac:dyDescent="0.25">
      <c r="A1" s="137"/>
      <c r="B1" s="137"/>
      <c r="C1" s="145"/>
      <c r="D1" s="153"/>
      <c r="E1" s="153"/>
      <c r="F1" s="137"/>
      <c r="G1" s="346"/>
      <c r="H1" s="346"/>
      <c r="I1" s="346"/>
      <c r="J1" s="346"/>
      <c r="K1" s="346"/>
      <c r="L1" s="346"/>
      <c r="M1" s="154"/>
      <c r="N1" s="346"/>
      <c r="O1" s="346"/>
      <c r="P1" s="346"/>
      <c r="Q1" s="346"/>
      <c r="R1" s="346"/>
      <c r="S1" s="346"/>
      <c r="T1" s="137"/>
      <c r="U1" s="346"/>
      <c r="V1" s="346"/>
      <c r="W1" s="346"/>
      <c r="X1" s="346"/>
      <c r="Y1" s="346"/>
      <c r="Z1" s="346"/>
    </row>
    <row r="2" spans="1:26" x14ac:dyDescent="0.25">
      <c r="A2" s="20"/>
      <c r="B2" s="20"/>
      <c r="C2" s="20"/>
      <c r="D2" s="155"/>
      <c r="E2" s="155"/>
      <c r="F2" s="21"/>
      <c r="G2" s="137"/>
      <c r="H2" s="156"/>
      <c r="I2" s="156"/>
      <c r="J2" s="156"/>
      <c r="K2" s="156"/>
      <c r="L2" s="156"/>
      <c r="M2" s="154"/>
      <c r="N2" s="154"/>
      <c r="O2" s="156"/>
      <c r="P2" s="156"/>
      <c r="Q2" s="156"/>
      <c r="R2" s="156"/>
      <c r="S2" s="156"/>
      <c r="T2" s="137"/>
      <c r="U2" s="137"/>
      <c r="V2" s="156"/>
      <c r="W2" s="156"/>
      <c r="X2" s="156"/>
      <c r="Y2" s="156"/>
      <c r="Z2" s="156"/>
    </row>
    <row r="3" spans="1:26" x14ac:dyDescent="0.25">
      <c r="A3" s="145"/>
      <c r="B3" s="145"/>
      <c r="C3" s="145"/>
      <c r="D3" s="153"/>
      <c r="E3" s="153"/>
      <c r="F3" s="137"/>
      <c r="G3" s="137"/>
      <c r="H3" s="157"/>
      <c r="I3" s="157"/>
      <c r="J3" s="157"/>
      <c r="K3" s="157"/>
      <c r="L3" s="157"/>
      <c r="M3" s="154"/>
      <c r="N3" s="154"/>
      <c r="O3" s="158"/>
      <c r="P3" s="158"/>
      <c r="Q3" s="158"/>
      <c r="R3" s="159"/>
      <c r="S3" s="159"/>
      <c r="T3" s="137"/>
      <c r="U3" s="137"/>
      <c r="V3" s="159"/>
      <c r="W3" s="159"/>
      <c r="X3" s="159"/>
      <c r="Y3" s="159"/>
      <c r="Z3" s="159"/>
    </row>
    <row r="4" spans="1:26" x14ac:dyDescent="0.25">
      <c r="A4" s="145"/>
      <c r="B4" s="145"/>
      <c r="C4" s="145"/>
      <c r="D4" s="153"/>
      <c r="E4" s="153"/>
      <c r="F4" s="137"/>
      <c r="G4" s="137"/>
      <c r="H4" s="157"/>
      <c r="I4" s="157"/>
      <c r="J4" s="157"/>
      <c r="K4" s="157"/>
      <c r="L4" s="157"/>
      <c r="M4" s="154"/>
      <c r="N4" s="154"/>
      <c r="O4" s="158"/>
      <c r="P4" s="158"/>
      <c r="Q4" s="158"/>
      <c r="R4" s="159"/>
      <c r="S4" s="159"/>
      <c r="T4" s="137"/>
      <c r="U4" s="137"/>
      <c r="V4" s="159"/>
      <c r="W4" s="159"/>
      <c r="X4" s="159"/>
      <c r="Y4" s="159"/>
      <c r="Z4" s="159"/>
    </row>
    <row r="5" spans="1:26" x14ac:dyDescent="0.25">
      <c r="A5" s="145"/>
      <c r="B5" s="145"/>
      <c r="C5" s="145"/>
      <c r="D5" s="153"/>
      <c r="E5" s="153"/>
      <c r="F5" s="137"/>
      <c r="G5" s="137"/>
      <c r="H5" s="157"/>
      <c r="I5" s="157"/>
      <c r="J5" s="157"/>
      <c r="K5" s="157"/>
      <c r="L5" s="157"/>
      <c r="M5" s="154"/>
      <c r="N5" s="154"/>
      <c r="O5" s="158"/>
      <c r="P5" s="158"/>
      <c r="Q5" s="158"/>
      <c r="R5" s="159"/>
      <c r="S5" s="159"/>
      <c r="T5" s="137"/>
      <c r="U5" s="137"/>
      <c r="V5" s="159"/>
      <c r="W5" s="159"/>
      <c r="X5" s="159"/>
      <c r="Y5" s="159"/>
      <c r="Z5" s="159"/>
    </row>
    <row r="6" spans="1:26" x14ac:dyDescent="0.25">
      <c r="A6" s="145"/>
      <c r="B6" s="145"/>
      <c r="C6" s="145"/>
      <c r="D6" s="153"/>
      <c r="E6" s="153"/>
      <c r="F6" s="137"/>
      <c r="G6" s="137"/>
      <c r="H6" s="157"/>
      <c r="I6" s="157"/>
      <c r="J6" s="157"/>
      <c r="K6" s="157"/>
      <c r="L6" s="157"/>
      <c r="M6" s="154"/>
      <c r="N6" s="154"/>
      <c r="O6" s="158"/>
      <c r="P6" s="158"/>
      <c r="Q6" s="158"/>
      <c r="R6" s="159"/>
      <c r="S6" s="159"/>
      <c r="T6" s="137"/>
      <c r="U6" s="137"/>
      <c r="V6" s="159"/>
      <c r="W6" s="159"/>
      <c r="X6" s="159"/>
      <c r="Y6" s="159"/>
      <c r="Z6" s="159"/>
    </row>
    <row r="7" spans="1:26" x14ac:dyDescent="0.25">
      <c r="A7" s="145"/>
      <c r="B7" s="145"/>
      <c r="C7" s="145"/>
      <c r="D7" s="153"/>
      <c r="E7" s="153"/>
      <c r="F7" s="137"/>
      <c r="G7" s="137"/>
      <c r="H7" s="157"/>
      <c r="I7" s="157"/>
      <c r="J7" s="157"/>
      <c r="K7" s="157"/>
      <c r="L7" s="157"/>
      <c r="M7" s="154"/>
      <c r="N7" s="154"/>
      <c r="O7" s="158"/>
      <c r="P7" s="158"/>
      <c r="Q7" s="158"/>
      <c r="R7" s="159"/>
      <c r="S7" s="159"/>
      <c r="T7" s="137"/>
      <c r="U7" s="137"/>
      <c r="V7" s="159"/>
      <c r="W7" s="159"/>
      <c r="X7" s="159"/>
      <c r="Y7" s="159"/>
      <c r="Z7" s="159"/>
    </row>
    <row r="8" spans="1:26" x14ac:dyDescent="0.25">
      <c r="A8" s="145"/>
      <c r="B8" s="145"/>
      <c r="C8" s="145"/>
      <c r="D8" s="153"/>
      <c r="E8" s="153"/>
      <c r="F8" s="137"/>
      <c r="G8" s="137"/>
      <c r="H8" s="157"/>
      <c r="I8" s="157"/>
      <c r="J8" s="157"/>
      <c r="K8" s="157"/>
      <c r="L8" s="157"/>
      <c r="M8" s="154"/>
      <c r="N8" s="154"/>
      <c r="O8" s="158"/>
      <c r="P8" s="158"/>
      <c r="Q8" s="158"/>
      <c r="R8" s="159"/>
      <c r="S8" s="159"/>
      <c r="T8" s="137"/>
      <c r="U8" s="137"/>
      <c r="V8" s="159"/>
      <c r="W8" s="159"/>
      <c r="X8" s="159"/>
      <c r="Y8" s="159"/>
      <c r="Z8" s="159"/>
    </row>
    <row r="9" spans="1:26" x14ac:dyDescent="0.25">
      <c r="A9" s="145"/>
      <c r="B9" s="145"/>
      <c r="C9" s="145"/>
      <c r="D9" s="153"/>
      <c r="E9" s="153"/>
      <c r="F9" s="137"/>
      <c r="G9" s="137"/>
      <c r="H9" s="157"/>
      <c r="I9" s="157"/>
      <c r="J9" s="157"/>
      <c r="K9" s="157"/>
      <c r="L9" s="157"/>
      <c r="M9" s="154"/>
      <c r="N9" s="154"/>
      <c r="O9" s="158"/>
      <c r="P9" s="158"/>
      <c r="Q9" s="158"/>
      <c r="R9" s="159"/>
      <c r="S9" s="159"/>
      <c r="T9" s="137"/>
      <c r="U9" s="137"/>
      <c r="V9" s="159"/>
      <c r="W9" s="159"/>
      <c r="X9" s="159"/>
      <c r="Y9" s="159"/>
      <c r="Z9" s="159"/>
    </row>
    <row r="10" spans="1:26" x14ac:dyDescent="0.25">
      <c r="A10" s="145"/>
      <c r="B10" s="145"/>
      <c r="C10" s="145"/>
      <c r="D10" s="153"/>
      <c r="E10" s="153"/>
      <c r="F10" s="137"/>
      <c r="G10" s="137"/>
      <c r="H10" s="157"/>
      <c r="I10" s="157"/>
      <c r="J10" s="157"/>
      <c r="K10" s="157"/>
      <c r="L10" s="157"/>
      <c r="M10" s="154"/>
      <c r="N10" s="154"/>
      <c r="O10" s="158"/>
      <c r="P10" s="158"/>
      <c r="Q10" s="158"/>
      <c r="R10" s="159"/>
      <c r="S10" s="159"/>
      <c r="T10" s="137"/>
      <c r="U10" s="137"/>
      <c r="V10" s="159"/>
      <c r="W10" s="159"/>
      <c r="X10" s="159"/>
      <c r="Y10" s="159"/>
      <c r="Z10" s="159"/>
    </row>
    <row r="11" spans="1:26" x14ac:dyDescent="0.25">
      <c r="A11" s="145"/>
      <c r="B11" s="145"/>
      <c r="C11" s="145"/>
      <c r="D11" s="153"/>
      <c r="E11" s="153"/>
      <c r="F11" s="137"/>
      <c r="G11" s="137"/>
      <c r="H11" s="157"/>
      <c r="I11" s="157"/>
      <c r="J11" s="157"/>
      <c r="K11" s="157"/>
      <c r="L11" s="157"/>
      <c r="M11" s="154"/>
      <c r="N11" s="154"/>
      <c r="O11" s="158"/>
      <c r="P11" s="158"/>
      <c r="Q11" s="158"/>
      <c r="R11" s="159"/>
      <c r="S11" s="159"/>
      <c r="T11" s="137"/>
      <c r="U11" s="137"/>
      <c r="V11" s="159"/>
      <c r="W11" s="159"/>
      <c r="X11" s="159"/>
      <c r="Y11" s="159"/>
      <c r="Z11" s="159"/>
    </row>
    <row r="12" spans="1:26" x14ac:dyDescent="0.25">
      <c r="A12" s="145"/>
      <c r="B12" s="145"/>
      <c r="C12" s="145"/>
      <c r="D12" s="153"/>
      <c r="E12" s="153"/>
      <c r="F12" s="137"/>
      <c r="G12" s="137"/>
      <c r="H12" s="157"/>
      <c r="I12" s="157"/>
      <c r="J12" s="157"/>
      <c r="K12" s="157"/>
      <c r="L12" s="157"/>
      <c r="M12" s="154"/>
      <c r="N12" s="154"/>
      <c r="O12" s="158"/>
      <c r="P12" s="158"/>
      <c r="Q12" s="158"/>
      <c r="R12" s="159"/>
      <c r="S12" s="159"/>
      <c r="T12" s="137"/>
      <c r="U12" s="137"/>
      <c r="V12" s="159"/>
      <c r="W12" s="159"/>
      <c r="X12" s="159"/>
      <c r="Y12" s="159"/>
      <c r="Z12" s="159"/>
    </row>
    <row r="13" spans="1:26" x14ac:dyDescent="0.25">
      <c r="A13" s="145"/>
      <c r="B13" s="145"/>
      <c r="C13" s="145"/>
      <c r="D13" s="153"/>
      <c r="E13" s="153"/>
      <c r="F13" s="137"/>
      <c r="G13" s="137"/>
      <c r="H13" s="157"/>
      <c r="I13" s="157"/>
      <c r="J13" s="157"/>
      <c r="K13" s="157"/>
      <c r="L13" s="157"/>
      <c r="M13" s="154"/>
      <c r="N13" s="154"/>
      <c r="O13" s="158"/>
      <c r="P13" s="158"/>
      <c r="Q13" s="158"/>
      <c r="R13" s="159"/>
      <c r="S13" s="159"/>
      <c r="T13" s="137"/>
      <c r="U13" s="137"/>
      <c r="V13" s="159"/>
      <c r="W13" s="159"/>
      <c r="X13" s="159"/>
      <c r="Y13" s="159"/>
      <c r="Z13" s="159"/>
    </row>
    <row r="14" spans="1:26" x14ac:dyDescent="0.25">
      <c r="A14" s="145"/>
      <c r="B14" s="145"/>
      <c r="C14" s="145"/>
      <c r="D14" s="153"/>
      <c r="E14" s="153"/>
      <c r="F14" s="137"/>
      <c r="G14" s="137"/>
      <c r="H14" s="157"/>
      <c r="I14" s="157"/>
      <c r="J14" s="157"/>
      <c r="K14" s="157"/>
      <c r="L14" s="157"/>
      <c r="M14" s="154"/>
      <c r="N14" s="154"/>
      <c r="O14" s="158"/>
      <c r="P14" s="158"/>
      <c r="Q14" s="158"/>
      <c r="R14" s="159"/>
      <c r="S14" s="159"/>
      <c r="T14" s="137"/>
      <c r="U14" s="137"/>
      <c r="V14" s="159"/>
      <c r="W14" s="159"/>
      <c r="X14" s="159"/>
      <c r="Y14" s="159"/>
      <c r="Z14" s="159"/>
    </row>
    <row r="15" spans="1:26" x14ac:dyDescent="0.25">
      <c r="A15" s="145"/>
      <c r="B15" s="145"/>
      <c r="C15" s="145"/>
      <c r="D15" s="153"/>
      <c r="E15" s="153"/>
      <c r="F15" s="137"/>
      <c r="G15" s="137"/>
      <c r="H15" s="157"/>
      <c r="I15" s="157"/>
      <c r="J15" s="157"/>
      <c r="K15" s="157"/>
      <c r="L15" s="157"/>
      <c r="M15" s="154"/>
      <c r="N15" s="154"/>
      <c r="O15" s="158"/>
      <c r="P15" s="158"/>
      <c r="Q15" s="158"/>
      <c r="R15" s="159"/>
      <c r="S15" s="159"/>
      <c r="T15" s="137"/>
      <c r="U15" s="137"/>
      <c r="V15" s="159"/>
      <c r="W15" s="159"/>
      <c r="X15" s="159"/>
      <c r="Y15" s="159"/>
      <c r="Z15" s="159"/>
    </row>
    <row r="16" spans="1:26" x14ac:dyDescent="0.25">
      <c r="A16" s="145"/>
      <c r="B16" s="145"/>
      <c r="C16" s="145"/>
      <c r="D16" s="153"/>
      <c r="E16" s="153"/>
      <c r="F16" s="137"/>
      <c r="G16" s="137"/>
      <c r="H16" s="157"/>
      <c r="I16" s="157"/>
      <c r="J16" s="157"/>
      <c r="K16" s="157"/>
      <c r="L16" s="157"/>
      <c r="M16" s="154"/>
      <c r="N16" s="154"/>
      <c r="O16" s="158"/>
      <c r="P16" s="158"/>
      <c r="Q16" s="158"/>
      <c r="R16" s="159"/>
      <c r="S16" s="159"/>
      <c r="T16" s="137"/>
      <c r="U16" s="137"/>
      <c r="V16" s="159"/>
      <c r="W16" s="159"/>
      <c r="X16" s="159"/>
      <c r="Y16" s="159"/>
      <c r="Z16" s="159"/>
    </row>
    <row r="17" spans="1:26" x14ac:dyDescent="0.25">
      <c r="A17" s="145"/>
      <c r="B17" s="145"/>
      <c r="C17" s="145"/>
      <c r="D17" s="153"/>
      <c r="E17" s="153"/>
      <c r="F17" s="137"/>
      <c r="G17" s="137"/>
      <c r="H17" s="157"/>
      <c r="I17" s="157"/>
      <c r="J17" s="157"/>
      <c r="K17" s="157"/>
      <c r="L17" s="157"/>
      <c r="M17" s="154"/>
      <c r="N17" s="154"/>
      <c r="O17" s="158"/>
      <c r="P17" s="158"/>
      <c r="Q17" s="158"/>
      <c r="R17" s="159"/>
      <c r="S17" s="159"/>
      <c r="T17" s="137"/>
      <c r="U17" s="137"/>
      <c r="V17" s="159"/>
      <c r="W17" s="159"/>
      <c r="X17" s="159"/>
      <c r="Y17" s="159"/>
      <c r="Z17" s="159"/>
    </row>
    <row r="18" spans="1:26" x14ac:dyDescent="0.25">
      <c r="A18" s="145"/>
      <c r="B18" s="145"/>
      <c r="C18" s="145"/>
      <c r="D18" s="153"/>
      <c r="E18" s="153"/>
      <c r="F18" s="137"/>
      <c r="G18" s="137"/>
      <c r="H18" s="157"/>
      <c r="I18" s="157"/>
      <c r="J18" s="157"/>
      <c r="K18" s="157"/>
      <c r="L18" s="157"/>
      <c r="M18" s="154"/>
      <c r="N18" s="154"/>
      <c r="O18" s="158"/>
      <c r="P18" s="158"/>
      <c r="Q18" s="158"/>
      <c r="R18" s="159"/>
      <c r="S18" s="159"/>
      <c r="T18" s="137"/>
      <c r="U18" s="137"/>
      <c r="V18" s="159"/>
      <c r="W18" s="159"/>
      <c r="X18" s="159"/>
      <c r="Y18" s="159"/>
      <c r="Z18" s="159"/>
    </row>
    <row r="19" spans="1:26" x14ac:dyDescent="0.25">
      <c r="A19" s="145"/>
      <c r="B19" s="145"/>
      <c r="C19" s="145"/>
      <c r="D19" s="153"/>
      <c r="E19" s="153"/>
      <c r="F19" s="137"/>
      <c r="G19" s="137"/>
      <c r="H19" s="157"/>
      <c r="I19" s="157"/>
      <c r="J19" s="157"/>
      <c r="K19" s="157"/>
      <c r="L19" s="157"/>
      <c r="M19" s="154"/>
      <c r="N19" s="154"/>
      <c r="O19" s="158"/>
      <c r="P19" s="158"/>
      <c r="Q19" s="158"/>
      <c r="R19" s="159"/>
      <c r="S19" s="159"/>
      <c r="T19" s="137"/>
      <c r="U19" s="137"/>
      <c r="V19" s="159"/>
      <c r="W19" s="159"/>
      <c r="X19" s="159"/>
      <c r="Y19" s="159"/>
      <c r="Z19" s="159"/>
    </row>
    <row r="20" spans="1:26" x14ac:dyDescent="0.25">
      <c r="A20" s="145"/>
      <c r="B20" s="145"/>
      <c r="C20" s="145"/>
      <c r="D20" s="153"/>
      <c r="E20" s="153"/>
      <c r="F20" s="137"/>
      <c r="G20" s="137"/>
      <c r="H20" s="157"/>
      <c r="I20" s="157"/>
      <c r="J20" s="157"/>
      <c r="K20" s="157"/>
      <c r="L20" s="157"/>
      <c r="M20" s="154"/>
      <c r="N20" s="154"/>
      <c r="O20" s="158"/>
      <c r="P20" s="158"/>
      <c r="Q20" s="158"/>
      <c r="R20" s="159"/>
      <c r="S20" s="159"/>
      <c r="T20" s="137"/>
      <c r="U20" s="137"/>
      <c r="V20" s="159"/>
      <c r="W20" s="159"/>
      <c r="X20" s="159"/>
      <c r="Y20" s="159"/>
      <c r="Z20" s="159"/>
    </row>
    <row r="21" spans="1:26" x14ac:dyDescent="0.25">
      <c r="A21" s="145"/>
      <c r="B21" s="145"/>
      <c r="C21" s="145"/>
      <c r="D21" s="153"/>
      <c r="E21" s="153"/>
      <c r="F21" s="137"/>
      <c r="G21" s="137"/>
      <c r="H21" s="157"/>
      <c r="I21" s="157"/>
      <c r="J21" s="157"/>
      <c r="K21" s="157"/>
      <c r="L21" s="157"/>
      <c r="M21" s="154"/>
      <c r="N21" s="154"/>
      <c r="O21" s="158"/>
      <c r="P21" s="158"/>
      <c r="Q21" s="158"/>
      <c r="R21" s="159"/>
      <c r="S21" s="159"/>
      <c r="T21" s="137"/>
      <c r="U21" s="137"/>
      <c r="V21" s="159"/>
      <c r="W21" s="159"/>
      <c r="X21" s="159"/>
      <c r="Y21" s="159"/>
      <c r="Z21" s="159"/>
    </row>
    <row r="22" spans="1:26" x14ac:dyDescent="0.25">
      <c r="A22" s="145"/>
      <c r="B22" s="145"/>
      <c r="C22" s="145"/>
      <c r="D22" s="153"/>
      <c r="E22" s="153"/>
      <c r="F22" s="137"/>
      <c r="G22" s="137"/>
      <c r="H22" s="157"/>
      <c r="I22" s="157"/>
      <c r="J22" s="157"/>
      <c r="K22" s="157"/>
      <c r="L22" s="157"/>
      <c r="M22" s="154"/>
      <c r="N22" s="154"/>
      <c r="O22" s="158"/>
      <c r="P22" s="158"/>
      <c r="Q22" s="158"/>
      <c r="R22" s="159"/>
      <c r="S22" s="159"/>
      <c r="T22" s="137"/>
      <c r="U22" s="137"/>
      <c r="V22" s="159"/>
      <c r="W22" s="159"/>
      <c r="X22" s="159"/>
      <c r="Y22" s="159"/>
      <c r="Z22" s="159"/>
    </row>
    <row r="23" spans="1:26" x14ac:dyDescent="0.25">
      <c r="A23" s="145"/>
      <c r="B23" s="145"/>
      <c r="C23" s="145"/>
      <c r="D23" s="153"/>
      <c r="E23" s="153"/>
      <c r="F23" s="137"/>
      <c r="G23" s="137"/>
      <c r="H23" s="157"/>
      <c r="I23" s="157"/>
      <c r="J23" s="157"/>
      <c r="K23" s="157"/>
      <c r="L23" s="157"/>
      <c r="M23" s="154"/>
      <c r="N23" s="154"/>
      <c r="O23" s="158"/>
      <c r="P23" s="158"/>
      <c r="Q23" s="158"/>
      <c r="R23" s="159"/>
      <c r="S23" s="159"/>
      <c r="T23" s="137"/>
      <c r="U23" s="137"/>
      <c r="V23" s="159"/>
      <c r="W23" s="159"/>
      <c r="X23" s="159"/>
      <c r="Y23" s="159"/>
      <c r="Z23" s="159"/>
    </row>
    <row r="24" spans="1:26" x14ac:dyDescent="0.25">
      <c r="A24" s="145"/>
      <c r="B24" s="145"/>
      <c r="C24" s="145"/>
      <c r="D24" s="153"/>
      <c r="E24" s="153"/>
      <c r="F24" s="137"/>
      <c r="G24" s="137"/>
      <c r="H24" s="157"/>
      <c r="I24" s="157"/>
      <c r="J24" s="157"/>
      <c r="K24" s="157"/>
      <c r="L24" s="157"/>
      <c r="M24" s="154"/>
      <c r="N24" s="154"/>
      <c r="O24" s="158"/>
      <c r="P24" s="158"/>
      <c r="Q24" s="158"/>
      <c r="R24" s="159"/>
      <c r="S24" s="159"/>
      <c r="T24" s="137"/>
      <c r="U24" s="137"/>
      <c r="V24" s="159"/>
      <c r="W24" s="159"/>
      <c r="X24" s="159"/>
      <c r="Y24" s="159"/>
      <c r="Z24" s="159"/>
    </row>
    <row r="25" spans="1:26" x14ac:dyDescent="0.25">
      <c r="A25" s="145"/>
      <c r="B25" s="145"/>
      <c r="C25" s="145"/>
      <c r="D25" s="153"/>
      <c r="E25" s="153"/>
      <c r="F25" s="137"/>
      <c r="G25" s="137"/>
      <c r="H25" s="157"/>
      <c r="I25" s="157"/>
      <c r="J25" s="157"/>
      <c r="K25" s="157"/>
      <c r="L25" s="157"/>
      <c r="M25" s="154"/>
      <c r="N25" s="154"/>
      <c r="O25" s="158"/>
      <c r="P25" s="158"/>
      <c r="Q25" s="158"/>
      <c r="R25" s="159"/>
      <c r="S25" s="159"/>
      <c r="T25" s="137"/>
      <c r="U25" s="137"/>
      <c r="V25" s="159"/>
      <c r="W25" s="159"/>
      <c r="X25" s="159"/>
      <c r="Y25" s="159"/>
      <c r="Z25" s="159"/>
    </row>
    <row r="26" spans="1:26" x14ac:dyDescent="0.25">
      <c r="A26" s="145"/>
      <c r="B26" s="145"/>
      <c r="C26" s="145"/>
      <c r="D26" s="153"/>
      <c r="E26" s="153"/>
      <c r="F26" s="137"/>
      <c r="G26" s="137"/>
      <c r="H26" s="157"/>
      <c r="I26" s="157"/>
      <c r="J26" s="157"/>
      <c r="K26" s="157"/>
      <c r="L26" s="157"/>
      <c r="M26" s="154"/>
      <c r="N26" s="154"/>
      <c r="O26" s="158"/>
      <c r="P26" s="158"/>
      <c r="Q26" s="158"/>
      <c r="R26" s="159"/>
      <c r="S26" s="159"/>
      <c r="T26" s="137"/>
      <c r="U26" s="137"/>
      <c r="V26" s="159"/>
      <c r="W26" s="159"/>
      <c r="X26" s="159"/>
      <c r="Y26" s="159"/>
      <c r="Z26" s="159"/>
    </row>
    <row r="27" spans="1:26" x14ac:dyDescent="0.25">
      <c r="A27" s="145"/>
      <c r="B27" s="145"/>
      <c r="C27" s="145"/>
      <c r="D27" s="153"/>
      <c r="E27" s="153"/>
      <c r="F27" s="137"/>
      <c r="G27" s="137"/>
      <c r="H27" s="157"/>
      <c r="I27" s="157"/>
      <c r="J27" s="157"/>
      <c r="K27" s="157"/>
      <c r="L27" s="157"/>
      <c r="M27" s="154"/>
      <c r="N27" s="154"/>
      <c r="O27" s="158"/>
      <c r="P27" s="158"/>
      <c r="Q27" s="158"/>
      <c r="R27" s="159"/>
      <c r="S27" s="159"/>
      <c r="T27" s="137"/>
      <c r="U27" s="137"/>
      <c r="V27" s="159"/>
      <c r="W27" s="159"/>
      <c r="X27" s="159"/>
      <c r="Y27" s="159"/>
      <c r="Z27" s="159"/>
    </row>
    <row r="28" spans="1:26" x14ac:dyDescent="0.25">
      <c r="A28" s="145"/>
      <c r="B28" s="145"/>
      <c r="C28" s="145"/>
      <c r="D28" s="153"/>
      <c r="E28" s="153"/>
      <c r="F28" s="137"/>
      <c r="G28" s="137"/>
      <c r="H28" s="157"/>
      <c r="I28" s="157"/>
      <c r="J28" s="157"/>
      <c r="K28" s="157"/>
      <c r="L28" s="157"/>
      <c r="M28" s="154"/>
      <c r="N28" s="154"/>
      <c r="O28" s="158"/>
      <c r="P28" s="158"/>
      <c r="Q28" s="158"/>
      <c r="R28" s="159"/>
      <c r="S28" s="159"/>
      <c r="T28" s="137"/>
      <c r="U28" s="137"/>
      <c r="V28" s="159"/>
      <c r="W28" s="159"/>
      <c r="X28" s="159"/>
      <c r="Y28" s="159"/>
      <c r="Z28" s="159"/>
    </row>
    <row r="29" spans="1:26" x14ac:dyDescent="0.25">
      <c r="A29" s="145"/>
      <c r="B29" s="145"/>
      <c r="C29" s="145"/>
      <c r="D29" s="153"/>
      <c r="E29" s="153"/>
      <c r="F29" s="137"/>
      <c r="G29" s="137"/>
      <c r="H29" s="157"/>
      <c r="I29" s="157"/>
      <c r="J29" s="157"/>
      <c r="K29" s="157"/>
      <c r="L29" s="157"/>
      <c r="M29" s="154"/>
      <c r="N29" s="154"/>
      <c r="O29" s="158"/>
      <c r="P29" s="158"/>
      <c r="Q29" s="158"/>
      <c r="R29" s="159"/>
      <c r="S29" s="159"/>
      <c r="T29" s="137"/>
      <c r="U29" s="137"/>
      <c r="V29" s="159"/>
      <c r="W29" s="159"/>
      <c r="X29" s="159"/>
      <c r="Y29" s="159"/>
      <c r="Z29" s="159"/>
    </row>
    <row r="30" spans="1:26" x14ac:dyDescent="0.25">
      <c r="A30" s="145"/>
      <c r="B30" s="145"/>
      <c r="C30" s="145"/>
      <c r="D30" s="153"/>
      <c r="E30" s="153"/>
      <c r="F30" s="137"/>
      <c r="G30" s="137"/>
      <c r="H30" s="157"/>
      <c r="I30" s="157"/>
      <c r="J30" s="157"/>
      <c r="K30" s="157"/>
      <c r="L30" s="157"/>
      <c r="M30" s="154"/>
      <c r="N30" s="154"/>
      <c r="O30" s="158"/>
      <c r="P30" s="158"/>
      <c r="Q30" s="158"/>
      <c r="R30" s="159"/>
      <c r="S30" s="159"/>
      <c r="T30" s="137"/>
      <c r="U30" s="137"/>
      <c r="V30" s="159"/>
      <c r="W30" s="159"/>
      <c r="X30" s="159"/>
      <c r="Y30" s="159"/>
      <c r="Z30" s="159"/>
    </row>
    <row r="31" spans="1:26" x14ac:dyDescent="0.25">
      <c r="A31" s="145"/>
      <c r="B31" s="145"/>
      <c r="C31" s="145"/>
      <c r="D31" s="153"/>
      <c r="E31" s="153"/>
      <c r="F31" s="137"/>
      <c r="G31" s="137"/>
      <c r="H31" s="157"/>
      <c r="I31" s="157"/>
      <c r="J31" s="157"/>
      <c r="K31" s="157"/>
      <c r="L31" s="157"/>
      <c r="M31" s="154"/>
      <c r="N31" s="154"/>
      <c r="O31" s="158"/>
      <c r="P31" s="158"/>
      <c r="Q31" s="158"/>
      <c r="R31" s="159"/>
      <c r="S31" s="159"/>
      <c r="T31" s="137"/>
      <c r="U31" s="137"/>
      <c r="V31" s="159"/>
      <c r="W31" s="159"/>
      <c r="X31" s="159"/>
      <c r="Y31" s="159"/>
      <c r="Z31" s="159"/>
    </row>
    <row r="32" spans="1:26" x14ac:dyDescent="0.25">
      <c r="A32" s="145"/>
      <c r="B32" s="145"/>
      <c r="C32" s="145"/>
      <c r="D32" s="153"/>
      <c r="E32" s="153"/>
      <c r="F32" s="137"/>
      <c r="G32" s="137"/>
      <c r="H32" s="157"/>
      <c r="I32" s="157"/>
      <c r="J32" s="157"/>
      <c r="K32" s="157"/>
      <c r="L32" s="157"/>
      <c r="M32" s="154"/>
      <c r="N32" s="154"/>
      <c r="O32" s="158"/>
      <c r="P32" s="158"/>
      <c r="Q32" s="158"/>
      <c r="R32" s="159"/>
      <c r="S32" s="159"/>
      <c r="T32" s="137"/>
      <c r="U32" s="137"/>
      <c r="V32" s="159"/>
      <c r="W32" s="159"/>
      <c r="X32" s="159"/>
      <c r="Y32" s="159"/>
      <c r="Z32" s="159"/>
    </row>
    <row r="33" spans="1:26" x14ac:dyDescent="0.25">
      <c r="A33" s="145"/>
      <c r="B33" s="145"/>
      <c r="C33" s="145"/>
      <c r="D33" s="153"/>
      <c r="E33" s="153"/>
      <c r="F33" s="137"/>
      <c r="G33" s="137"/>
      <c r="H33" s="157"/>
      <c r="I33" s="157"/>
      <c r="J33" s="157"/>
      <c r="K33" s="157"/>
      <c r="L33" s="157"/>
      <c r="M33" s="154"/>
      <c r="N33" s="154"/>
      <c r="O33" s="158"/>
      <c r="P33" s="158"/>
      <c r="Q33" s="158"/>
      <c r="R33" s="159"/>
      <c r="S33" s="159"/>
      <c r="T33" s="137"/>
      <c r="U33" s="137"/>
      <c r="V33" s="159"/>
      <c r="W33" s="159"/>
      <c r="X33" s="159"/>
      <c r="Y33" s="159"/>
      <c r="Z33" s="159"/>
    </row>
    <row r="34" spans="1:26" x14ac:dyDescent="0.25">
      <c r="A34" s="145"/>
      <c r="B34" s="145"/>
      <c r="C34" s="145"/>
      <c r="D34" s="153"/>
      <c r="E34" s="153"/>
      <c r="F34" s="137"/>
      <c r="G34" s="137"/>
      <c r="H34" s="157"/>
      <c r="I34" s="157"/>
      <c r="J34" s="157"/>
      <c r="K34" s="157"/>
      <c r="L34" s="157"/>
      <c r="M34" s="154"/>
      <c r="N34" s="154"/>
      <c r="O34" s="158"/>
      <c r="P34" s="158"/>
      <c r="Q34" s="158"/>
      <c r="R34" s="159"/>
      <c r="S34" s="159"/>
      <c r="T34" s="137"/>
      <c r="U34" s="137"/>
      <c r="V34" s="159"/>
      <c r="W34" s="159"/>
      <c r="X34" s="159"/>
      <c r="Y34" s="159"/>
      <c r="Z34" s="159"/>
    </row>
    <row r="35" spans="1:26" x14ac:dyDescent="0.25">
      <c r="A35" s="145"/>
      <c r="B35" s="145"/>
      <c r="C35" s="145"/>
      <c r="D35" s="153"/>
      <c r="E35" s="153"/>
      <c r="F35" s="137"/>
      <c r="G35" s="137"/>
      <c r="H35" s="157"/>
      <c r="I35" s="157"/>
      <c r="J35" s="157"/>
      <c r="K35" s="157"/>
      <c r="L35" s="157"/>
      <c r="M35" s="154"/>
      <c r="N35" s="154"/>
      <c r="O35" s="158"/>
      <c r="P35" s="158"/>
      <c r="Q35" s="158"/>
      <c r="R35" s="159"/>
      <c r="S35" s="159"/>
      <c r="T35" s="137"/>
      <c r="U35" s="137"/>
      <c r="V35" s="159"/>
      <c r="W35" s="159"/>
      <c r="X35" s="159"/>
      <c r="Y35" s="159"/>
      <c r="Z35" s="159"/>
    </row>
    <row r="36" spans="1:26" x14ac:dyDescent="0.25">
      <c r="A36" s="145"/>
      <c r="B36" s="145"/>
      <c r="C36" s="145"/>
      <c r="D36" s="153"/>
      <c r="E36" s="153"/>
      <c r="F36" s="137"/>
      <c r="G36" s="137"/>
      <c r="H36" s="157"/>
      <c r="I36" s="157"/>
      <c r="J36" s="157"/>
      <c r="K36" s="157"/>
      <c r="L36" s="157"/>
      <c r="M36" s="154"/>
      <c r="N36" s="154"/>
      <c r="O36" s="158"/>
      <c r="P36" s="158"/>
      <c r="Q36" s="158"/>
      <c r="R36" s="159"/>
      <c r="S36" s="159"/>
      <c r="T36" s="137"/>
      <c r="U36" s="137"/>
      <c r="V36" s="159"/>
      <c r="W36" s="159"/>
      <c r="X36" s="159"/>
      <c r="Y36" s="159"/>
      <c r="Z36" s="159"/>
    </row>
    <row r="37" spans="1:26" x14ac:dyDescent="0.25">
      <c r="A37" s="145"/>
      <c r="B37" s="145"/>
      <c r="C37" s="145"/>
      <c r="D37" s="153"/>
      <c r="E37" s="153"/>
      <c r="F37" s="137"/>
      <c r="G37" s="137"/>
      <c r="H37" s="157"/>
      <c r="I37" s="157"/>
      <c r="J37" s="157"/>
      <c r="K37" s="157"/>
      <c r="L37" s="157"/>
      <c r="M37" s="154"/>
      <c r="N37" s="154"/>
      <c r="O37" s="158"/>
      <c r="P37" s="158"/>
      <c r="Q37" s="158"/>
      <c r="R37" s="159"/>
      <c r="S37" s="159"/>
      <c r="T37" s="137"/>
      <c r="U37" s="137"/>
      <c r="V37" s="159"/>
      <c r="W37" s="159"/>
      <c r="X37" s="159"/>
      <c r="Y37" s="159"/>
      <c r="Z37" s="159"/>
    </row>
    <row r="38" spans="1:26" x14ac:dyDescent="0.25">
      <c r="A38" s="145"/>
      <c r="B38" s="145"/>
      <c r="C38" s="145"/>
      <c r="D38" s="153"/>
      <c r="E38" s="153"/>
      <c r="F38" s="137"/>
      <c r="G38" s="137"/>
      <c r="H38" s="157"/>
      <c r="I38" s="157"/>
      <c r="J38" s="157"/>
      <c r="K38" s="157"/>
      <c r="L38" s="157"/>
      <c r="M38" s="154"/>
      <c r="N38" s="154"/>
      <c r="O38" s="158"/>
      <c r="P38" s="158"/>
      <c r="Q38" s="158"/>
      <c r="R38" s="159"/>
      <c r="S38" s="159"/>
      <c r="T38" s="137"/>
      <c r="U38" s="137"/>
      <c r="V38" s="159"/>
      <c r="W38" s="159"/>
      <c r="X38" s="159"/>
      <c r="Y38" s="159"/>
      <c r="Z38" s="159"/>
    </row>
    <row r="39" spans="1:26" x14ac:dyDescent="0.25">
      <c r="A39" s="145"/>
      <c r="B39" s="145"/>
      <c r="C39" s="145"/>
      <c r="D39" s="153"/>
      <c r="E39" s="153"/>
      <c r="F39" s="137"/>
      <c r="G39" s="137"/>
      <c r="H39" s="157"/>
      <c r="I39" s="157"/>
      <c r="J39" s="157"/>
      <c r="K39" s="157"/>
      <c r="L39" s="157"/>
      <c r="M39" s="154"/>
      <c r="N39" s="154"/>
      <c r="O39" s="158"/>
      <c r="P39" s="158"/>
      <c r="Q39" s="158"/>
      <c r="R39" s="159"/>
      <c r="S39" s="159"/>
      <c r="T39" s="137"/>
      <c r="U39" s="137"/>
      <c r="V39" s="159"/>
      <c r="W39" s="159"/>
      <c r="X39" s="159"/>
      <c r="Y39" s="159"/>
      <c r="Z39" s="159"/>
    </row>
    <row r="40" spans="1:26" x14ac:dyDescent="0.25">
      <c r="A40" s="145"/>
      <c r="B40" s="145"/>
      <c r="C40" s="145"/>
      <c r="D40" s="153"/>
      <c r="E40" s="153"/>
      <c r="F40" s="137"/>
      <c r="G40" s="137"/>
      <c r="H40" s="157"/>
      <c r="I40" s="157"/>
      <c r="J40" s="157"/>
      <c r="K40" s="157"/>
      <c r="L40" s="157"/>
      <c r="M40" s="154"/>
      <c r="N40" s="154"/>
      <c r="O40" s="158"/>
      <c r="P40" s="158"/>
      <c r="Q40" s="158"/>
      <c r="R40" s="159"/>
      <c r="S40" s="159"/>
      <c r="T40" s="137"/>
      <c r="U40" s="137"/>
      <c r="V40" s="159"/>
      <c r="W40" s="159"/>
      <c r="X40" s="159"/>
      <c r="Y40" s="159"/>
      <c r="Z40" s="159"/>
    </row>
    <row r="41" spans="1:26" x14ac:dyDescent="0.25">
      <c r="A41" s="145"/>
      <c r="B41" s="145"/>
      <c r="C41" s="145"/>
      <c r="D41" s="153"/>
      <c r="E41" s="153"/>
      <c r="F41" s="137"/>
      <c r="G41" s="137"/>
      <c r="H41" s="157"/>
      <c r="I41" s="157"/>
      <c r="J41" s="157"/>
      <c r="K41" s="157"/>
      <c r="L41" s="157"/>
      <c r="M41" s="154"/>
      <c r="N41" s="154"/>
      <c r="O41" s="158"/>
      <c r="P41" s="158"/>
      <c r="Q41" s="158"/>
      <c r="R41" s="159"/>
      <c r="S41" s="159"/>
      <c r="T41" s="137"/>
      <c r="U41" s="137"/>
      <c r="V41" s="159"/>
      <c r="W41" s="159"/>
      <c r="X41" s="159"/>
      <c r="Y41" s="159"/>
      <c r="Z41" s="159"/>
    </row>
    <row r="42" spans="1:26" x14ac:dyDescent="0.25">
      <c r="A42" s="145"/>
      <c r="B42" s="145"/>
      <c r="C42" s="145"/>
      <c r="D42" s="153"/>
      <c r="E42" s="153"/>
      <c r="F42" s="137"/>
      <c r="G42" s="137"/>
      <c r="H42" s="157"/>
      <c r="I42" s="157"/>
      <c r="J42" s="157"/>
      <c r="K42" s="157"/>
      <c r="L42" s="157"/>
      <c r="M42" s="154"/>
      <c r="N42" s="154"/>
      <c r="O42" s="158"/>
      <c r="P42" s="158"/>
      <c r="Q42" s="158"/>
      <c r="R42" s="159"/>
      <c r="S42" s="159"/>
      <c r="T42" s="137"/>
      <c r="U42" s="137"/>
      <c r="V42" s="159"/>
      <c r="W42" s="159"/>
      <c r="X42" s="159"/>
      <c r="Y42" s="159"/>
      <c r="Z42" s="159"/>
    </row>
    <row r="43" spans="1:26" x14ac:dyDescent="0.25">
      <c r="A43" s="145"/>
      <c r="B43" s="145"/>
      <c r="C43" s="145"/>
      <c r="D43" s="153"/>
      <c r="E43" s="153"/>
      <c r="F43" s="137"/>
      <c r="G43" s="137"/>
      <c r="H43" s="157"/>
      <c r="I43" s="157"/>
      <c r="J43" s="157"/>
      <c r="K43" s="157"/>
      <c r="L43" s="157"/>
      <c r="M43" s="154"/>
      <c r="N43" s="154"/>
      <c r="O43" s="158"/>
      <c r="P43" s="158"/>
      <c r="Q43" s="158"/>
      <c r="R43" s="159"/>
      <c r="S43" s="159"/>
      <c r="T43" s="137"/>
      <c r="U43" s="137"/>
      <c r="V43" s="159"/>
      <c r="W43" s="159"/>
      <c r="X43" s="159"/>
      <c r="Y43" s="159"/>
      <c r="Z43" s="159"/>
    </row>
    <row r="44" spans="1:26" x14ac:dyDescent="0.25">
      <c r="A44" s="145"/>
      <c r="B44" s="145"/>
      <c r="C44" s="145"/>
      <c r="D44" s="153"/>
      <c r="E44" s="153"/>
      <c r="F44" s="137"/>
      <c r="G44" s="137"/>
      <c r="H44" s="157"/>
      <c r="I44" s="157"/>
      <c r="J44" s="157"/>
      <c r="K44" s="157"/>
      <c r="L44" s="157"/>
      <c r="M44" s="154"/>
      <c r="N44" s="154"/>
      <c r="O44" s="158"/>
      <c r="P44" s="158"/>
      <c r="Q44" s="158"/>
      <c r="R44" s="159"/>
      <c r="S44" s="159"/>
      <c r="T44" s="137"/>
      <c r="U44" s="137"/>
      <c r="V44" s="159"/>
      <c r="W44" s="159"/>
      <c r="X44" s="159"/>
      <c r="Y44" s="159"/>
      <c r="Z44" s="159"/>
    </row>
    <row r="45" spans="1:26" x14ac:dyDescent="0.25">
      <c r="A45" s="145"/>
      <c r="B45" s="145"/>
      <c r="C45" s="145"/>
      <c r="D45" s="153"/>
      <c r="E45" s="153"/>
      <c r="F45" s="137"/>
      <c r="G45" s="137"/>
      <c r="H45" s="157"/>
      <c r="I45" s="157"/>
      <c r="J45" s="157"/>
      <c r="K45" s="157"/>
      <c r="L45" s="157"/>
      <c r="M45" s="154"/>
      <c r="N45" s="154"/>
      <c r="O45" s="158"/>
      <c r="P45" s="158"/>
      <c r="Q45" s="158"/>
      <c r="R45" s="159"/>
      <c r="S45" s="159"/>
      <c r="T45" s="137"/>
      <c r="U45" s="137"/>
      <c r="V45" s="159"/>
      <c r="W45" s="159"/>
      <c r="X45" s="159"/>
      <c r="Y45" s="159"/>
      <c r="Z45" s="159"/>
    </row>
    <row r="46" spans="1:26" x14ac:dyDescent="0.25">
      <c r="A46" s="145"/>
      <c r="B46" s="145"/>
      <c r="C46" s="145"/>
      <c r="D46" s="153"/>
      <c r="E46" s="153"/>
      <c r="F46" s="137"/>
      <c r="G46" s="137"/>
      <c r="H46" s="157"/>
      <c r="I46" s="157"/>
      <c r="J46" s="157"/>
      <c r="K46" s="157"/>
      <c r="L46" s="157"/>
      <c r="M46" s="154"/>
      <c r="N46" s="154"/>
      <c r="O46" s="158"/>
      <c r="P46" s="158"/>
      <c r="Q46" s="158"/>
      <c r="R46" s="159"/>
      <c r="S46" s="159"/>
      <c r="T46" s="137"/>
      <c r="U46" s="137"/>
      <c r="V46" s="159"/>
      <c r="W46" s="159"/>
      <c r="X46" s="159"/>
      <c r="Y46" s="159"/>
      <c r="Z46" s="159"/>
    </row>
    <row r="47" spans="1:26" x14ac:dyDescent="0.25">
      <c r="A47" s="145"/>
      <c r="B47" s="145"/>
      <c r="C47" s="145"/>
      <c r="D47" s="153"/>
      <c r="E47" s="153"/>
      <c r="F47" s="137"/>
      <c r="G47" s="137"/>
      <c r="H47" s="157"/>
      <c r="I47" s="157"/>
      <c r="J47" s="157"/>
      <c r="K47" s="157"/>
      <c r="L47" s="157"/>
      <c r="M47" s="154"/>
      <c r="N47" s="154"/>
      <c r="O47" s="158"/>
      <c r="P47" s="158"/>
      <c r="Q47" s="158"/>
      <c r="R47" s="159"/>
      <c r="S47" s="159"/>
      <c r="T47" s="137"/>
      <c r="U47" s="137"/>
      <c r="V47" s="159"/>
      <c r="W47" s="159"/>
      <c r="X47" s="159"/>
      <c r="Y47" s="159"/>
      <c r="Z47" s="159"/>
    </row>
    <row r="48" spans="1:26" x14ac:dyDescent="0.25">
      <c r="A48" s="145"/>
      <c r="B48" s="145"/>
      <c r="C48" s="145"/>
      <c r="D48" s="153"/>
      <c r="E48" s="153"/>
      <c r="F48" s="137"/>
      <c r="G48" s="137"/>
      <c r="H48" s="157"/>
      <c r="I48" s="157"/>
      <c r="J48" s="157"/>
      <c r="K48" s="157"/>
      <c r="L48" s="157"/>
      <c r="M48" s="154"/>
      <c r="N48" s="154"/>
      <c r="O48" s="158"/>
      <c r="P48" s="158"/>
      <c r="Q48" s="158"/>
      <c r="R48" s="159"/>
      <c r="S48" s="159"/>
      <c r="T48" s="137"/>
      <c r="U48" s="137"/>
      <c r="V48" s="159"/>
      <c r="W48" s="159"/>
      <c r="X48" s="159"/>
      <c r="Y48" s="159"/>
      <c r="Z48" s="159"/>
    </row>
    <row r="49" spans="1:26" x14ac:dyDescent="0.25">
      <c r="A49" s="145"/>
      <c r="B49" s="145"/>
      <c r="C49" s="145"/>
      <c r="D49" s="153"/>
      <c r="E49" s="153"/>
      <c r="F49" s="137"/>
      <c r="G49" s="137"/>
      <c r="H49" s="157"/>
      <c r="I49" s="157"/>
      <c r="J49" s="157"/>
      <c r="K49" s="157"/>
      <c r="L49" s="157"/>
      <c r="M49" s="154"/>
      <c r="N49" s="154"/>
      <c r="O49" s="158"/>
      <c r="P49" s="158"/>
      <c r="Q49" s="158"/>
      <c r="R49" s="159"/>
      <c r="S49" s="159"/>
      <c r="T49" s="137"/>
      <c r="U49" s="137"/>
      <c r="V49" s="159"/>
      <c r="W49" s="159"/>
      <c r="X49" s="159"/>
      <c r="Y49" s="159"/>
      <c r="Z49" s="159"/>
    </row>
    <row r="50" spans="1:26" x14ac:dyDescent="0.25">
      <c r="A50" s="145"/>
      <c r="B50" s="145"/>
      <c r="C50" s="145"/>
      <c r="D50" s="153"/>
      <c r="E50" s="153"/>
      <c r="F50" s="137"/>
      <c r="G50" s="137"/>
      <c r="H50" s="157"/>
      <c r="I50" s="157"/>
      <c r="J50" s="157"/>
      <c r="K50" s="157"/>
      <c r="L50" s="157"/>
      <c r="M50" s="154"/>
      <c r="N50" s="154"/>
      <c r="O50" s="158"/>
      <c r="P50" s="158"/>
      <c r="Q50" s="158"/>
      <c r="R50" s="159"/>
      <c r="S50" s="159"/>
      <c r="T50" s="137"/>
      <c r="U50" s="137"/>
      <c r="V50" s="159"/>
      <c r="W50" s="159"/>
      <c r="X50" s="159"/>
      <c r="Y50" s="159"/>
      <c r="Z50" s="159"/>
    </row>
    <row r="51" spans="1:26" x14ac:dyDescent="0.25">
      <c r="A51" s="145"/>
      <c r="B51" s="145"/>
      <c r="C51" s="145"/>
      <c r="D51" s="153"/>
      <c r="E51" s="153"/>
      <c r="F51" s="137"/>
      <c r="G51" s="137"/>
      <c r="H51" s="157"/>
      <c r="I51" s="157"/>
      <c r="J51" s="157"/>
      <c r="K51" s="157"/>
      <c r="L51" s="157"/>
      <c r="M51" s="154"/>
      <c r="N51" s="154"/>
      <c r="O51" s="158"/>
      <c r="P51" s="158"/>
      <c r="Q51" s="158"/>
      <c r="R51" s="159"/>
      <c r="S51" s="159"/>
      <c r="T51" s="137"/>
      <c r="U51" s="137"/>
      <c r="V51" s="159"/>
      <c r="W51" s="159"/>
      <c r="X51" s="159"/>
      <c r="Y51" s="159"/>
      <c r="Z51" s="159"/>
    </row>
    <row r="52" spans="1:26" x14ac:dyDescent="0.25">
      <c r="A52" s="145"/>
      <c r="B52" s="145"/>
      <c r="C52" s="145"/>
      <c r="D52" s="153"/>
      <c r="E52" s="153"/>
      <c r="F52" s="137"/>
      <c r="G52" s="137"/>
      <c r="H52" s="157"/>
      <c r="I52" s="157"/>
      <c r="J52" s="157"/>
      <c r="K52" s="157"/>
      <c r="L52" s="157"/>
      <c r="M52" s="154"/>
      <c r="N52" s="154"/>
      <c r="O52" s="158"/>
      <c r="P52" s="158"/>
      <c r="Q52" s="158"/>
      <c r="R52" s="159"/>
      <c r="S52" s="159"/>
      <c r="T52" s="137"/>
      <c r="U52" s="137"/>
      <c r="V52" s="159"/>
      <c r="W52" s="159"/>
      <c r="X52" s="159"/>
      <c r="Y52" s="159"/>
      <c r="Z52" s="159"/>
    </row>
    <row r="53" spans="1:26" x14ac:dyDescent="0.25">
      <c r="A53" s="145"/>
      <c r="B53" s="145"/>
      <c r="C53" s="145"/>
      <c r="D53" s="153"/>
      <c r="E53" s="153"/>
      <c r="F53" s="137"/>
      <c r="G53" s="137"/>
      <c r="H53" s="157"/>
      <c r="I53" s="157"/>
      <c r="J53" s="157"/>
      <c r="K53" s="157"/>
      <c r="L53" s="157"/>
      <c r="M53" s="154"/>
      <c r="N53" s="154"/>
      <c r="O53" s="158"/>
      <c r="P53" s="158"/>
      <c r="Q53" s="158"/>
      <c r="R53" s="159"/>
      <c r="S53" s="159"/>
      <c r="T53" s="137"/>
      <c r="U53" s="137"/>
      <c r="V53" s="159"/>
      <c r="W53" s="159"/>
      <c r="X53" s="159"/>
      <c r="Y53" s="159"/>
      <c r="Z53" s="159"/>
    </row>
    <row r="54" spans="1:26" x14ac:dyDescent="0.25">
      <c r="A54" s="145"/>
      <c r="B54" s="145"/>
      <c r="C54" s="145"/>
      <c r="D54" s="153"/>
      <c r="E54" s="153"/>
      <c r="F54" s="137"/>
      <c r="G54" s="137"/>
      <c r="H54" s="157"/>
      <c r="I54" s="157"/>
      <c r="J54" s="157"/>
      <c r="K54" s="157"/>
      <c r="L54" s="157"/>
      <c r="M54" s="154"/>
      <c r="N54" s="154"/>
      <c r="O54" s="158"/>
      <c r="P54" s="158"/>
      <c r="Q54" s="158"/>
      <c r="R54" s="159"/>
      <c r="S54" s="159"/>
      <c r="T54" s="137"/>
      <c r="U54" s="137"/>
      <c r="V54" s="159"/>
      <c r="W54" s="159"/>
      <c r="X54" s="159"/>
      <c r="Y54" s="159"/>
      <c r="Z54" s="159"/>
    </row>
    <row r="55" spans="1:26" x14ac:dyDescent="0.25">
      <c r="A55" s="145"/>
      <c r="B55" s="145"/>
      <c r="C55" s="145"/>
      <c r="D55" s="153"/>
      <c r="E55" s="153"/>
      <c r="F55" s="137"/>
      <c r="G55" s="137"/>
      <c r="H55" s="157"/>
      <c r="I55" s="157"/>
      <c r="J55" s="157"/>
      <c r="K55" s="157"/>
      <c r="L55" s="157"/>
      <c r="M55" s="154"/>
      <c r="N55" s="154"/>
      <c r="O55" s="158"/>
      <c r="P55" s="158"/>
      <c r="Q55" s="158"/>
      <c r="R55" s="159"/>
      <c r="S55" s="159"/>
      <c r="T55" s="137"/>
      <c r="U55" s="137"/>
      <c r="V55" s="159"/>
      <c r="W55" s="159"/>
      <c r="X55" s="159"/>
      <c r="Y55" s="159"/>
      <c r="Z55" s="159"/>
    </row>
    <row r="56" spans="1:26" x14ac:dyDescent="0.25">
      <c r="A56" s="145"/>
      <c r="B56" s="145"/>
      <c r="C56" s="145"/>
      <c r="D56" s="153"/>
      <c r="E56" s="153"/>
      <c r="F56" s="137"/>
      <c r="G56" s="137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0"/>
      <c r="S56" s="150"/>
      <c r="T56" s="137"/>
      <c r="U56" s="137"/>
      <c r="V56" s="150"/>
      <c r="W56" s="150"/>
      <c r="X56" s="150"/>
      <c r="Y56" s="150"/>
      <c r="Z56" s="150"/>
    </row>
    <row r="57" spans="1:26" x14ac:dyDescent="0.25">
      <c r="A57" s="145"/>
      <c r="B57" s="145"/>
      <c r="C57" s="145"/>
      <c r="D57" s="153"/>
      <c r="E57" s="153"/>
      <c r="F57" s="137"/>
      <c r="G57" s="137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0"/>
      <c r="S57" s="150"/>
      <c r="T57" s="137"/>
      <c r="U57" s="137"/>
      <c r="V57" s="150"/>
      <c r="W57" s="150"/>
      <c r="X57" s="150"/>
      <c r="Y57" s="150"/>
      <c r="Z57" s="150"/>
    </row>
    <row r="58" spans="1:26" x14ac:dyDescent="0.25">
      <c r="A58" s="145"/>
      <c r="B58" s="145"/>
      <c r="C58" s="145"/>
      <c r="D58" s="153"/>
      <c r="E58" s="153"/>
      <c r="F58" s="137"/>
      <c r="G58" s="137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0"/>
      <c r="S58" s="150"/>
      <c r="T58" s="137"/>
      <c r="U58" s="137"/>
      <c r="V58" s="150"/>
      <c r="W58" s="150"/>
      <c r="X58" s="150"/>
      <c r="Y58" s="150"/>
      <c r="Z58" s="150"/>
    </row>
    <row r="59" spans="1:26" x14ac:dyDescent="0.25">
      <c r="A59" s="145"/>
      <c r="B59" s="145"/>
      <c r="C59" s="145"/>
      <c r="D59" s="153"/>
      <c r="E59" s="153"/>
      <c r="F59" s="137"/>
      <c r="G59" s="137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0"/>
      <c r="S59" s="150"/>
      <c r="T59" s="137"/>
      <c r="U59" s="137"/>
      <c r="V59" s="150"/>
      <c r="W59" s="150"/>
      <c r="X59" s="150"/>
      <c r="Y59" s="150"/>
      <c r="Z59" s="150"/>
    </row>
    <row r="60" spans="1:26" x14ac:dyDescent="0.25">
      <c r="A60" s="145"/>
      <c r="B60" s="145"/>
      <c r="C60" s="145"/>
      <c r="D60" s="153"/>
      <c r="E60" s="153"/>
      <c r="F60" s="137"/>
      <c r="G60" s="137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0"/>
      <c r="S60" s="150"/>
      <c r="T60" s="137"/>
      <c r="U60" s="137"/>
      <c r="V60" s="150"/>
      <c r="W60" s="150"/>
      <c r="X60" s="150"/>
      <c r="Y60" s="150"/>
      <c r="Z60" s="150"/>
    </row>
    <row r="61" spans="1:26" x14ac:dyDescent="0.25">
      <c r="A61" s="145"/>
      <c r="B61" s="145"/>
      <c r="C61" s="145"/>
      <c r="D61" s="153"/>
      <c r="E61" s="153"/>
      <c r="F61" s="137"/>
      <c r="G61" s="137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0"/>
      <c r="S61" s="150"/>
      <c r="T61" s="137"/>
      <c r="U61" s="137"/>
      <c r="V61" s="150"/>
      <c r="W61" s="150"/>
      <c r="X61" s="150"/>
      <c r="Y61" s="150"/>
      <c r="Z61" s="150"/>
    </row>
    <row r="62" spans="1:26" x14ac:dyDescent="0.25">
      <c r="A62" s="145"/>
      <c r="B62" s="145"/>
      <c r="C62" s="145"/>
      <c r="D62" s="153"/>
      <c r="E62" s="153"/>
      <c r="F62" s="137"/>
      <c r="G62" s="137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0"/>
      <c r="S62" s="150"/>
      <c r="T62" s="137"/>
      <c r="U62" s="137"/>
      <c r="V62" s="150"/>
      <c r="W62" s="150"/>
      <c r="X62" s="150"/>
      <c r="Y62" s="150"/>
      <c r="Z62" s="150"/>
    </row>
    <row r="63" spans="1:26" x14ac:dyDescent="0.25">
      <c r="A63" s="145"/>
      <c r="B63" s="145"/>
      <c r="C63" s="145"/>
      <c r="D63" s="153"/>
      <c r="E63" s="153"/>
      <c r="F63" s="137"/>
      <c r="G63" s="137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0"/>
      <c r="S63" s="150"/>
      <c r="T63" s="137"/>
      <c r="U63" s="137"/>
      <c r="V63" s="150"/>
      <c r="W63" s="150"/>
      <c r="X63" s="150"/>
      <c r="Y63" s="150"/>
      <c r="Z63" s="150"/>
    </row>
    <row r="64" spans="1:26" x14ac:dyDescent="0.25">
      <c r="A64" s="145"/>
      <c r="B64" s="145"/>
      <c r="C64" s="145"/>
      <c r="D64" s="153"/>
      <c r="E64" s="153"/>
      <c r="F64" s="137"/>
      <c r="G64" s="137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0"/>
      <c r="S64" s="150"/>
      <c r="T64" s="137"/>
      <c r="U64" s="137"/>
      <c r="V64" s="150"/>
      <c r="W64" s="150"/>
      <c r="X64" s="150"/>
      <c r="Y64" s="150"/>
      <c r="Z64" s="150"/>
    </row>
    <row r="65" spans="1:26" x14ac:dyDescent="0.25">
      <c r="A65" s="145"/>
      <c r="B65" s="145"/>
      <c r="C65" s="145"/>
      <c r="D65" s="153"/>
      <c r="E65" s="153"/>
      <c r="F65" s="137"/>
      <c r="G65" s="137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0"/>
      <c r="S65" s="150"/>
      <c r="T65" s="137"/>
      <c r="U65" s="137"/>
      <c r="V65" s="150"/>
      <c r="W65" s="150"/>
      <c r="X65" s="150"/>
      <c r="Y65" s="150"/>
      <c r="Z65" s="150"/>
    </row>
    <row r="66" spans="1:26" x14ac:dyDescent="0.25">
      <c r="A66" s="145"/>
      <c r="B66" s="145"/>
      <c r="C66" s="145"/>
      <c r="D66" s="153"/>
      <c r="E66" s="153"/>
      <c r="F66" s="137"/>
      <c r="G66" s="137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0"/>
      <c r="S66" s="150"/>
      <c r="T66" s="137"/>
      <c r="U66" s="137"/>
      <c r="V66" s="150"/>
      <c r="W66" s="150"/>
      <c r="X66" s="150"/>
      <c r="Y66" s="150"/>
      <c r="Z66" s="150"/>
    </row>
    <row r="67" spans="1:26" x14ac:dyDescent="0.25">
      <c r="A67" s="145"/>
      <c r="B67" s="145"/>
      <c r="C67" s="145"/>
      <c r="D67" s="153"/>
      <c r="E67" s="153"/>
      <c r="F67" s="137"/>
      <c r="G67" s="137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0"/>
      <c r="S67" s="150"/>
      <c r="T67" s="137"/>
      <c r="U67" s="137"/>
      <c r="V67" s="150"/>
      <c r="W67" s="150"/>
      <c r="X67" s="150"/>
      <c r="Y67" s="150"/>
      <c r="Z67" s="150"/>
    </row>
    <row r="68" spans="1:26" x14ac:dyDescent="0.25">
      <c r="A68" s="145"/>
      <c r="B68" s="145"/>
      <c r="C68" s="145"/>
      <c r="D68" s="153"/>
      <c r="E68" s="153"/>
      <c r="F68" s="137"/>
      <c r="G68" s="137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0"/>
      <c r="S68" s="150"/>
      <c r="T68" s="137"/>
      <c r="U68" s="137"/>
      <c r="V68" s="150"/>
      <c r="W68" s="150"/>
      <c r="X68" s="150"/>
      <c r="Y68" s="150"/>
      <c r="Z68" s="150"/>
    </row>
    <row r="69" spans="1:26" x14ac:dyDescent="0.25">
      <c r="A69" s="145"/>
      <c r="B69" s="145"/>
      <c r="C69" s="145"/>
      <c r="D69" s="153"/>
      <c r="E69" s="153"/>
      <c r="F69" s="137"/>
      <c r="G69" s="137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0"/>
      <c r="S69" s="150"/>
      <c r="T69" s="137"/>
      <c r="U69" s="137"/>
      <c r="V69" s="150"/>
      <c r="W69" s="150"/>
      <c r="X69" s="150"/>
      <c r="Y69" s="150"/>
      <c r="Z69" s="150"/>
    </row>
    <row r="70" spans="1:26" x14ac:dyDescent="0.25">
      <c r="A70" s="145"/>
      <c r="B70" s="145"/>
      <c r="C70" s="145"/>
      <c r="D70" s="153"/>
      <c r="E70" s="153"/>
      <c r="F70" s="137"/>
      <c r="G70" s="137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0"/>
      <c r="S70" s="150"/>
      <c r="T70" s="137"/>
      <c r="U70" s="137"/>
      <c r="V70" s="150"/>
      <c r="W70" s="150"/>
      <c r="X70" s="150"/>
      <c r="Y70" s="150"/>
      <c r="Z70" s="150"/>
    </row>
    <row r="71" spans="1:26" x14ac:dyDescent="0.25">
      <c r="A71" s="145"/>
      <c r="B71" s="145"/>
      <c r="C71" s="145"/>
      <c r="D71" s="153"/>
      <c r="E71" s="153"/>
      <c r="F71" s="137"/>
      <c r="G71" s="137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0"/>
      <c r="S71" s="150"/>
      <c r="T71" s="137"/>
      <c r="U71" s="137"/>
      <c r="V71" s="150"/>
      <c r="W71" s="150"/>
      <c r="X71" s="150"/>
      <c r="Y71" s="150"/>
      <c r="Z71" s="150"/>
    </row>
    <row r="72" spans="1:26" x14ac:dyDescent="0.25">
      <c r="A72" s="145"/>
      <c r="B72" s="145"/>
      <c r="C72" s="145"/>
      <c r="D72" s="153"/>
      <c r="E72" s="153"/>
      <c r="F72" s="137"/>
      <c r="G72" s="137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0"/>
      <c r="S72" s="150"/>
      <c r="T72" s="137"/>
      <c r="U72" s="137"/>
      <c r="V72" s="150"/>
      <c r="W72" s="150"/>
      <c r="X72" s="150"/>
      <c r="Y72" s="150"/>
      <c r="Z72" s="150"/>
    </row>
    <row r="73" spans="1:26" x14ac:dyDescent="0.25">
      <c r="A73" s="145"/>
      <c r="B73" s="145"/>
      <c r="C73" s="145"/>
      <c r="D73" s="153"/>
      <c r="E73" s="153"/>
      <c r="F73" s="137"/>
      <c r="G73" s="137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0"/>
      <c r="S73" s="150"/>
      <c r="T73" s="137"/>
      <c r="U73" s="137"/>
      <c r="V73" s="150"/>
      <c r="W73" s="150"/>
      <c r="X73" s="150"/>
      <c r="Y73" s="150"/>
      <c r="Z73" s="150"/>
    </row>
    <row r="74" spans="1:26" x14ac:dyDescent="0.25">
      <c r="A74" s="145"/>
      <c r="B74" s="145"/>
      <c r="C74" s="145"/>
      <c r="D74" s="153"/>
      <c r="E74" s="153"/>
      <c r="F74" s="137"/>
      <c r="G74" s="137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0"/>
      <c r="S74" s="150"/>
      <c r="T74" s="137"/>
      <c r="U74" s="137"/>
      <c r="V74" s="150"/>
      <c r="W74" s="150"/>
      <c r="X74" s="150"/>
      <c r="Y74" s="150"/>
      <c r="Z74" s="150"/>
    </row>
    <row r="75" spans="1:26" x14ac:dyDescent="0.25">
      <c r="A75" s="145"/>
      <c r="B75" s="145"/>
      <c r="C75" s="145"/>
      <c r="D75" s="153"/>
      <c r="E75" s="153"/>
      <c r="F75" s="137"/>
      <c r="G75" s="137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0"/>
      <c r="S75" s="150"/>
      <c r="T75" s="137"/>
      <c r="U75" s="137"/>
      <c r="V75" s="150"/>
      <c r="W75" s="150"/>
      <c r="X75" s="150"/>
      <c r="Y75" s="150"/>
      <c r="Z75" s="150"/>
    </row>
    <row r="76" spans="1:26" x14ac:dyDescent="0.25">
      <c r="A76" s="145"/>
      <c r="B76" s="145"/>
      <c r="C76" s="145"/>
      <c r="D76" s="153"/>
      <c r="E76" s="153"/>
      <c r="F76" s="137"/>
      <c r="G76" s="137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0"/>
      <c r="S76" s="150"/>
      <c r="T76" s="137"/>
      <c r="U76" s="137"/>
      <c r="V76" s="150"/>
      <c r="W76" s="150"/>
      <c r="X76" s="150"/>
      <c r="Y76" s="150"/>
      <c r="Z76" s="150"/>
    </row>
    <row r="77" spans="1:26" x14ac:dyDescent="0.25">
      <c r="A77" s="145"/>
      <c r="B77" s="145"/>
      <c r="C77" s="145"/>
      <c r="D77" s="153"/>
      <c r="E77" s="153"/>
      <c r="F77" s="137"/>
      <c r="G77" s="137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0"/>
      <c r="S77" s="150"/>
      <c r="T77" s="137"/>
      <c r="U77" s="137"/>
      <c r="V77" s="150"/>
      <c r="W77" s="150"/>
      <c r="X77" s="150"/>
      <c r="Y77" s="150"/>
      <c r="Z77" s="150"/>
    </row>
    <row r="78" spans="1:26" x14ac:dyDescent="0.25">
      <c r="A78" s="145"/>
      <c r="B78" s="145"/>
      <c r="C78" s="145"/>
      <c r="D78" s="153"/>
      <c r="E78" s="153"/>
      <c r="F78" s="137"/>
      <c r="G78" s="137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0"/>
      <c r="S78" s="150"/>
      <c r="T78" s="137"/>
      <c r="U78" s="137"/>
      <c r="V78" s="150"/>
      <c r="W78" s="150"/>
      <c r="X78" s="150"/>
      <c r="Y78" s="150"/>
      <c r="Z78" s="150"/>
    </row>
    <row r="79" spans="1:26" x14ac:dyDescent="0.25">
      <c r="A79" s="145"/>
      <c r="B79" s="145"/>
      <c r="C79" s="145"/>
      <c r="D79" s="153"/>
      <c r="E79" s="153"/>
      <c r="F79" s="137"/>
      <c r="G79" s="137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0"/>
      <c r="S79" s="150"/>
      <c r="T79" s="137"/>
      <c r="U79" s="137"/>
      <c r="V79" s="150"/>
      <c r="W79" s="150"/>
      <c r="X79" s="150"/>
      <c r="Y79" s="150"/>
      <c r="Z79" s="150"/>
    </row>
    <row r="80" spans="1:26" x14ac:dyDescent="0.25">
      <c r="A80" s="145"/>
      <c r="B80" s="145"/>
      <c r="C80" s="145"/>
      <c r="D80" s="153"/>
      <c r="E80" s="153"/>
      <c r="F80" s="137"/>
      <c r="G80" s="137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0"/>
      <c r="S80" s="150"/>
      <c r="T80" s="137"/>
      <c r="U80" s="137"/>
      <c r="V80" s="150"/>
      <c r="W80" s="150"/>
      <c r="X80" s="150"/>
      <c r="Y80" s="150"/>
      <c r="Z80" s="150"/>
    </row>
    <row r="81" spans="1:36" x14ac:dyDescent="0.25">
      <c r="A81" s="145"/>
      <c r="B81" s="145"/>
      <c r="C81" s="145"/>
      <c r="D81" s="153"/>
      <c r="E81" s="153"/>
      <c r="F81" s="137"/>
      <c r="G81" s="137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0"/>
      <c r="S81" s="150"/>
      <c r="T81" s="137"/>
      <c r="U81" s="137"/>
      <c r="V81" s="150"/>
      <c r="W81" s="150"/>
      <c r="X81" s="150"/>
      <c r="Y81" s="150"/>
      <c r="Z81" s="150"/>
    </row>
    <row r="82" spans="1:36" x14ac:dyDescent="0.25">
      <c r="A82" s="145"/>
      <c r="B82" s="145"/>
      <c r="C82" s="145"/>
      <c r="D82" s="153"/>
      <c r="E82" s="153"/>
      <c r="F82" s="137"/>
      <c r="G82" s="137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0"/>
      <c r="S82" s="150"/>
      <c r="T82" s="137"/>
      <c r="U82" s="137"/>
      <c r="V82" s="150"/>
      <c r="W82" s="150"/>
      <c r="X82" s="150"/>
      <c r="Y82" s="150"/>
      <c r="Z82" s="150"/>
    </row>
    <row r="83" spans="1:36" x14ac:dyDescent="0.25">
      <c r="A83" s="145"/>
      <c r="B83" s="145"/>
      <c r="C83" s="145"/>
      <c r="D83" s="153"/>
      <c r="E83" s="153"/>
      <c r="F83" s="137"/>
      <c r="G83" s="137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0"/>
      <c r="S83" s="150"/>
      <c r="T83" s="137"/>
      <c r="U83" s="137"/>
      <c r="V83" s="150"/>
      <c r="W83" s="150"/>
      <c r="X83" s="150"/>
      <c r="Y83" s="150"/>
      <c r="Z83" s="150"/>
    </row>
    <row r="84" spans="1:36" x14ac:dyDescent="0.25">
      <c r="A84" s="145"/>
      <c r="B84" s="145"/>
      <c r="C84" s="145"/>
      <c r="D84" s="153"/>
      <c r="E84" s="153"/>
      <c r="F84" s="137"/>
      <c r="G84" s="137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0"/>
      <c r="S84" s="150"/>
      <c r="T84" s="137"/>
      <c r="U84" s="137"/>
      <c r="V84" s="150"/>
      <c r="W84" s="150"/>
      <c r="X84" s="150"/>
      <c r="Y84" s="150"/>
      <c r="Z84" s="150"/>
      <c r="AJ84" s="24"/>
    </row>
    <row r="85" spans="1:36" x14ac:dyDescent="0.25">
      <c r="A85" s="145"/>
      <c r="B85" s="145"/>
      <c r="C85" s="145"/>
      <c r="D85" s="153"/>
      <c r="E85" s="153"/>
      <c r="F85" s="137"/>
      <c r="G85" s="137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0"/>
      <c r="S85" s="150"/>
      <c r="T85" s="137"/>
      <c r="U85" s="137"/>
      <c r="V85" s="150"/>
      <c r="W85" s="150"/>
      <c r="X85" s="150"/>
      <c r="Y85" s="150"/>
      <c r="Z85" s="150"/>
    </row>
    <row r="86" spans="1:36" x14ac:dyDescent="0.25">
      <c r="A86" s="145"/>
      <c r="B86" s="145"/>
      <c r="C86" s="145"/>
      <c r="D86" s="153"/>
      <c r="E86" s="153"/>
      <c r="F86" s="137"/>
      <c r="G86" s="137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0"/>
      <c r="S86" s="150"/>
      <c r="T86" s="137"/>
      <c r="U86" s="137"/>
      <c r="V86" s="150"/>
      <c r="W86" s="150"/>
      <c r="X86" s="150"/>
      <c r="Y86" s="150"/>
      <c r="Z86" s="150"/>
    </row>
    <row r="87" spans="1:36" x14ac:dyDescent="0.25">
      <c r="A87" s="145"/>
      <c r="B87" s="145"/>
      <c r="C87" s="145"/>
      <c r="D87" s="153"/>
      <c r="E87" s="153"/>
      <c r="F87" s="137"/>
      <c r="G87" s="137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0"/>
      <c r="S87" s="150"/>
      <c r="T87" s="137"/>
      <c r="U87" s="137"/>
      <c r="V87" s="150"/>
      <c r="W87" s="150"/>
      <c r="X87" s="150"/>
      <c r="Y87" s="150"/>
      <c r="Z87" s="150"/>
    </row>
    <row r="88" spans="1:36" x14ac:dyDescent="0.25">
      <c r="A88" s="145"/>
      <c r="B88" s="145"/>
      <c r="C88" s="145"/>
      <c r="D88" s="153"/>
      <c r="E88" s="153"/>
      <c r="F88" s="137"/>
      <c r="G88" s="137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0"/>
      <c r="S88" s="150"/>
      <c r="T88" s="137"/>
      <c r="U88" s="137"/>
      <c r="V88" s="150"/>
      <c r="W88" s="150"/>
      <c r="X88" s="150"/>
      <c r="Y88" s="150"/>
      <c r="Z88" s="150"/>
    </row>
    <row r="89" spans="1:36" x14ac:dyDescent="0.25">
      <c r="A89" s="145"/>
      <c r="B89" s="145"/>
      <c r="C89" s="145"/>
      <c r="D89" s="153"/>
      <c r="E89" s="153"/>
      <c r="F89" s="137"/>
      <c r="G89" s="137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0"/>
      <c r="S89" s="150"/>
      <c r="T89" s="137"/>
      <c r="U89" s="137"/>
      <c r="V89" s="150"/>
      <c r="W89" s="150"/>
      <c r="X89" s="150"/>
      <c r="Y89" s="150"/>
      <c r="Z89" s="150"/>
    </row>
    <row r="90" spans="1:36" x14ac:dyDescent="0.25">
      <c r="A90" s="145"/>
      <c r="B90" s="145"/>
      <c r="C90" s="145"/>
      <c r="D90" s="153"/>
      <c r="E90" s="153"/>
      <c r="F90" s="137"/>
      <c r="G90" s="137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0"/>
      <c r="S90" s="150"/>
      <c r="T90" s="137"/>
      <c r="U90" s="137"/>
      <c r="V90" s="150"/>
      <c r="W90" s="150"/>
      <c r="X90" s="150"/>
      <c r="Y90" s="150"/>
      <c r="Z90" s="150"/>
    </row>
    <row r="91" spans="1:36" x14ac:dyDescent="0.25">
      <c r="A91" s="145"/>
      <c r="B91" s="145"/>
      <c r="C91" s="145"/>
      <c r="D91" s="153"/>
      <c r="E91" s="153"/>
      <c r="F91" s="137"/>
      <c r="G91" s="137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0"/>
      <c r="S91" s="150"/>
      <c r="T91" s="137"/>
      <c r="U91" s="137"/>
      <c r="V91" s="150"/>
      <c r="W91" s="150"/>
      <c r="X91" s="150"/>
      <c r="Y91" s="150"/>
      <c r="Z91" s="150"/>
    </row>
    <row r="92" spans="1:36" x14ac:dyDescent="0.25">
      <c r="A92" s="145"/>
      <c r="B92" s="145"/>
      <c r="C92" s="145"/>
      <c r="D92" s="153"/>
      <c r="E92" s="153"/>
      <c r="F92" s="137"/>
      <c r="G92" s="137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0"/>
      <c r="S92" s="150"/>
      <c r="T92" s="137"/>
      <c r="U92" s="137"/>
      <c r="V92" s="150"/>
      <c r="W92" s="150"/>
      <c r="X92" s="150"/>
      <c r="Y92" s="150"/>
      <c r="Z92" s="150"/>
    </row>
    <row r="93" spans="1:36" x14ac:dyDescent="0.25">
      <c r="A93" s="145"/>
      <c r="B93" s="145"/>
      <c r="C93" s="145"/>
      <c r="D93" s="153"/>
      <c r="E93" s="153"/>
      <c r="F93" s="137"/>
      <c r="G93" s="137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0"/>
      <c r="S93" s="150"/>
      <c r="T93" s="137"/>
      <c r="U93" s="137"/>
      <c r="V93" s="150"/>
      <c r="W93" s="150"/>
      <c r="X93" s="150"/>
      <c r="Y93" s="150"/>
      <c r="Z93" s="150"/>
    </row>
    <row r="94" spans="1:36" x14ac:dyDescent="0.25">
      <c r="A94" s="145"/>
      <c r="B94" s="145"/>
      <c r="C94" s="145"/>
      <c r="D94" s="153"/>
      <c r="E94" s="153"/>
      <c r="F94" s="137"/>
      <c r="G94" s="137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0"/>
      <c r="S94" s="150"/>
      <c r="T94" s="137"/>
      <c r="U94" s="137"/>
      <c r="V94" s="150"/>
      <c r="W94" s="150"/>
      <c r="X94" s="150"/>
      <c r="Y94" s="150"/>
      <c r="Z94" s="150"/>
    </row>
    <row r="95" spans="1:36" x14ac:dyDescent="0.25">
      <c r="A95" s="145"/>
      <c r="B95" s="145"/>
      <c r="C95" s="145"/>
      <c r="D95" s="153"/>
      <c r="E95" s="153"/>
      <c r="F95" s="137"/>
      <c r="G95" s="137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0"/>
      <c r="S95" s="150"/>
      <c r="T95" s="137"/>
      <c r="U95" s="137"/>
      <c r="V95" s="150"/>
      <c r="W95" s="150"/>
      <c r="X95" s="150"/>
      <c r="Y95" s="150"/>
      <c r="Z95" s="150"/>
    </row>
    <row r="96" spans="1:36" x14ac:dyDescent="0.25">
      <c r="A96" s="145"/>
      <c r="B96" s="145"/>
      <c r="C96" s="145"/>
      <c r="D96" s="153"/>
      <c r="E96" s="153"/>
      <c r="F96" s="137"/>
      <c r="G96" s="137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0"/>
      <c r="S96" s="150"/>
      <c r="T96" s="137"/>
      <c r="U96" s="137"/>
      <c r="V96" s="150"/>
      <c r="W96" s="150"/>
      <c r="X96" s="150"/>
      <c r="Y96" s="150"/>
      <c r="Z96" s="150"/>
    </row>
    <row r="97" spans="1:26" x14ac:dyDescent="0.25">
      <c r="A97" s="145"/>
      <c r="B97" s="145"/>
      <c r="C97" s="145"/>
      <c r="D97" s="153"/>
      <c r="E97" s="153"/>
      <c r="F97" s="137"/>
      <c r="G97" s="137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0"/>
      <c r="S97" s="150"/>
      <c r="T97" s="137"/>
      <c r="U97" s="137"/>
      <c r="V97" s="150"/>
      <c r="W97" s="150"/>
      <c r="X97" s="150"/>
      <c r="Y97" s="150"/>
      <c r="Z97" s="150"/>
    </row>
    <row r="98" spans="1:26" x14ac:dyDescent="0.25">
      <c r="A98" s="145"/>
      <c r="B98" s="145"/>
      <c r="C98" s="145"/>
      <c r="D98" s="153"/>
      <c r="E98" s="153"/>
      <c r="F98" s="137"/>
      <c r="G98" s="137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0"/>
      <c r="S98" s="150"/>
      <c r="T98" s="137"/>
      <c r="U98" s="137"/>
      <c r="V98" s="150"/>
      <c r="W98" s="150"/>
      <c r="X98" s="150"/>
      <c r="Y98" s="150"/>
      <c r="Z98" s="150"/>
    </row>
    <row r="99" spans="1:26" x14ac:dyDescent="0.25">
      <c r="A99" s="145"/>
      <c r="B99" s="145"/>
      <c r="C99" s="145"/>
      <c r="D99" s="153"/>
      <c r="E99" s="153"/>
      <c r="F99" s="137"/>
      <c r="G99" s="137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0"/>
      <c r="S99" s="150"/>
      <c r="T99" s="137"/>
      <c r="U99" s="137"/>
      <c r="V99" s="150"/>
      <c r="W99" s="150"/>
      <c r="X99" s="150"/>
      <c r="Y99" s="150"/>
      <c r="Z99" s="150"/>
    </row>
    <row r="100" spans="1:26" x14ac:dyDescent="0.25">
      <c r="A100" s="145"/>
      <c r="B100" s="145"/>
      <c r="C100" s="145"/>
      <c r="D100" s="153"/>
      <c r="E100" s="153"/>
      <c r="F100" s="137"/>
      <c r="G100" s="137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0"/>
      <c r="S100" s="150"/>
      <c r="T100" s="137"/>
      <c r="U100" s="137"/>
      <c r="V100" s="150"/>
      <c r="W100" s="150"/>
      <c r="X100" s="150"/>
      <c r="Y100" s="150"/>
      <c r="Z100" s="150"/>
    </row>
    <row r="101" spans="1:26" x14ac:dyDescent="0.25">
      <c r="A101" s="145"/>
      <c r="B101" s="145"/>
      <c r="C101" s="145"/>
      <c r="D101" s="153"/>
      <c r="E101" s="153"/>
      <c r="F101" s="137"/>
      <c r="G101" s="137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0"/>
      <c r="S101" s="150"/>
      <c r="T101" s="137"/>
      <c r="U101" s="137"/>
      <c r="V101" s="150"/>
      <c r="W101" s="150"/>
      <c r="X101" s="150"/>
      <c r="Y101" s="150"/>
      <c r="Z101" s="150"/>
    </row>
    <row r="102" spans="1:26" x14ac:dyDescent="0.25">
      <c r="A102" s="145"/>
      <c r="B102" s="145"/>
      <c r="C102" s="145"/>
      <c r="D102" s="153"/>
      <c r="E102" s="153"/>
      <c r="F102" s="137"/>
      <c r="G102" s="137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0"/>
      <c r="S102" s="150"/>
      <c r="T102" s="137"/>
      <c r="U102" s="137"/>
      <c r="V102" s="150"/>
      <c r="W102" s="150"/>
      <c r="X102" s="150"/>
      <c r="Y102" s="150"/>
      <c r="Z102" s="150"/>
    </row>
    <row r="103" spans="1:26" x14ac:dyDescent="0.25">
      <c r="A103" s="145"/>
      <c r="B103" s="145"/>
      <c r="C103" s="145"/>
      <c r="D103" s="153"/>
      <c r="E103" s="153"/>
      <c r="F103" s="137"/>
      <c r="G103" s="137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0"/>
      <c r="S103" s="150"/>
      <c r="T103" s="137"/>
      <c r="U103" s="137"/>
      <c r="V103" s="150"/>
      <c r="W103" s="150"/>
      <c r="X103" s="150"/>
      <c r="Y103" s="150"/>
      <c r="Z103" s="150"/>
    </row>
    <row r="104" spans="1:26" x14ac:dyDescent="0.25">
      <c r="A104" s="145"/>
      <c r="B104" s="145"/>
      <c r="C104" s="145"/>
      <c r="D104" s="153"/>
      <c r="E104" s="153"/>
      <c r="F104" s="137"/>
      <c r="G104" s="137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0"/>
      <c r="S104" s="150"/>
      <c r="T104" s="137"/>
      <c r="U104" s="137"/>
      <c r="V104" s="150"/>
      <c r="W104" s="150"/>
      <c r="X104" s="150"/>
      <c r="Y104" s="150"/>
      <c r="Z104" s="150"/>
    </row>
    <row r="105" spans="1:26" x14ac:dyDescent="0.25">
      <c r="A105" s="145"/>
      <c r="B105" s="145"/>
      <c r="C105" s="145"/>
      <c r="D105" s="153"/>
      <c r="E105" s="153"/>
      <c r="F105" s="137"/>
      <c r="G105" s="137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0"/>
      <c r="S105" s="150"/>
      <c r="T105" s="137"/>
      <c r="U105" s="137"/>
      <c r="V105" s="150"/>
      <c r="W105" s="150"/>
      <c r="X105" s="150"/>
      <c r="Y105" s="150"/>
      <c r="Z105" s="150"/>
    </row>
    <row r="106" spans="1:26" x14ac:dyDescent="0.25">
      <c r="A106" s="145"/>
      <c r="B106" s="145"/>
      <c r="C106" s="145"/>
      <c r="D106" s="153"/>
      <c r="E106" s="153"/>
      <c r="F106" s="137"/>
      <c r="G106" s="137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0"/>
      <c r="S106" s="150"/>
      <c r="T106" s="137"/>
      <c r="U106" s="137"/>
      <c r="V106" s="150"/>
      <c r="W106" s="150"/>
      <c r="X106" s="150"/>
      <c r="Y106" s="150"/>
      <c r="Z106" s="150"/>
    </row>
    <row r="107" spans="1:26" x14ac:dyDescent="0.25">
      <c r="A107" s="145"/>
      <c r="B107" s="145"/>
      <c r="C107" s="145"/>
      <c r="D107" s="153"/>
      <c r="E107" s="153"/>
      <c r="F107" s="137"/>
      <c r="G107" s="137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0"/>
      <c r="S107" s="150"/>
      <c r="T107" s="137"/>
      <c r="U107" s="137"/>
      <c r="V107" s="150"/>
      <c r="W107" s="150"/>
      <c r="X107" s="150"/>
      <c r="Y107" s="150"/>
      <c r="Z107" s="150"/>
    </row>
    <row r="108" spans="1:26" x14ac:dyDescent="0.25">
      <c r="A108" s="145"/>
      <c r="B108" s="145"/>
      <c r="C108" s="145"/>
      <c r="D108" s="153"/>
      <c r="E108" s="153"/>
      <c r="F108" s="137"/>
      <c r="G108" s="137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0"/>
      <c r="S108" s="150"/>
      <c r="T108" s="137"/>
      <c r="U108" s="137"/>
      <c r="V108" s="150"/>
      <c r="W108" s="150"/>
      <c r="X108" s="150"/>
      <c r="Y108" s="150"/>
      <c r="Z108" s="150"/>
    </row>
    <row r="109" spans="1:26" x14ac:dyDescent="0.25">
      <c r="A109" s="145"/>
      <c r="B109" s="145"/>
      <c r="C109" s="145"/>
      <c r="D109" s="153"/>
      <c r="E109" s="153"/>
      <c r="F109" s="137"/>
      <c r="G109" s="137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0"/>
      <c r="S109" s="150"/>
      <c r="T109" s="137"/>
      <c r="U109" s="137"/>
      <c r="V109" s="150"/>
      <c r="W109" s="150"/>
      <c r="X109" s="150"/>
      <c r="Y109" s="150"/>
      <c r="Z109" s="150"/>
    </row>
    <row r="110" spans="1:26" x14ac:dyDescent="0.25">
      <c r="A110" s="145"/>
      <c r="B110" s="145"/>
      <c r="C110" s="145"/>
      <c r="D110" s="153"/>
      <c r="E110" s="153"/>
      <c r="F110" s="137"/>
      <c r="G110" s="137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0"/>
      <c r="S110" s="150"/>
      <c r="T110" s="137"/>
      <c r="U110" s="137"/>
      <c r="V110" s="150"/>
      <c r="W110" s="150"/>
      <c r="X110" s="150"/>
      <c r="Y110" s="150"/>
      <c r="Z110" s="150"/>
    </row>
    <row r="111" spans="1:26" x14ac:dyDescent="0.25">
      <c r="A111" s="145"/>
      <c r="B111" s="145"/>
      <c r="C111" s="145"/>
      <c r="D111" s="153"/>
      <c r="E111" s="153"/>
      <c r="F111" s="137"/>
      <c r="G111" s="137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0"/>
      <c r="S111" s="150"/>
      <c r="T111" s="137"/>
      <c r="U111" s="137"/>
      <c r="V111" s="150"/>
      <c r="W111" s="150"/>
      <c r="X111" s="150"/>
      <c r="Y111" s="150"/>
      <c r="Z111" s="150"/>
    </row>
    <row r="112" spans="1:26" x14ac:dyDescent="0.25">
      <c r="A112" s="145"/>
      <c r="B112" s="145"/>
      <c r="C112" s="145"/>
      <c r="D112" s="153"/>
      <c r="E112" s="153"/>
      <c r="F112" s="137"/>
      <c r="G112" s="137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0"/>
      <c r="S112" s="150"/>
      <c r="T112" s="137"/>
      <c r="U112" s="137"/>
      <c r="V112" s="150"/>
      <c r="W112" s="150"/>
      <c r="X112" s="150"/>
      <c r="Y112" s="150"/>
      <c r="Z112" s="150"/>
    </row>
    <row r="113" spans="1:26" x14ac:dyDescent="0.25">
      <c r="A113" s="145"/>
      <c r="B113" s="145"/>
      <c r="C113" s="145"/>
      <c r="D113" s="153"/>
      <c r="E113" s="153"/>
      <c r="F113" s="137"/>
      <c r="G113" s="137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0"/>
      <c r="S113" s="150"/>
      <c r="T113" s="137"/>
      <c r="U113" s="137"/>
      <c r="V113" s="150"/>
      <c r="W113" s="150"/>
      <c r="X113" s="150"/>
      <c r="Y113" s="150"/>
      <c r="Z113" s="150"/>
    </row>
    <row r="114" spans="1:26" x14ac:dyDescent="0.25">
      <c r="A114" s="145"/>
      <c r="B114" s="145"/>
      <c r="C114" s="145"/>
      <c r="D114" s="153"/>
      <c r="E114" s="153"/>
      <c r="F114" s="137"/>
      <c r="G114" s="137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0"/>
      <c r="S114" s="150"/>
      <c r="T114" s="137"/>
      <c r="U114" s="137"/>
      <c r="V114" s="150"/>
      <c r="W114" s="150"/>
      <c r="X114" s="150"/>
      <c r="Y114" s="150"/>
      <c r="Z114" s="150"/>
    </row>
    <row r="115" spans="1:26" x14ac:dyDescent="0.25">
      <c r="A115" s="145"/>
      <c r="B115" s="145"/>
      <c r="C115" s="145"/>
      <c r="D115" s="153"/>
      <c r="E115" s="153"/>
      <c r="F115" s="137"/>
      <c r="G115" s="137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0"/>
      <c r="S115" s="150"/>
      <c r="T115" s="137"/>
      <c r="U115" s="137"/>
      <c r="V115" s="150"/>
      <c r="W115" s="150"/>
      <c r="X115" s="150"/>
      <c r="Y115" s="150"/>
      <c r="Z115" s="150"/>
    </row>
    <row r="116" spans="1:26" x14ac:dyDescent="0.25">
      <c r="A116" s="145"/>
      <c r="B116" s="145"/>
      <c r="C116" s="145"/>
      <c r="D116" s="153"/>
      <c r="E116" s="153"/>
      <c r="F116" s="137"/>
      <c r="G116" s="137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0"/>
      <c r="S116" s="150"/>
      <c r="T116" s="137"/>
      <c r="U116" s="137"/>
      <c r="V116" s="150"/>
      <c r="W116" s="150"/>
      <c r="X116" s="150"/>
      <c r="Y116" s="150"/>
      <c r="Z116" s="150"/>
    </row>
    <row r="117" spans="1:26" x14ac:dyDescent="0.25">
      <c r="A117" s="145"/>
      <c r="B117" s="145"/>
      <c r="C117" s="145"/>
      <c r="D117" s="153"/>
      <c r="E117" s="153"/>
      <c r="F117" s="137"/>
      <c r="G117" s="137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0"/>
      <c r="S117" s="150"/>
      <c r="T117" s="137"/>
      <c r="U117" s="137"/>
      <c r="V117" s="150"/>
      <c r="W117" s="150"/>
      <c r="X117" s="150"/>
      <c r="Y117" s="150"/>
      <c r="Z117" s="150"/>
    </row>
    <row r="118" spans="1:26" x14ac:dyDescent="0.25">
      <c r="A118" s="145"/>
      <c r="B118" s="145"/>
      <c r="C118" s="145"/>
      <c r="D118" s="153"/>
      <c r="E118" s="153"/>
      <c r="F118" s="137"/>
      <c r="G118" s="137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0"/>
      <c r="S118" s="150"/>
      <c r="T118" s="137"/>
      <c r="U118" s="137"/>
      <c r="V118" s="150"/>
      <c r="W118" s="150"/>
      <c r="X118" s="150"/>
      <c r="Y118" s="150"/>
      <c r="Z118" s="150"/>
    </row>
    <row r="119" spans="1:26" x14ac:dyDescent="0.25">
      <c r="A119" s="145"/>
      <c r="B119" s="145"/>
      <c r="C119" s="145"/>
      <c r="D119" s="153"/>
      <c r="E119" s="153"/>
      <c r="F119" s="137"/>
      <c r="G119" s="137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0"/>
      <c r="S119" s="150"/>
      <c r="T119" s="137"/>
      <c r="U119" s="137"/>
      <c r="V119" s="150"/>
      <c r="W119" s="150"/>
      <c r="X119" s="150"/>
      <c r="Y119" s="150"/>
      <c r="Z119" s="150"/>
    </row>
    <row r="120" spans="1:26" x14ac:dyDescent="0.25">
      <c r="A120" s="145"/>
      <c r="B120" s="145"/>
      <c r="C120" s="145"/>
      <c r="D120" s="153"/>
      <c r="E120" s="153"/>
      <c r="F120" s="137"/>
      <c r="G120" s="137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0"/>
      <c r="S120" s="150"/>
      <c r="T120" s="137"/>
      <c r="U120" s="137"/>
      <c r="V120" s="150"/>
      <c r="W120" s="150"/>
      <c r="X120" s="150"/>
      <c r="Y120" s="150"/>
      <c r="Z120" s="150"/>
    </row>
    <row r="121" spans="1:26" x14ac:dyDescent="0.25">
      <c r="A121" s="145"/>
      <c r="B121" s="145"/>
      <c r="C121" s="145"/>
      <c r="D121" s="153"/>
      <c r="E121" s="153"/>
      <c r="F121" s="137"/>
      <c r="G121" s="137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0"/>
      <c r="S121" s="150"/>
      <c r="T121" s="137"/>
      <c r="U121" s="137"/>
      <c r="V121" s="150"/>
      <c r="W121" s="150"/>
      <c r="X121" s="150"/>
      <c r="Y121" s="150"/>
      <c r="Z121" s="150"/>
    </row>
    <row r="122" spans="1:26" x14ac:dyDescent="0.25">
      <c r="A122" s="145"/>
      <c r="B122" s="145"/>
      <c r="C122" s="145"/>
      <c r="D122" s="153"/>
      <c r="E122" s="153"/>
      <c r="F122" s="137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150"/>
      <c r="S122" s="150"/>
      <c r="T122" s="137"/>
      <c r="U122" s="137"/>
      <c r="V122" s="150"/>
      <c r="W122" s="150"/>
      <c r="X122" s="150"/>
      <c r="Y122" s="150"/>
      <c r="Z122" s="150"/>
    </row>
    <row r="123" spans="1:26" x14ac:dyDescent="0.25">
      <c r="A123" s="145"/>
      <c r="B123" s="145"/>
      <c r="C123" s="145"/>
      <c r="D123" s="153"/>
      <c r="E123" s="153"/>
      <c r="F123" s="137"/>
      <c r="G123" s="137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50"/>
      <c r="S123" s="150"/>
      <c r="T123" s="137"/>
      <c r="U123" s="137"/>
      <c r="V123" s="150"/>
      <c r="W123" s="150"/>
      <c r="X123" s="150"/>
      <c r="Y123" s="150"/>
      <c r="Z123" s="150"/>
    </row>
    <row r="124" spans="1:26" x14ac:dyDescent="0.25">
      <c r="A124" s="145"/>
      <c r="B124" s="145"/>
      <c r="C124" s="145"/>
      <c r="D124" s="153"/>
      <c r="E124" s="153"/>
      <c r="F124" s="137"/>
      <c r="G124" s="137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50"/>
      <c r="S124" s="150"/>
      <c r="T124" s="137"/>
      <c r="U124" s="137"/>
      <c r="V124" s="150"/>
      <c r="W124" s="150"/>
      <c r="X124" s="150"/>
      <c r="Y124" s="150"/>
      <c r="Z124" s="150"/>
    </row>
    <row r="125" spans="1:26" x14ac:dyDescent="0.25">
      <c r="A125" s="145"/>
      <c r="B125" s="145"/>
      <c r="C125" s="145"/>
      <c r="D125" s="153"/>
      <c r="E125" s="153"/>
      <c r="F125" s="137"/>
      <c r="G125" s="137"/>
      <c r="H125" s="157"/>
      <c r="I125" s="157"/>
      <c r="J125" s="157"/>
      <c r="K125" s="157"/>
      <c r="L125" s="157"/>
      <c r="M125" s="154"/>
      <c r="N125" s="154"/>
      <c r="O125" s="154"/>
      <c r="P125" s="154"/>
      <c r="Q125" s="154"/>
      <c r="R125" s="150"/>
      <c r="S125" s="150"/>
      <c r="T125" s="137"/>
      <c r="U125" s="137"/>
      <c r="V125" s="150"/>
      <c r="W125" s="150"/>
      <c r="X125" s="150"/>
      <c r="Y125" s="150"/>
      <c r="Z125" s="150"/>
    </row>
    <row r="126" spans="1:26" x14ac:dyDescent="0.25">
      <c r="A126" s="145"/>
      <c r="B126" s="145"/>
      <c r="C126" s="145"/>
      <c r="D126" s="153"/>
      <c r="E126" s="153"/>
      <c r="F126" s="137"/>
      <c r="G126" s="137"/>
      <c r="H126" s="157"/>
      <c r="I126" s="157"/>
      <c r="J126" s="157"/>
      <c r="K126" s="157"/>
      <c r="L126" s="157"/>
      <c r="M126" s="154"/>
      <c r="N126" s="154"/>
      <c r="O126" s="154"/>
      <c r="P126" s="154"/>
      <c r="Q126" s="154"/>
      <c r="R126" s="150"/>
      <c r="S126" s="150"/>
      <c r="T126" s="137"/>
      <c r="U126" s="137"/>
      <c r="V126" s="150"/>
      <c r="W126" s="150"/>
      <c r="X126" s="150"/>
      <c r="Y126" s="150"/>
      <c r="Z126" s="150"/>
    </row>
    <row r="127" spans="1:26" x14ac:dyDescent="0.25">
      <c r="A127" s="145"/>
      <c r="B127" s="145"/>
      <c r="C127" s="145"/>
      <c r="D127" s="153"/>
      <c r="E127" s="153"/>
      <c r="F127" s="137"/>
      <c r="G127" s="137"/>
      <c r="H127" s="157"/>
      <c r="I127" s="157"/>
      <c r="J127" s="157"/>
      <c r="K127" s="157"/>
      <c r="L127" s="157"/>
      <c r="M127" s="154"/>
      <c r="N127" s="154"/>
      <c r="O127" s="154"/>
      <c r="P127" s="154"/>
      <c r="Q127" s="154"/>
      <c r="R127" s="150"/>
      <c r="S127" s="150"/>
      <c r="T127" s="137"/>
      <c r="U127" s="137"/>
      <c r="V127" s="150"/>
      <c r="W127" s="150"/>
      <c r="X127" s="150"/>
      <c r="Y127" s="150"/>
      <c r="Z127" s="150"/>
    </row>
    <row r="128" spans="1:26" x14ac:dyDescent="0.25">
      <c r="A128" s="145"/>
      <c r="B128" s="145"/>
      <c r="C128" s="145"/>
      <c r="D128" s="153"/>
      <c r="E128" s="153"/>
      <c r="F128" s="137"/>
      <c r="G128" s="137"/>
      <c r="H128" s="157"/>
      <c r="I128" s="157"/>
      <c r="J128" s="157"/>
      <c r="K128" s="157"/>
      <c r="L128" s="157"/>
      <c r="M128" s="154"/>
      <c r="N128" s="154"/>
      <c r="O128" s="154"/>
      <c r="P128" s="154"/>
      <c r="Q128" s="154"/>
      <c r="R128" s="150"/>
      <c r="S128" s="150"/>
      <c r="T128" s="137"/>
      <c r="U128" s="137"/>
      <c r="V128" s="150"/>
      <c r="W128" s="150"/>
      <c r="X128" s="150"/>
      <c r="Y128" s="150"/>
      <c r="Z128" s="150"/>
    </row>
    <row r="129" spans="1:26" x14ac:dyDescent="0.25">
      <c r="A129" s="145"/>
      <c r="B129" s="145"/>
      <c r="C129" s="145"/>
      <c r="D129" s="153"/>
      <c r="E129" s="153"/>
      <c r="F129" s="137"/>
      <c r="G129" s="137"/>
      <c r="H129" s="157"/>
      <c r="I129" s="157"/>
      <c r="J129" s="157"/>
      <c r="K129" s="157"/>
      <c r="L129" s="157"/>
      <c r="M129" s="154"/>
      <c r="N129" s="154"/>
      <c r="O129" s="154"/>
      <c r="P129" s="154"/>
      <c r="Q129" s="154"/>
      <c r="R129" s="150"/>
      <c r="S129" s="150"/>
      <c r="T129" s="137"/>
      <c r="U129" s="137"/>
      <c r="V129" s="150"/>
      <c r="W129" s="150"/>
      <c r="X129" s="150"/>
      <c r="Y129" s="150"/>
      <c r="Z129" s="150"/>
    </row>
    <row r="130" spans="1:26" x14ac:dyDescent="0.25">
      <c r="A130" s="145"/>
      <c r="B130" s="145"/>
      <c r="C130" s="145"/>
      <c r="D130" s="153"/>
      <c r="E130" s="153"/>
      <c r="F130" s="137"/>
      <c r="G130" s="137"/>
      <c r="H130" s="157"/>
      <c r="I130" s="157"/>
      <c r="J130" s="157"/>
      <c r="K130" s="157"/>
      <c r="L130" s="157"/>
      <c r="M130" s="154"/>
      <c r="N130" s="154"/>
      <c r="O130" s="154"/>
      <c r="P130" s="154"/>
      <c r="Q130" s="154"/>
      <c r="R130" s="150"/>
      <c r="S130" s="150"/>
      <c r="T130" s="137"/>
      <c r="U130" s="137"/>
      <c r="V130" s="150"/>
      <c r="W130" s="150"/>
      <c r="X130" s="150"/>
      <c r="Y130" s="150"/>
      <c r="Z130" s="150"/>
    </row>
    <row r="131" spans="1:26" x14ac:dyDescent="0.25">
      <c r="A131" s="145"/>
      <c r="B131" s="145"/>
      <c r="C131" s="145"/>
      <c r="D131" s="153"/>
      <c r="E131" s="153"/>
      <c r="F131" s="137"/>
      <c r="G131" s="137"/>
      <c r="H131" s="157"/>
      <c r="I131" s="157"/>
      <c r="J131" s="157"/>
      <c r="K131" s="157"/>
      <c r="L131" s="157"/>
      <c r="M131" s="154"/>
      <c r="N131" s="154"/>
      <c r="O131" s="154"/>
      <c r="P131" s="154"/>
      <c r="Q131" s="154"/>
      <c r="R131" s="150"/>
      <c r="S131" s="150"/>
      <c r="T131" s="137"/>
      <c r="U131" s="137"/>
      <c r="V131" s="150"/>
      <c r="W131" s="150"/>
      <c r="X131" s="150"/>
      <c r="Y131" s="150"/>
      <c r="Z131" s="150"/>
    </row>
    <row r="132" spans="1:26" x14ac:dyDescent="0.25">
      <c r="A132" s="145"/>
      <c r="B132" s="145"/>
      <c r="C132" s="145"/>
      <c r="D132" s="153"/>
      <c r="E132" s="153"/>
      <c r="F132" s="137"/>
      <c r="G132" s="137"/>
      <c r="H132" s="157"/>
      <c r="I132" s="157"/>
      <c r="J132" s="157"/>
      <c r="K132" s="157"/>
      <c r="L132" s="157"/>
      <c r="M132" s="154"/>
      <c r="N132" s="154"/>
      <c r="O132" s="154"/>
      <c r="P132" s="154"/>
      <c r="Q132" s="154"/>
      <c r="R132" s="150"/>
      <c r="S132" s="150"/>
      <c r="T132" s="137"/>
      <c r="U132" s="137"/>
      <c r="V132" s="150"/>
      <c r="W132" s="150"/>
      <c r="X132" s="150"/>
      <c r="Y132" s="150"/>
      <c r="Z132" s="150"/>
    </row>
    <row r="133" spans="1:26" x14ac:dyDescent="0.25">
      <c r="A133" s="145"/>
      <c r="B133" s="145"/>
      <c r="C133" s="145"/>
      <c r="D133" s="153"/>
      <c r="E133" s="153"/>
      <c r="F133" s="137"/>
      <c r="G133" s="137"/>
      <c r="H133" s="157"/>
      <c r="I133" s="157"/>
      <c r="J133" s="157"/>
      <c r="K133" s="157"/>
      <c r="L133" s="157"/>
      <c r="M133" s="154"/>
      <c r="N133" s="154"/>
      <c r="O133" s="154"/>
      <c r="P133" s="154"/>
      <c r="Q133" s="154"/>
      <c r="R133" s="150"/>
      <c r="S133" s="150"/>
      <c r="T133" s="137"/>
      <c r="U133" s="137"/>
      <c r="V133" s="150"/>
      <c r="W133" s="150"/>
      <c r="X133" s="150"/>
      <c r="Y133" s="150"/>
      <c r="Z133" s="150"/>
    </row>
    <row r="134" spans="1:26" x14ac:dyDescent="0.25">
      <c r="A134" s="145"/>
      <c r="B134" s="145"/>
      <c r="C134" s="145"/>
      <c r="D134" s="153"/>
      <c r="E134" s="153"/>
      <c r="F134" s="137"/>
      <c r="G134" s="137"/>
      <c r="H134" s="157"/>
      <c r="I134" s="157"/>
      <c r="J134" s="157"/>
      <c r="K134" s="157"/>
      <c r="L134" s="157"/>
      <c r="M134" s="154"/>
      <c r="N134" s="154"/>
      <c r="O134" s="154"/>
      <c r="P134" s="154"/>
      <c r="Q134" s="154"/>
      <c r="R134" s="150"/>
      <c r="S134" s="150"/>
      <c r="T134" s="137"/>
      <c r="U134" s="137"/>
      <c r="V134" s="150"/>
      <c r="W134" s="150"/>
      <c r="X134" s="150"/>
      <c r="Y134" s="150"/>
      <c r="Z134" s="150"/>
    </row>
    <row r="135" spans="1:26" x14ac:dyDescent="0.25">
      <c r="A135" s="145"/>
      <c r="B135" s="145"/>
      <c r="C135" s="145"/>
      <c r="D135" s="153"/>
      <c r="E135" s="153"/>
      <c r="F135" s="137"/>
      <c r="G135" s="137"/>
      <c r="H135" s="157"/>
      <c r="I135" s="157"/>
      <c r="J135" s="157"/>
      <c r="K135" s="157"/>
      <c r="L135" s="157"/>
      <c r="M135" s="154"/>
      <c r="N135" s="154"/>
      <c r="O135" s="154"/>
      <c r="P135" s="154"/>
      <c r="Q135" s="154"/>
      <c r="R135" s="150"/>
      <c r="S135" s="150"/>
      <c r="T135" s="137"/>
      <c r="U135" s="137"/>
      <c r="V135" s="150"/>
      <c r="W135" s="150"/>
      <c r="X135" s="150"/>
      <c r="Y135" s="150"/>
      <c r="Z135" s="150"/>
    </row>
    <row r="136" spans="1:26" x14ac:dyDescent="0.25">
      <c r="A136" s="145"/>
      <c r="B136" s="145"/>
      <c r="C136" s="145"/>
      <c r="D136" s="153"/>
      <c r="E136" s="153"/>
      <c r="F136" s="137"/>
      <c r="G136" s="137"/>
      <c r="H136" s="157"/>
      <c r="I136" s="157"/>
      <c r="J136" s="157"/>
      <c r="K136" s="157"/>
      <c r="L136" s="157"/>
      <c r="M136" s="154"/>
      <c r="N136" s="154"/>
      <c r="O136" s="154"/>
      <c r="P136" s="154"/>
      <c r="Q136" s="154"/>
      <c r="R136" s="150"/>
      <c r="S136" s="150"/>
      <c r="T136" s="137"/>
      <c r="U136" s="137"/>
      <c r="V136" s="150"/>
      <c r="W136" s="150"/>
      <c r="X136" s="150"/>
      <c r="Y136" s="150"/>
      <c r="Z136" s="150"/>
    </row>
    <row r="137" spans="1:26" x14ac:dyDescent="0.25">
      <c r="A137" s="145"/>
      <c r="B137" s="145"/>
      <c r="C137" s="145"/>
      <c r="D137" s="153"/>
      <c r="E137" s="153"/>
      <c r="F137" s="137"/>
      <c r="G137" s="137"/>
      <c r="H137" s="157"/>
      <c r="I137" s="157"/>
      <c r="J137" s="157"/>
      <c r="K137" s="157"/>
      <c r="L137" s="157"/>
      <c r="M137" s="154"/>
      <c r="N137" s="154"/>
      <c r="O137" s="154"/>
      <c r="P137" s="154"/>
      <c r="Q137" s="154"/>
      <c r="R137" s="150"/>
      <c r="S137" s="150"/>
      <c r="T137" s="137"/>
      <c r="U137" s="137"/>
      <c r="V137" s="150"/>
      <c r="W137" s="150"/>
      <c r="X137" s="150"/>
      <c r="Y137" s="150"/>
      <c r="Z137" s="150"/>
    </row>
    <row r="138" spans="1:26" x14ac:dyDescent="0.25">
      <c r="A138" s="145"/>
      <c r="B138" s="145"/>
      <c r="C138" s="145"/>
      <c r="D138" s="153"/>
      <c r="E138" s="153"/>
      <c r="F138" s="137"/>
      <c r="G138" s="137"/>
      <c r="H138" s="157"/>
      <c r="I138" s="157"/>
      <c r="J138" s="157"/>
      <c r="K138" s="157"/>
      <c r="L138" s="157"/>
      <c r="M138" s="154"/>
      <c r="N138" s="154"/>
      <c r="O138" s="154"/>
      <c r="P138" s="154"/>
      <c r="Q138" s="154"/>
      <c r="R138" s="150"/>
      <c r="S138" s="150"/>
      <c r="T138" s="137"/>
      <c r="U138" s="137"/>
      <c r="V138" s="150"/>
      <c r="W138" s="150"/>
      <c r="X138" s="150"/>
      <c r="Y138" s="150"/>
      <c r="Z138" s="150"/>
    </row>
    <row r="139" spans="1:26" x14ac:dyDescent="0.25">
      <c r="A139" s="145"/>
      <c r="B139" s="145"/>
      <c r="C139" s="145"/>
      <c r="D139" s="153"/>
      <c r="E139" s="153"/>
      <c r="F139" s="137"/>
      <c r="G139" s="137"/>
      <c r="H139" s="157"/>
      <c r="I139" s="157"/>
      <c r="J139" s="157"/>
      <c r="K139" s="157"/>
      <c r="L139" s="157"/>
      <c r="M139" s="154"/>
      <c r="N139" s="154"/>
      <c r="O139" s="154"/>
      <c r="P139" s="154"/>
      <c r="Q139" s="154"/>
      <c r="R139" s="150"/>
      <c r="S139" s="150"/>
      <c r="T139" s="137"/>
      <c r="U139" s="137"/>
      <c r="V139" s="150"/>
      <c r="W139" s="150"/>
      <c r="X139" s="150"/>
      <c r="Y139" s="150"/>
      <c r="Z139" s="150"/>
    </row>
    <row r="140" spans="1:26" x14ac:dyDescent="0.25">
      <c r="A140" s="145"/>
      <c r="B140" s="145"/>
      <c r="C140" s="145"/>
      <c r="D140" s="153"/>
      <c r="E140" s="153"/>
      <c r="F140" s="137"/>
      <c r="G140" s="137"/>
      <c r="H140" s="157"/>
      <c r="I140" s="157"/>
      <c r="J140" s="157"/>
      <c r="K140" s="157"/>
      <c r="L140" s="157"/>
      <c r="M140" s="154"/>
      <c r="N140" s="154"/>
      <c r="O140" s="154"/>
      <c r="P140" s="154"/>
      <c r="Q140" s="154"/>
      <c r="R140" s="150"/>
      <c r="S140" s="150"/>
      <c r="T140" s="137"/>
      <c r="U140" s="137"/>
      <c r="V140" s="150"/>
      <c r="W140" s="150"/>
      <c r="X140" s="150"/>
      <c r="Y140" s="150"/>
      <c r="Z140" s="150"/>
    </row>
    <row r="141" spans="1:26" x14ac:dyDescent="0.25">
      <c r="A141" s="145"/>
      <c r="B141" s="145"/>
      <c r="C141" s="145"/>
      <c r="D141" s="153"/>
      <c r="E141" s="153"/>
      <c r="F141" s="137"/>
      <c r="G141" s="137"/>
      <c r="H141" s="157"/>
      <c r="I141" s="157"/>
      <c r="J141" s="157"/>
      <c r="K141" s="157"/>
      <c r="L141" s="157"/>
      <c r="M141" s="154"/>
      <c r="N141" s="154"/>
      <c r="O141" s="154"/>
      <c r="P141" s="154"/>
      <c r="Q141" s="154"/>
      <c r="R141" s="150"/>
      <c r="S141" s="150"/>
      <c r="T141" s="137"/>
      <c r="U141" s="137"/>
      <c r="V141" s="150"/>
      <c r="W141" s="150"/>
      <c r="X141" s="150"/>
      <c r="Y141" s="150"/>
      <c r="Z141" s="150"/>
    </row>
    <row r="142" spans="1:26" x14ac:dyDescent="0.25">
      <c r="A142" s="145"/>
      <c r="B142" s="145"/>
      <c r="C142" s="145"/>
      <c r="D142" s="153"/>
      <c r="E142" s="153"/>
      <c r="F142" s="137"/>
      <c r="G142" s="137"/>
      <c r="H142" s="157"/>
      <c r="I142" s="157"/>
      <c r="J142" s="157"/>
      <c r="K142" s="157"/>
      <c r="L142" s="157"/>
      <c r="M142" s="154"/>
      <c r="N142" s="154"/>
      <c r="O142" s="154"/>
      <c r="P142" s="154"/>
      <c r="Q142" s="154"/>
      <c r="R142" s="150"/>
      <c r="S142" s="150"/>
      <c r="T142" s="137"/>
      <c r="U142" s="137"/>
      <c r="V142" s="150"/>
      <c r="W142" s="150"/>
      <c r="X142" s="150"/>
      <c r="Y142" s="150"/>
      <c r="Z142" s="150"/>
    </row>
    <row r="143" spans="1:26" x14ac:dyDescent="0.25">
      <c r="A143" s="145"/>
      <c r="B143" s="145"/>
      <c r="C143" s="145"/>
      <c r="D143" s="153"/>
      <c r="E143" s="153"/>
      <c r="F143" s="137"/>
      <c r="G143" s="137"/>
      <c r="H143" s="157"/>
      <c r="I143" s="157"/>
      <c r="J143" s="157"/>
      <c r="K143" s="157"/>
      <c r="L143" s="157"/>
      <c r="M143" s="154"/>
      <c r="N143" s="154"/>
      <c r="O143" s="154"/>
      <c r="P143" s="154"/>
      <c r="Q143" s="154"/>
      <c r="R143" s="150"/>
      <c r="S143" s="150"/>
      <c r="T143" s="137"/>
      <c r="U143" s="137"/>
      <c r="V143" s="150"/>
      <c r="W143" s="150"/>
      <c r="X143" s="150"/>
      <c r="Y143" s="150"/>
      <c r="Z143" s="150"/>
    </row>
    <row r="144" spans="1:26" x14ac:dyDescent="0.25">
      <c r="A144" s="145"/>
      <c r="B144" s="145"/>
      <c r="C144" s="145"/>
      <c r="D144" s="153"/>
      <c r="E144" s="153"/>
      <c r="F144" s="137"/>
      <c r="G144" s="137"/>
      <c r="H144" s="157"/>
      <c r="I144" s="157"/>
      <c r="J144" s="157"/>
      <c r="K144" s="157"/>
      <c r="L144" s="157"/>
      <c r="M144" s="154"/>
      <c r="N144" s="154"/>
      <c r="O144" s="154"/>
      <c r="P144" s="154"/>
      <c r="Q144" s="154"/>
      <c r="R144" s="150"/>
      <c r="S144" s="150"/>
      <c r="T144" s="137"/>
      <c r="U144" s="137"/>
      <c r="V144" s="150"/>
      <c r="W144" s="150"/>
      <c r="X144" s="150"/>
      <c r="Y144" s="150"/>
      <c r="Z144" s="150"/>
    </row>
    <row r="145" spans="1:26" x14ac:dyDescent="0.25">
      <c r="A145" s="145"/>
      <c r="B145" s="145"/>
      <c r="C145" s="145"/>
      <c r="D145" s="153"/>
      <c r="E145" s="153"/>
      <c r="F145" s="137"/>
      <c r="G145" s="137"/>
      <c r="H145" s="157"/>
      <c r="I145" s="157"/>
      <c r="J145" s="157"/>
      <c r="K145" s="157"/>
      <c r="L145" s="157"/>
      <c r="M145" s="154"/>
      <c r="N145" s="154"/>
      <c r="O145" s="154"/>
      <c r="P145" s="154"/>
      <c r="Q145" s="154"/>
      <c r="R145" s="150"/>
      <c r="S145" s="150"/>
      <c r="T145" s="137"/>
      <c r="U145" s="137"/>
      <c r="V145" s="150"/>
      <c r="W145" s="150"/>
      <c r="X145" s="150"/>
      <c r="Y145" s="150"/>
      <c r="Z145" s="150"/>
    </row>
    <row r="146" spans="1:26" x14ac:dyDescent="0.25">
      <c r="A146" s="145"/>
      <c r="B146" s="145"/>
      <c r="C146" s="145"/>
      <c r="D146" s="153"/>
      <c r="E146" s="153"/>
      <c r="F146" s="137"/>
      <c r="G146" s="137"/>
      <c r="H146" s="157"/>
      <c r="I146" s="157"/>
      <c r="J146" s="157"/>
      <c r="K146" s="157"/>
      <c r="L146" s="157"/>
      <c r="M146" s="154"/>
      <c r="N146" s="154"/>
      <c r="O146" s="154"/>
      <c r="P146" s="154"/>
      <c r="Q146" s="154"/>
      <c r="R146" s="150"/>
      <c r="S146" s="150"/>
      <c r="T146" s="137"/>
      <c r="U146" s="137"/>
      <c r="V146" s="150"/>
      <c r="W146" s="150"/>
      <c r="X146" s="150"/>
      <c r="Y146" s="150"/>
      <c r="Z146" s="150"/>
    </row>
    <row r="147" spans="1:26" x14ac:dyDescent="0.25">
      <c r="A147" s="145"/>
      <c r="B147" s="145"/>
      <c r="C147" s="145"/>
      <c r="D147" s="153"/>
      <c r="E147" s="153"/>
      <c r="F147" s="137"/>
      <c r="G147" s="137"/>
      <c r="H147" s="157"/>
      <c r="I147" s="157"/>
      <c r="J147" s="157"/>
      <c r="K147" s="157"/>
      <c r="L147" s="157"/>
      <c r="M147" s="154"/>
      <c r="N147" s="154"/>
      <c r="O147" s="154"/>
      <c r="P147" s="154"/>
      <c r="Q147" s="154"/>
      <c r="R147" s="150"/>
      <c r="S147" s="150"/>
      <c r="T147" s="137"/>
      <c r="U147" s="137"/>
      <c r="V147" s="150"/>
      <c r="W147" s="150"/>
      <c r="X147" s="150"/>
      <c r="Y147" s="150"/>
      <c r="Z147" s="150"/>
    </row>
    <row r="148" spans="1:26" x14ac:dyDescent="0.25">
      <c r="A148" s="145"/>
      <c r="B148" s="145"/>
      <c r="C148" s="145"/>
      <c r="D148" s="153"/>
      <c r="E148" s="153"/>
      <c r="F148" s="137"/>
      <c r="G148" s="137"/>
      <c r="H148" s="157"/>
      <c r="I148" s="157"/>
      <c r="J148" s="157"/>
      <c r="K148" s="157"/>
      <c r="L148" s="157"/>
      <c r="M148" s="154"/>
      <c r="N148" s="154"/>
      <c r="O148" s="154"/>
      <c r="P148" s="154"/>
      <c r="Q148" s="154"/>
      <c r="R148" s="150"/>
      <c r="S148" s="150"/>
      <c r="T148" s="137"/>
      <c r="U148" s="137"/>
      <c r="V148" s="150"/>
      <c r="W148" s="150"/>
      <c r="X148" s="150"/>
      <c r="Y148" s="150"/>
      <c r="Z148" s="150"/>
    </row>
    <row r="149" spans="1:26" x14ac:dyDescent="0.25">
      <c r="A149" s="145"/>
      <c r="B149" s="145"/>
      <c r="C149" s="145"/>
      <c r="D149" s="153"/>
      <c r="E149" s="153"/>
      <c r="F149" s="137"/>
      <c r="G149" s="137"/>
      <c r="H149" s="157"/>
      <c r="I149" s="157"/>
      <c r="J149" s="157"/>
      <c r="K149" s="157"/>
      <c r="L149" s="157"/>
      <c r="M149" s="154"/>
      <c r="N149" s="154"/>
      <c r="O149" s="154"/>
      <c r="P149" s="154"/>
      <c r="Q149" s="154"/>
      <c r="R149" s="150"/>
      <c r="S149" s="150"/>
      <c r="T149" s="137"/>
      <c r="U149" s="137"/>
      <c r="V149" s="150"/>
      <c r="W149" s="150"/>
      <c r="X149" s="150"/>
      <c r="Y149" s="150"/>
      <c r="Z149" s="150"/>
    </row>
    <row r="150" spans="1:26" x14ac:dyDescent="0.25">
      <c r="A150" s="145"/>
      <c r="B150" s="145"/>
      <c r="C150" s="145"/>
      <c r="D150" s="153"/>
      <c r="E150" s="153"/>
      <c r="F150" s="137"/>
      <c r="G150" s="137"/>
      <c r="H150" s="157"/>
      <c r="I150" s="157"/>
      <c r="J150" s="157"/>
      <c r="K150" s="157"/>
      <c r="L150" s="157"/>
      <c r="M150" s="154"/>
      <c r="N150" s="154"/>
      <c r="O150" s="154"/>
      <c r="P150" s="154"/>
      <c r="Q150" s="154"/>
      <c r="R150" s="150"/>
      <c r="S150" s="150"/>
      <c r="T150" s="137"/>
      <c r="U150" s="137"/>
      <c r="V150" s="150"/>
      <c r="W150" s="150"/>
      <c r="X150" s="150"/>
      <c r="Y150" s="150"/>
      <c r="Z150" s="150"/>
    </row>
    <row r="151" spans="1:26" x14ac:dyDescent="0.25">
      <c r="A151" s="145"/>
      <c r="B151" s="145"/>
      <c r="C151" s="145"/>
      <c r="D151" s="153"/>
      <c r="E151" s="153"/>
      <c r="F151" s="137"/>
      <c r="G151" s="137"/>
      <c r="H151" s="157"/>
      <c r="I151" s="157"/>
      <c r="J151" s="157"/>
      <c r="K151" s="157"/>
      <c r="L151" s="157"/>
      <c r="M151" s="154"/>
      <c r="N151" s="154"/>
      <c r="O151" s="154"/>
      <c r="P151" s="154"/>
      <c r="Q151" s="154"/>
      <c r="R151" s="150"/>
      <c r="S151" s="150"/>
      <c r="T151" s="137"/>
      <c r="U151" s="137"/>
      <c r="V151" s="150"/>
      <c r="W151" s="150"/>
      <c r="X151" s="150"/>
      <c r="Y151" s="150"/>
      <c r="Z151" s="150"/>
    </row>
    <row r="152" spans="1:26" x14ac:dyDescent="0.25">
      <c r="A152" s="145"/>
      <c r="B152" s="145"/>
      <c r="C152" s="145"/>
      <c r="D152" s="153"/>
      <c r="E152" s="153"/>
      <c r="F152" s="137"/>
      <c r="G152" s="137"/>
      <c r="H152" s="157"/>
      <c r="I152" s="157"/>
      <c r="J152" s="157"/>
      <c r="K152" s="157"/>
      <c r="L152" s="157"/>
      <c r="M152" s="154"/>
      <c r="N152" s="154"/>
      <c r="O152" s="154"/>
      <c r="P152" s="154"/>
      <c r="Q152" s="154"/>
      <c r="R152" s="150"/>
      <c r="S152" s="150"/>
      <c r="T152" s="137"/>
      <c r="U152" s="137"/>
      <c r="V152" s="150"/>
      <c r="W152" s="150"/>
      <c r="X152" s="150"/>
      <c r="Y152" s="150"/>
      <c r="Z152" s="150"/>
    </row>
    <row r="153" spans="1:26" x14ac:dyDescent="0.25">
      <c r="A153" s="145"/>
      <c r="B153" s="145"/>
      <c r="C153" s="145"/>
      <c r="D153" s="153"/>
      <c r="E153" s="153"/>
      <c r="F153" s="137"/>
      <c r="G153" s="137"/>
      <c r="H153" s="157"/>
      <c r="I153" s="157"/>
      <c r="J153" s="157"/>
      <c r="K153" s="157"/>
      <c r="L153" s="157"/>
      <c r="M153" s="154"/>
      <c r="N153" s="154"/>
      <c r="O153" s="154"/>
      <c r="P153" s="154"/>
      <c r="Q153" s="154"/>
      <c r="R153" s="150"/>
      <c r="S153" s="150"/>
      <c r="T153" s="137"/>
      <c r="U153" s="137"/>
      <c r="V153" s="150"/>
      <c r="W153" s="150"/>
      <c r="X153" s="150"/>
      <c r="Y153" s="150"/>
      <c r="Z153" s="150"/>
    </row>
    <row r="154" spans="1:26" x14ac:dyDescent="0.25">
      <c r="A154" s="145"/>
      <c r="B154" s="145"/>
      <c r="C154" s="145"/>
      <c r="D154" s="153"/>
      <c r="E154" s="153"/>
      <c r="F154" s="137"/>
      <c r="G154" s="137"/>
      <c r="H154" s="157"/>
      <c r="I154" s="157"/>
      <c r="J154" s="157"/>
      <c r="K154" s="157"/>
      <c r="L154" s="157"/>
      <c r="M154" s="154"/>
      <c r="N154" s="154"/>
      <c r="O154" s="154"/>
      <c r="P154" s="154"/>
      <c r="Q154" s="154"/>
      <c r="R154" s="150"/>
      <c r="S154" s="150"/>
      <c r="T154" s="137"/>
      <c r="U154" s="137"/>
      <c r="V154" s="150"/>
      <c r="W154" s="150"/>
      <c r="X154" s="150"/>
      <c r="Y154" s="150"/>
      <c r="Z154" s="150"/>
    </row>
    <row r="155" spans="1:26" x14ac:dyDescent="0.25">
      <c r="A155" s="145"/>
      <c r="B155" s="145"/>
      <c r="C155" s="145"/>
      <c r="D155" s="153"/>
      <c r="E155" s="153"/>
      <c r="F155" s="137"/>
      <c r="G155" s="137"/>
      <c r="H155" s="157"/>
      <c r="I155" s="157"/>
      <c r="J155" s="157"/>
      <c r="K155" s="157"/>
      <c r="L155" s="157"/>
      <c r="M155" s="154"/>
      <c r="N155" s="154"/>
      <c r="O155" s="154"/>
      <c r="P155" s="154"/>
      <c r="Q155" s="154"/>
      <c r="R155" s="150"/>
      <c r="S155" s="150"/>
      <c r="T155" s="137"/>
      <c r="U155" s="137"/>
      <c r="V155" s="150"/>
      <c r="W155" s="150"/>
      <c r="X155" s="150"/>
      <c r="Y155" s="150"/>
      <c r="Z155" s="150"/>
    </row>
    <row r="156" spans="1:26" x14ac:dyDescent="0.25">
      <c r="A156" s="145"/>
      <c r="B156" s="145"/>
      <c r="C156" s="145"/>
      <c r="D156" s="153"/>
      <c r="E156" s="153"/>
      <c r="F156" s="137"/>
      <c r="G156" s="137"/>
      <c r="H156" s="157"/>
      <c r="I156" s="157"/>
      <c r="J156" s="157"/>
      <c r="K156" s="157"/>
      <c r="L156" s="157"/>
      <c r="M156" s="154"/>
      <c r="N156" s="154"/>
      <c r="O156" s="154"/>
      <c r="P156" s="154"/>
      <c r="Q156" s="154"/>
      <c r="R156" s="150"/>
      <c r="S156" s="150"/>
      <c r="T156" s="137"/>
      <c r="U156" s="137"/>
      <c r="V156" s="150"/>
      <c r="W156" s="150"/>
      <c r="X156" s="150"/>
      <c r="Y156" s="150"/>
      <c r="Z156" s="150"/>
    </row>
    <row r="157" spans="1:26" x14ac:dyDescent="0.25">
      <c r="A157" s="145"/>
      <c r="B157" s="145"/>
      <c r="C157" s="145"/>
      <c r="D157" s="153"/>
      <c r="E157" s="153"/>
      <c r="F157" s="137"/>
      <c r="G157" s="137"/>
      <c r="H157" s="157"/>
      <c r="I157" s="157"/>
      <c r="J157" s="157"/>
      <c r="K157" s="157"/>
      <c r="L157" s="157"/>
      <c r="M157" s="154"/>
      <c r="N157" s="154"/>
      <c r="O157" s="154"/>
      <c r="P157" s="154"/>
      <c r="Q157" s="154"/>
      <c r="R157" s="150"/>
      <c r="S157" s="150"/>
      <c r="T157" s="137"/>
      <c r="U157" s="137"/>
      <c r="V157" s="150"/>
      <c r="W157" s="150"/>
      <c r="X157" s="150"/>
      <c r="Y157" s="150"/>
      <c r="Z157" s="150"/>
    </row>
    <row r="158" spans="1:26" x14ac:dyDescent="0.25">
      <c r="A158" s="145"/>
      <c r="B158" s="145"/>
      <c r="C158" s="145"/>
      <c r="D158" s="153"/>
      <c r="E158" s="153"/>
      <c r="F158" s="137"/>
      <c r="G158" s="137"/>
      <c r="H158" s="157"/>
      <c r="I158" s="157"/>
      <c r="J158" s="157"/>
      <c r="K158" s="157"/>
      <c r="L158" s="157"/>
      <c r="M158" s="154"/>
      <c r="N158" s="154"/>
      <c r="O158" s="154"/>
      <c r="P158" s="154"/>
      <c r="Q158" s="154"/>
      <c r="R158" s="150"/>
      <c r="S158" s="150"/>
      <c r="T158" s="137"/>
      <c r="U158" s="137"/>
      <c r="V158" s="150"/>
      <c r="W158" s="150"/>
      <c r="X158" s="150"/>
      <c r="Y158" s="150"/>
      <c r="Z158" s="150"/>
    </row>
    <row r="159" spans="1:26" x14ac:dyDescent="0.25">
      <c r="A159" s="145"/>
      <c r="B159" s="145"/>
      <c r="C159" s="145"/>
      <c r="D159" s="153"/>
      <c r="E159" s="153"/>
      <c r="F159" s="137"/>
      <c r="G159" s="137"/>
      <c r="H159" s="157"/>
      <c r="I159" s="157"/>
      <c r="J159" s="157"/>
      <c r="K159" s="157"/>
      <c r="L159" s="157"/>
      <c r="M159" s="154"/>
      <c r="N159" s="154"/>
      <c r="O159" s="154"/>
      <c r="P159" s="154"/>
      <c r="Q159" s="154"/>
      <c r="R159" s="150"/>
      <c r="S159" s="150"/>
      <c r="T159" s="137"/>
      <c r="U159" s="137"/>
      <c r="V159" s="150"/>
      <c r="W159" s="150"/>
      <c r="X159" s="150"/>
      <c r="Y159" s="150"/>
      <c r="Z159" s="150"/>
    </row>
    <row r="160" spans="1:26" x14ac:dyDescent="0.25">
      <c r="A160" s="145"/>
      <c r="B160" s="145"/>
      <c r="C160" s="145"/>
      <c r="D160" s="153"/>
      <c r="E160" s="153"/>
      <c r="F160" s="137"/>
      <c r="G160" s="137"/>
      <c r="H160" s="157"/>
      <c r="I160" s="157"/>
      <c r="J160" s="157"/>
      <c r="K160" s="157"/>
      <c r="L160" s="157"/>
      <c r="M160" s="154"/>
      <c r="N160" s="154"/>
      <c r="O160" s="154"/>
      <c r="P160" s="154"/>
      <c r="Q160" s="154"/>
      <c r="R160" s="150"/>
      <c r="S160" s="150"/>
      <c r="T160" s="137"/>
      <c r="U160" s="137"/>
      <c r="V160" s="150"/>
      <c r="W160" s="150"/>
      <c r="X160" s="150"/>
      <c r="Y160" s="150"/>
      <c r="Z160" s="150"/>
    </row>
    <row r="161" spans="1:26" x14ac:dyDescent="0.25">
      <c r="A161" s="145"/>
      <c r="B161" s="145"/>
      <c r="C161" s="145"/>
      <c r="D161" s="153"/>
      <c r="E161" s="153"/>
      <c r="F161" s="137"/>
      <c r="G161" s="137"/>
      <c r="H161" s="157"/>
      <c r="I161" s="157"/>
      <c r="J161" s="157"/>
      <c r="K161" s="157"/>
      <c r="L161" s="157"/>
      <c r="M161" s="154"/>
      <c r="N161" s="154"/>
      <c r="O161" s="154"/>
      <c r="P161" s="154"/>
      <c r="Q161" s="154"/>
      <c r="R161" s="150"/>
      <c r="S161" s="150"/>
      <c r="T161" s="137"/>
      <c r="U161" s="137"/>
      <c r="V161" s="150"/>
      <c r="W161" s="150"/>
      <c r="X161" s="150"/>
      <c r="Y161" s="150"/>
      <c r="Z161" s="150"/>
    </row>
    <row r="162" spans="1:26" x14ac:dyDescent="0.25">
      <c r="A162" s="145"/>
      <c r="B162" s="145"/>
      <c r="C162" s="145"/>
      <c r="D162" s="153"/>
      <c r="E162" s="153"/>
      <c r="F162" s="137"/>
      <c r="G162" s="137"/>
      <c r="H162" s="157"/>
      <c r="I162" s="157"/>
      <c r="J162" s="157"/>
      <c r="K162" s="157"/>
      <c r="L162" s="157"/>
      <c r="M162" s="154"/>
      <c r="N162" s="154"/>
      <c r="O162" s="154"/>
      <c r="P162" s="154"/>
      <c r="Q162" s="154"/>
      <c r="R162" s="150"/>
      <c r="S162" s="150"/>
      <c r="T162" s="137"/>
      <c r="U162" s="137"/>
      <c r="V162" s="150"/>
      <c r="W162" s="150"/>
      <c r="X162" s="150"/>
      <c r="Y162" s="150"/>
      <c r="Z162" s="150"/>
    </row>
    <row r="163" spans="1:26" x14ac:dyDescent="0.25">
      <c r="A163" s="145"/>
      <c r="B163" s="145"/>
      <c r="C163" s="145"/>
      <c r="D163" s="153"/>
      <c r="E163" s="153"/>
      <c r="F163" s="137"/>
      <c r="G163" s="137"/>
      <c r="H163" s="157"/>
      <c r="I163" s="157"/>
      <c r="J163" s="157"/>
      <c r="K163" s="157"/>
      <c r="L163" s="157"/>
      <c r="M163" s="154"/>
      <c r="N163" s="154"/>
      <c r="O163" s="154"/>
      <c r="P163" s="154"/>
      <c r="Q163" s="154"/>
      <c r="R163" s="150"/>
      <c r="S163" s="150"/>
      <c r="T163" s="137"/>
      <c r="U163" s="137"/>
      <c r="V163" s="150"/>
      <c r="W163" s="150"/>
      <c r="X163" s="150"/>
      <c r="Y163" s="150"/>
      <c r="Z163" s="150"/>
    </row>
    <row r="164" spans="1:26" x14ac:dyDescent="0.25">
      <c r="A164" s="145"/>
      <c r="B164" s="145"/>
      <c r="C164" s="145"/>
      <c r="D164" s="153"/>
      <c r="E164" s="153"/>
      <c r="F164" s="137"/>
      <c r="G164" s="137"/>
      <c r="H164" s="157"/>
      <c r="I164" s="157"/>
      <c r="J164" s="157"/>
      <c r="K164" s="157"/>
      <c r="L164" s="157"/>
      <c r="M164" s="154"/>
      <c r="N164" s="154"/>
      <c r="O164" s="154"/>
      <c r="P164" s="154"/>
      <c r="Q164" s="154"/>
      <c r="R164" s="150"/>
      <c r="S164" s="150"/>
      <c r="T164" s="137"/>
      <c r="U164" s="137"/>
      <c r="V164" s="150"/>
      <c r="W164" s="150"/>
      <c r="X164" s="150"/>
      <c r="Y164" s="150"/>
      <c r="Z164" s="150"/>
    </row>
    <row r="165" spans="1:26" x14ac:dyDescent="0.25">
      <c r="A165" s="145"/>
      <c r="B165" s="145"/>
      <c r="C165" s="145"/>
      <c r="D165" s="153"/>
      <c r="E165" s="153"/>
      <c r="F165" s="137"/>
      <c r="G165" s="137"/>
      <c r="H165" s="157"/>
      <c r="I165" s="157"/>
      <c r="J165" s="157"/>
      <c r="K165" s="157"/>
      <c r="L165" s="157"/>
      <c r="M165" s="154"/>
      <c r="N165" s="154"/>
      <c r="O165" s="154"/>
      <c r="P165" s="154"/>
      <c r="Q165" s="154"/>
      <c r="R165" s="150"/>
      <c r="S165" s="150"/>
      <c r="T165" s="137"/>
      <c r="U165" s="137"/>
      <c r="V165" s="150"/>
      <c r="W165" s="150"/>
      <c r="X165" s="150"/>
      <c r="Y165" s="150"/>
      <c r="Z165" s="150"/>
    </row>
    <row r="166" spans="1:26" x14ac:dyDescent="0.25">
      <c r="A166" s="145"/>
      <c r="B166" s="145"/>
      <c r="C166" s="145"/>
      <c r="D166" s="153"/>
      <c r="E166" s="153"/>
      <c r="F166" s="137"/>
      <c r="G166" s="137"/>
      <c r="H166" s="157"/>
      <c r="I166" s="157"/>
      <c r="J166" s="157"/>
      <c r="K166" s="157"/>
      <c r="L166" s="157"/>
      <c r="M166" s="154"/>
      <c r="N166" s="154"/>
      <c r="O166" s="154"/>
      <c r="P166" s="154"/>
      <c r="Q166" s="154"/>
      <c r="R166" s="150"/>
      <c r="S166" s="150"/>
      <c r="T166" s="137"/>
      <c r="U166" s="137"/>
      <c r="V166" s="150"/>
      <c r="W166" s="150"/>
      <c r="X166" s="150"/>
      <c r="Y166" s="150"/>
      <c r="Z166" s="150"/>
    </row>
    <row r="167" spans="1:26" x14ac:dyDescent="0.25">
      <c r="A167" s="145"/>
      <c r="B167" s="145"/>
      <c r="C167" s="145"/>
      <c r="D167" s="153"/>
      <c r="E167" s="153"/>
      <c r="F167" s="137"/>
      <c r="G167" s="137"/>
      <c r="H167" s="157"/>
      <c r="I167" s="157"/>
      <c r="J167" s="157"/>
      <c r="K167" s="157"/>
      <c r="L167" s="157"/>
      <c r="M167" s="154"/>
      <c r="N167" s="154"/>
      <c r="O167" s="154"/>
      <c r="P167" s="154"/>
      <c r="Q167" s="154"/>
      <c r="R167" s="150"/>
      <c r="S167" s="150"/>
      <c r="T167" s="137"/>
      <c r="U167" s="137"/>
      <c r="V167" s="150"/>
      <c r="W167" s="150"/>
      <c r="X167" s="150"/>
      <c r="Y167" s="150"/>
      <c r="Z167" s="150"/>
    </row>
    <row r="168" spans="1:26" x14ac:dyDescent="0.25">
      <c r="A168" s="145"/>
      <c r="B168" s="145"/>
      <c r="C168" s="145"/>
      <c r="D168" s="153"/>
      <c r="E168" s="153"/>
      <c r="F168" s="137"/>
      <c r="G168" s="137"/>
      <c r="H168" s="157"/>
      <c r="I168" s="157"/>
      <c r="J168" s="157"/>
      <c r="K168" s="157"/>
      <c r="L168" s="157"/>
      <c r="M168" s="154"/>
      <c r="N168" s="154"/>
      <c r="O168" s="154"/>
      <c r="P168" s="154"/>
      <c r="Q168" s="154"/>
      <c r="R168" s="150"/>
      <c r="S168" s="150"/>
      <c r="T168" s="137"/>
      <c r="U168" s="137"/>
      <c r="V168" s="150"/>
      <c r="W168" s="150"/>
      <c r="X168" s="150"/>
      <c r="Y168" s="150"/>
      <c r="Z168" s="150"/>
    </row>
    <row r="169" spans="1:26" x14ac:dyDescent="0.25">
      <c r="A169" s="145"/>
      <c r="B169" s="145"/>
      <c r="C169" s="145"/>
      <c r="D169" s="153"/>
      <c r="E169" s="153"/>
      <c r="F169" s="137"/>
      <c r="G169" s="137"/>
      <c r="H169" s="157"/>
      <c r="I169" s="157"/>
      <c r="J169" s="157"/>
      <c r="K169" s="157"/>
      <c r="L169" s="157"/>
      <c r="M169" s="154"/>
      <c r="N169" s="154"/>
      <c r="O169" s="154"/>
      <c r="P169" s="154"/>
      <c r="Q169" s="154"/>
      <c r="R169" s="150"/>
      <c r="S169" s="150"/>
      <c r="T169" s="137"/>
      <c r="U169" s="137"/>
      <c r="V169" s="150"/>
      <c r="W169" s="150"/>
      <c r="X169" s="150"/>
      <c r="Y169" s="150"/>
      <c r="Z169" s="150"/>
    </row>
    <row r="170" spans="1:26" x14ac:dyDescent="0.25">
      <c r="A170" s="145"/>
      <c r="B170" s="145"/>
      <c r="C170" s="145"/>
      <c r="D170" s="153"/>
      <c r="E170" s="153"/>
      <c r="F170" s="137"/>
      <c r="G170" s="137"/>
      <c r="H170" s="157"/>
      <c r="I170" s="157"/>
      <c r="J170" s="157"/>
      <c r="K170" s="157"/>
      <c r="L170" s="157"/>
      <c r="M170" s="154"/>
      <c r="N170" s="154"/>
      <c r="O170" s="154"/>
      <c r="P170" s="154"/>
      <c r="Q170" s="154"/>
      <c r="R170" s="150"/>
      <c r="S170" s="150"/>
      <c r="T170" s="137"/>
      <c r="U170" s="137"/>
      <c r="V170" s="150"/>
      <c r="W170" s="150"/>
      <c r="X170" s="150"/>
      <c r="Y170" s="150"/>
      <c r="Z170" s="150"/>
    </row>
    <row r="171" spans="1:26" x14ac:dyDescent="0.25">
      <c r="A171" s="145"/>
      <c r="B171" s="145"/>
      <c r="C171" s="145"/>
      <c r="D171" s="153"/>
      <c r="E171" s="153"/>
      <c r="F171" s="137"/>
      <c r="G171" s="137"/>
      <c r="H171" s="157"/>
      <c r="I171" s="157"/>
      <c r="J171" s="157"/>
      <c r="K171" s="157"/>
      <c r="L171" s="157"/>
      <c r="M171" s="154"/>
      <c r="N171" s="154"/>
      <c r="O171" s="154"/>
      <c r="P171" s="154"/>
      <c r="Q171" s="154"/>
      <c r="R171" s="150"/>
      <c r="S171" s="150"/>
      <c r="T171" s="137"/>
      <c r="U171" s="137"/>
      <c r="V171" s="150"/>
      <c r="W171" s="150"/>
      <c r="X171" s="150"/>
      <c r="Y171" s="150"/>
      <c r="Z171" s="150"/>
    </row>
    <row r="172" spans="1:26" x14ac:dyDescent="0.25">
      <c r="A172" s="145"/>
      <c r="B172" s="145"/>
      <c r="C172" s="145"/>
      <c r="D172" s="153"/>
      <c r="E172" s="153"/>
      <c r="F172" s="137"/>
      <c r="G172" s="137"/>
      <c r="H172" s="157"/>
      <c r="I172" s="157"/>
      <c r="J172" s="157"/>
      <c r="K172" s="157"/>
      <c r="L172" s="157"/>
      <c r="M172" s="154"/>
      <c r="N172" s="154"/>
      <c r="O172" s="154"/>
      <c r="P172" s="154"/>
      <c r="Q172" s="154"/>
      <c r="R172" s="150"/>
      <c r="S172" s="150"/>
      <c r="T172" s="137"/>
      <c r="U172" s="137"/>
      <c r="V172" s="150"/>
      <c r="W172" s="150"/>
      <c r="X172" s="150"/>
      <c r="Y172" s="150"/>
      <c r="Z172" s="150"/>
    </row>
    <row r="173" spans="1:26" x14ac:dyDescent="0.25">
      <c r="A173" s="145"/>
      <c r="B173" s="145"/>
      <c r="C173" s="145"/>
      <c r="D173" s="153"/>
      <c r="E173" s="153"/>
      <c r="F173" s="137"/>
      <c r="G173" s="137"/>
      <c r="H173" s="157"/>
      <c r="I173" s="157"/>
      <c r="J173" s="157"/>
      <c r="K173" s="157"/>
      <c r="L173" s="157"/>
      <c r="M173" s="154"/>
      <c r="N173" s="154"/>
      <c r="O173" s="154"/>
      <c r="P173" s="154"/>
      <c r="Q173" s="154"/>
      <c r="R173" s="150"/>
      <c r="S173" s="150"/>
      <c r="T173" s="137"/>
      <c r="U173" s="137"/>
      <c r="V173" s="150"/>
      <c r="W173" s="150"/>
      <c r="X173" s="150"/>
      <c r="Y173" s="150"/>
      <c r="Z173" s="150"/>
    </row>
    <row r="174" spans="1:26" x14ac:dyDescent="0.25">
      <c r="A174" s="145"/>
      <c r="B174" s="145"/>
      <c r="C174" s="145"/>
      <c r="D174" s="153"/>
      <c r="E174" s="153"/>
      <c r="F174" s="137"/>
      <c r="G174" s="137"/>
      <c r="H174" s="157"/>
      <c r="I174" s="157"/>
      <c r="J174" s="157"/>
      <c r="K174" s="157"/>
      <c r="L174" s="157"/>
      <c r="M174" s="154"/>
      <c r="N174" s="154"/>
      <c r="O174" s="154"/>
      <c r="P174" s="154"/>
      <c r="Q174" s="154"/>
      <c r="R174" s="150"/>
      <c r="S174" s="150"/>
      <c r="T174" s="137"/>
      <c r="U174" s="137"/>
      <c r="V174" s="150"/>
      <c r="W174" s="150"/>
      <c r="X174" s="150"/>
      <c r="Y174" s="150"/>
      <c r="Z174" s="150"/>
    </row>
    <row r="175" spans="1:26" x14ac:dyDescent="0.25">
      <c r="A175" s="145"/>
      <c r="B175" s="145"/>
      <c r="C175" s="145"/>
      <c r="D175" s="153"/>
      <c r="E175" s="153"/>
      <c r="F175" s="137"/>
      <c r="G175" s="137"/>
      <c r="H175" s="157"/>
      <c r="I175" s="157"/>
      <c r="J175" s="157"/>
      <c r="K175" s="157"/>
      <c r="L175" s="157"/>
      <c r="M175" s="154"/>
      <c r="N175" s="154"/>
      <c r="O175" s="154"/>
      <c r="P175" s="154"/>
      <c r="Q175" s="154"/>
      <c r="R175" s="150"/>
      <c r="S175" s="150"/>
      <c r="T175" s="137"/>
      <c r="U175" s="137"/>
      <c r="V175" s="150"/>
      <c r="W175" s="150"/>
      <c r="X175" s="150"/>
      <c r="Y175" s="150"/>
      <c r="Z175" s="150"/>
    </row>
    <row r="176" spans="1:26" x14ac:dyDescent="0.25">
      <c r="A176" s="145"/>
      <c r="B176" s="145"/>
      <c r="C176" s="145"/>
      <c r="D176" s="153"/>
      <c r="E176" s="153"/>
      <c r="F176" s="137"/>
      <c r="G176" s="137"/>
      <c r="H176" s="157"/>
      <c r="I176" s="157"/>
      <c r="J176" s="157"/>
      <c r="K176" s="157"/>
      <c r="L176" s="157"/>
      <c r="M176" s="154"/>
      <c r="N176" s="154"/>
      <c r="O176" s="154"/>
      <c r="P176" s="154"/>
      <c r="Q176" s="154"/>
      <c r="R176" s="150"/>
      <c r="S176" s="150"/>
      <c r="T176" s="137"/>
      <c r="U176" s="137"/>
      <c r="V176" s="150"/>
      <c r="W176" s="150"/>
      <c r="X176" s="150"/>
      <c r="Y176" s="150"/>
      <c r="Z176" s="150"/>
    </row>
    <row r="177" spans="1:26" x14ac:dyDescent="0.25">
      <c r="A177" s="145"/>
      <c r="B177" s="145"/>
      <c r="C177" s="145"/>
      <c r="D177" s="153"/>
      <c r="E177" s="153"/>
      <c r="F177" s="137"/>
      <c r="G177" s="137"/>
      <c r="H177" s="157"/>
      <c r="I177" s="157"/>
      <c r="J177" s="157"/>
      <c r="K177" s="157"/>
      <c r="L177" s="157"/>
      <c r="M177" s="154"/>
      <c r="N177" s="154"/>
      <c r="O177" s="154"/>
      <c r="P177" s="154"/>
      <c r="Q177" s="154"/>
      <c r="R177" s="150"/>
      <c r="S177" s="150"/>
      <c r="T177" s="137"/>
      <c r="U177" s="137"/>
      <c r="V177" s="150"/>
      <c r="W177" s="150"/>
      <c r="X177" s="150"/>
      <c r="Y177" s="150"/>
      <c r="Z177" s="150"/>
    </row>
    <row r="178" spans="1:26" x14ac:dyDescent="0.25">
      <c r="A178" s="145"/>
      <c r="B178" s="145"/>
      <c r="C178" s="145"/>
      <c r="D178" s="153"/>
      <c r="E178" s="153"/>
      <c r="F178" s="137"/>
      <c r="G178" s="149"/>
      <c r="H178" s="162"/>
      <c r="I178" s="162"/>
      <c r="J178" s="162"/>
      <c r="K178" s="162"/>
      <c r="L178" s="162"/>
      <c r="M178" s="162"/>
      <c r="N178" s="162"/>
      <c r="O178" s="162"/>
      <c r="P178" s="162"/>
      <c r="Q178" s="154"/>
      <c r="R178" s="150"/>
      <c r="S178" s="150"/>
      <c r="T178" s="137"/>
      <c r="U178" s="137"/>
      <c r="V178" s="150"/>
      <c r="W178" s="150"/>
      <c r="X178" s="150"/>
      <c r="Y178" s="150"/>
      <c r="Z178" s="150"/>
    </row>
    <row r="179" spans="1:26" x14ac:dyDescent="0.25">
      <c r="A179" s="145"/>
      <c r="B179" s="145"/>
      <c r="C179" s="145"/>
      <c r="D179" s="153"/>
      <c r="E179" s="153"/>
      <c r="F179" s="137"/>
      <c r="G179" s="149"/>
      <c r="H179" s="162"/>
      <c r="I179" s="162"/>
      <c r="J179" s="162"/>
      <c r="K179" s="162"/>
      <c r="L179" s="162"/>
      <c r="M179" s="162"/>
      <c r="N179" s="162"/>
      <c r="O179" s="162"/>
      <c r="P179" s="162"/>
      <c r="Q179" s="154"/>
      <c r="R179" s="150"/>
      <c r="S179" s="150"/>
      <c r="T179" s="137"/>
      <c r="U179" s="137"/>
      <c r="V179" s="150"/>
      <c r="W179" s="150"/>
      <c r="X179" s="150"/>
      <c r="Y179" s="150"/>
      <c r="Z179" s="150"/>
    </row>
    <row r="180" spans="1:26" x14ac:dyDescent="0.25">
      <c r="A180" s="145"/>
      <c r="B180" s="145"/>
      <c r="C180" s="145"/>
      <c r="D180" s="153"/>
      <c r="E180" s="153"/>
      <c r="F180" s="137"/>
      <c r="G180" s="149"/>
      <c r="H180" s="163"/>
      <c r="I180" s="164"/>
      <c r="J180" s="164"/>
      <c r="K180" s="164"/>
      <c r="L180" s="162"/>
      <c r="M180" s="162"/>
      <c r="N180" s="162"/>
      <c r="O180" s="162"/>
      <c r="P180" s="162"/>
      <c r="Q180" s="154"/>
      <c r="R180" s="150"/>
      <c r="S180" s="150"/>
      <c r="T180" s="137"/>
      <c r="U180" s="137"/>
      <c r="V180" s="150"/>
      <c r="W180" s="150"/>
      <c r="X180" s="150"/>
      <c r="Y180" s="150"/>
      <c r="Z180" s="150"/>
    </row>
    <row r="181" spans="1:26" x14ac:dyDescent="0.25">
      <c r="A181" s="145"/>
      <c r="B181" s="145"/>
      <c r="C181" s="145"/>
      <c r="D181" s="153"/>
      <c r="E181" s="153"/>
      <c r="F181" s="137"/>
      <c r="G181" s="149"/>
      <c r="H181" s="163"/>
      <c r="I181" s="164"/>
      <c r="J181" s="164"/>
      <c r="K181" s="164"/>
      <c r="L181" s="162"/>
      <c r="M181" s="162"/>
      <c r="N181" s="162"/>
      <c r="O181" s="162"/>
      <c r="P181" s="162"/>
      <c r="Q181" s="154"/>
      <c r="R181" s="150"/>
      <c r="S181" s="150"/>
      <c r="T181" s="137"/>
      <c r="U181" s="137"/>
      <c r="V181" s="150"/>
      <c r="W181" s="150"/>
      <c r="X181" s="150"/>
      <c r="Y181" s="150"/>
      <c r="Z181" s="150"/>
    </row>
    <row r="182" spans="1:26" x14ac:dyDescent="0.25">
      <c r="A182" s="145"/>
      <c r="B182" s="145"/>
      <c r="C182" s="145"/>
      <c r="D182" s="153"/>
      <c r="E182" s="153"/>
      <c r="F182" s="137"/>
      <c r="G182" s="149"/>
      <c r="H182" s="163"/>
      <c r="I182" s="164"/>
      <c r="J182" s="164"/>
      <c r="K182" s="164"/>
      <c r="L182" s="162"/>
      <c r="M182" s="162"/>
      <c r="N182" s="162"/>
      <c r="O182" s="162"/>
      <c r="P182" s="162"/>
      <c r="Q182" s="154"/>
      <c r="R182" s="150"/>
      <c r="S182" s="150"/>
      <c r="T182" s="137"/>
      <c r="U182" s="137"/>
      <c r="V182" s="150"/>
      <c r="W182" s="150"/>
      <c r="X182" s="150"/>
      <c r="Y182" s="150"/>
      <c r="Z182" s="150"/>
    </row>
    <row r="183" spans="1:26" x14ac:dyDescent="0.25">
      <c r="A183" s="145"/>
      <c r="B183" s="145"/>
      <c r="C183" s="145"/>
      <c r="D183" s="153"/>
      <c r="E183" s="153"/>
      <c r="F183" s="137"/>
      <c r="G183" s="149"/>
      <c r="H183" s="163"/>
      <c r="I183" s="164"/>
      <c r="J183" s="164"/>
      <c r="K183" s="164"/>
      <c r="L183" s="162"/>
      <c r="M183" s="162"/>
      <c r="N183" s="162"/>
      <c r="O183" s="162"/>
      <c r="P183" s="162"/>
      <c r="Q183" s="154"/>
      <c r="R183" s="150"/>
      <c r="S183" s="150"/>
      <c r="T183" s="137"/>
      <c r="U183" s="137"/>
      <c r="V183" s="150"/>
      <c r="W183" s="150"/>
      <c r="X183" s="150"/>
      <c r="Y183" s="150"/>
      <c r="Z183" s="150"/>
    </row>
    <row r="184" spans="1:26" x14ac:dyDescent="0.25">
      <c r="A184" s="145"/>
      <c r="B184" s="145"/>
      <c r="C184" s="145"/>
      <c r="D184" s="153"/>
      <c r="E184" s="153"/>
      <c r="F184" s="137"/>
      <c r="G184" s="149"/>
      <c r="H184" s="163"/>
      <c r="I184" s="164"/>
      <c r="J184" s="164"/>
      <c r="K184" s="164"/>
      <c r="L184" s="162"/>
      <c r="M184" s="162"/>
      <c r="N184" s="162"/>
      <c r="O184" s="162"/>
      <c r="P184" s="162"/>
      <c r="Q184" s="154"/>
      <c r="R184" s="150"/>
      <c r="S184" s="150"/>
      <c r="T184" s="137"/>
      <c r="U184" s="137"/>
      <c r="V184" s="150"/>
      <c r="W184" s="150"/>
      <c r="X184" s="150"/>
      <c r="Y184" s="150"/>
      <c r="Z184" s="150"/>
    </row>
    <row r="185" spans="1:26" x14ac:dyDescent="0.25">
      <c r="A185" s="145"/>
      <c r="B185" s="145"/>
      <c r="C185" s="145"/>
      <c r="D185" s="153"/>
      <c r="E185" s="153"/>
      <c r="F185" s="137"/>
      <c r="G185" s="149"/>
      <c r="H185" s="162"/>
      <c r="I185" s="162"/>
      <c r="J185" s="162"/>
      <c r="K185" s="162"/>
      <c r="L185" s="162"/>
      <c r="M185" s="162"/>
      <c r="N185" s="162"/>
      <c r="O185" s="162"/>
      <c r="P185" s="162"/>
      <c r="Q185" s="154"/>
      <c r="R185" s="150"/>
      <c r="S185" s="150"/>
      <c r="T185" s="137"/>
      <c r="U185" s="137"/>
      <c r="V185" s="150"/>
      <c r="W185" s="150"/>
      <c r="X185" s="150"/>
      <c r="Y185" s="150"/>
      <c r="Z185" s="150"/>
    </row>
    <row r="186" spans="1:26" x14ac:dyDescent="0.25">
      <c r="A186" s="145"/>
      <c r="B186" s="145"/>
      <c r="C186" s="145"/>
      <c r="D186" s="153"/>
      <c r="E186" s="153"/>
      <c r="F186" s="137"/>
      <c r="G186" s="149"/>
      <c r="H186" s="162"/>
      <c r="I186" s="162"/>
      <c r="J186" s="162"/>
      <c r="K186" s="162"/>
      <c r="L186" s="162"/>
      <c r="M186" s="162"/>
      <c r="N186" s="162"/>
      <c r="O186" s="162"/>
      <c r="P186" s="162"/>
      <c r="Q186" s="154"/>
      <c r="R186" s="150"/>
      <c r="S186" s="150"/>
      <c r="T186" s="137"/>
      <c r="U186" s="137"/>
      <c r="V186" s="150"/>
      <c r="W186" s="150"/>
      <c r="X186" s="150"/>
      <c r="Y186" s="150"/>
      <c r="Z186" s="150"/>
    </row>
    <row r="187" spans="1:26" x14ac:dyDescent="0.25">
      <c r="A187" s="145"/>
      <c r="B187" s="145"/>
      <c r="C187" s="145"/>
      <c r="D187" s="153"/>
      <c r="E187" s="153"/>
      <c r="F187" s="137"/>
      <c r="G187" s="149"/>
      <c r="H187" s="164"/>
      <c r="I187" s="164"/>
      <c r="J187" s="164"/>
      <c r="K187" s="164"/>
      <c r="L187" s="164"/>
      <c r="M187" s="162"/>
      <c r="N187" s="162"/>
      <c r="O187" s="164"/>
      <c r="P187" s="164"/>
      <c r="Q187" s="165"/>
      <c r="R187" s="151"/>
      <c r="S187" s="151"/>
      <c r="T187" s="137"/>
      <c r="U187" s="137"/>
      <c r="V187" s="150"/>
      <c r="W187" s="150"/>
      <c r="X187" s="150"/>
      <c r="Y187" s="150"/>
      <c r="Z187" s="150"/>
    </row>
    <row r="188" spans="1:26" x14ac:dyDescent="0.25">
      <c r="A188" s="145"/>
      <c r="B188" s="145"/>
      <c r="C188" s="145"/>
      <c r="D188" s="153"/>
      <c r="E188" s="153"/>
      <c r="F188" s="137"/>
      <c r="G188" s="149"/>
      <c r="H188" s="163"/>
      <c r="I188" s="163"/>
      <c r="J188" s="163"/>
      <c r="K188" s="163"/>
      <c r="L188" s="163"/>
      <c r="M188" s="162"/>
      <c r="N188" s="162"/>
      <c r="O188" s="163"/>
      <c r="P188" s="163"/>
      <c r="Q188" s="157"/>
      <c r="R188" s="152"/>
      <c r="S188" s="152"/>
      <c r="T188" s="137"/>
      <c r="U188" s="137"/>
      <c r="V188" s="150"/>
      <c r="W188" s="150"/>
      <c r="X188" s="150"/>
      <c r="Y188" s="150"/>
      <c r="Z188" s="150"/>
    </row>
    <row r="189" spans="1:26" x14ac:dyDescent="0.25">
      <c r="A189" s="145"/>
      <c r="B189" s="145"/>
      <c r="C189" s="145"/>
      <c r="D189" s="153"/>
      <c r="E189" s="153"/>
      <c r="F189" s="137"/>
      <c r="G189" s="149"/>
      <c r="H189" s="162"/>
      <c r="I189" s="162"/>
      <c r="J189" s="162"/>
      <c r="K189" s="162"/>
      <c r="L189" s="162"/>
      <c r="M189" s="162"/>
      <c r="N189" s="162"/>
      <c r="O189" s="162"/>
      <c r="P189" s="162"/>
      <c r="Q189" s="154"/>
      <c r="R189" s="150"/>
      <c r="S189" s="150"/>
      <c r="T189" s="137"/>
      <c r="U189" s="137"/>
      <c r="V189" s="150"/>
      <c r="W189" s="150"/>
      <c r="X189" s="150"/>
      <c r="Y189" s="150"/>
      <c r="Z189" s="150"/>
    </row>
    <row r="190" spans="1:26" x14ac:dyDescent="0.25">
      <c r="A190" s="145"/>
      <c r="B190" s="145"/>
      <c r="C190" s="145"/>
      <c r="D190" s="153"/>
      <c r="E190" s="153"/>
      <c r="F190" s="137"/>
      <c r="G190" s="149"/>
      <c r="H190" s="162"/>
      <c r="I190" s="162"/>
      <c r="J190" s="162"/>
      <c r="K190" s="162"/>
      <c r="L190" s="162"/>
      <c r="M190" s="162"/>
      <c r="N190" s="162"/>
      <c r="O190" s="162"/>
      <c r="P190" s="162"/>
      <c r="Q190" s="154"/>
      <c r="R190" s="150"/>
      <c r="S190" s="150"/>
      <c r="T190" s="137"/>
      <c r="U190" s="137"/>
      <c r="V190" s="150"/>
      <c r="W190" s="150"/>
      <c r="X190" s="150"/>
      <c r="Y190" s="150"/>
      <c r="Z190" s="150"/>
    </row>
    <row r="191" spans="1:26" x14ac:dyDescent="0.25">
      <c r="A191" s="145"/>
      <c r="B191" s="145"/>
      <c r="C191" s="145"/>
      <c r="D191" s="153"/>
      <c r="E191" s="153"/>
      <c r="F191" s="137"/>
      <c r="G191" s="149"/>
      <c r="H191" s="162"/>
      <c r="I191" s="162"/>
      <c r="J191" s="162"/>
      <c r="K191" s="162"/>
      <c r="L191" s="162"/>
      <c r="M191" s="162"/>
      <c r="N191" s="162"/>
      <c r="O191" s="162"/>
      <c r="P191" s="162"/>
      <c r="Q191" s="154"/>
      <c r="R191" s="150"/>
      <c r="S191" s="150"/>
      <c r="T191" s="137"/>
      <c r="U191" s="137"/>
      <c r="V191" s="150"/>
      <c r="W191" s="150"/>
      <c r="X191" s="150"/>
      <c r="Y191" s="150"/>
      <c r="Z191" s="150"/>
    </row>
    <row r="192" spans="1:26" x14ac:dyDescent="0.25">
      <c r="A192" s="145"/>
      <c r="B192" s="145"/>
      <c r="C192" s="145"/>
      <c r="D192" s="153"/>
      <c r="E192" s="153"/>
      <c r="F192" s="137"/>
      <c r="G192" s="149"/>
      <c r="H192" s="162"/>
      <c r="I192" s="162"/>
      <c r="J192" s="162"/>
      <c r="K192" s="162"/>
      <c r="L192" s="162"/>
      <c r="M192" s="162"/>
      <c r="N192" s="162"/>
      <c r="O192" s="162"/>
      <c r="P192" s="162"/>
      <c r="Q192" s="154"/>
      <c r="R192" s="150"/>
      <c r="S192" s="150"/>
      <c r="T192" s="137"/>
      <c r="U192" s="137"/>
      <c r="V192" s="150"/>
      <c r="W192" s="150"/>
      <c r="X192" s="150"/>
      <c r="Y192" s="150"/>
      <c r="Z192" s="150"/>
    </row>
    <row r="193" spans="1:26" x14ac:dyDescent="0.25">
      <c r="A193" s="145"/>
      <c r="B193" s="145"/>
      <c r="C193" s="145"/>
      <c r="D193" s="153"/>
      <c r="E193" s="153"/>
      <c r="F193" s="137"/>
      <c r="G193" s="137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0"/>
      <c r="S193" s="150"/>
      <c r="T193" s="137"/>
      <c r="U193" s="137"/>
      <c r="V193" s="150"/>
      <c r="W193" s="150"/>
      <c r="X193" s="150"/>
      <c r="Y193" s="150"/>
      <c r="Z193" s="150"/>
    </row>
    <row r="194" spans="1:26" x14ac:dyDescent="0.25">
      <c r="A194" s="145"/>
      <c r="B194" s="145"/>
      <c r="C194" s="145"/>
      <c r="D194" s="153"/>
      <c r="E194" s="153"/>
      <c r="F194" s="137"/>
      <c r="G194" s="137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0"/>
      <c r="S194" s="150"/>
      <c r="T194" s="137"/>
      <c r="U194" s="137"/>
      <c r="V194" s="150"/>
      <c r="W194" s="150"/>
      <c r="X194" s="150"/>
      <c r="Y194" s="150"/>
      <c r="Z194" s="150"/>
    </row>
    <row r="195" spans="1:26" x14ac:dyDescent="0.25">
      <c r="A195" s="145"/>
      <c r="B195" s="145"/>
      <c r="C195" s="145"/>
      <c r="D195" s="153"/>
      <c r="E195" s="153"/>
      <c r="F195" s="137"/>
      <c r="G195" s="137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0"/>
      <c r="S195" s="150"/>
      <c r="T195" s="137"/>
      <c r="U195" s="137"/>
      <c r="V195" s="150"/>
      <c r="W195" s="150"/>
      <c r="X195" s="150"/>
      <c r="Y195" s="150"/>
      <c r="Z195" s="150"/>
    </row>
    <row r="196" spans="1:26" x14ac:dyDescent="0.25">
      <c r="A196" s="145"/>
      <c r="B196" s="145"/>
      <c r="C196" s="145"/>
      <c r="D196" s="153"/>
      <c r="E196" s="153"/>
      <c r="F196" s="137"/>
      <c r="G196" s="137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0"/>
      <c r="S196" s="150"/>
      <c r="T196" s="137"/>
      <c r="U196" s="137"/>
      <c r="V196" s="150"/>
      <c r="W196" s="150"/>
      <c r="X196" s="150"/>
      <c r="Y196" s="150"/>
      <c r="Z196" s="150"/>
    </row>
    <row r="197" spans="1:26" x14ac:dyDescent="0.25">
      <c r="A197" s="145"/>
      <c r="B197" s="145"/>
      <c r="C197" s="145"/>
      <c r="D197" s="153"/>
      <c r="E197" s="153"/>
      <c r="F197" s="137"/>
      <c r="G197" s="137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0"/>
      <c r="S197" s="150"/>
      <c r="T197" s="137"/>
      <c r="U197" s="137"/>
      <c r="V197" s="150"/>
      <c r="W197" s="150"/>
      <c r="X197" s="150"/>
      <c r="Y197" s="150"/>
      <c r="Z197" s="150"/>
    </row>
    <row r="198" spans="1:26" x14ac:dyDescent="0.25">
      <c r="A198" s="145"/>
      <c r="B198" s="145"/>
      <c r="C198" s="145"/>
      <c r="D198" s="153"/>
      <c r="E198" s="153"/>
      <c r="F198" s="137"/>
      <c r="G198" s="137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0"/>
      <c r="S198" s="150"/>
      <c r="T198" s="137"/>
      <c r="U198" s="137"/>
      <c r="V198" s="150"/>
      <c r="W198" s="150"/>
      <c r="X198" s="150"/>
      <c r="Y198" s="150"/>
      <c r="Z198" s="150"/>
    </row>
    <row r="199" spans="1:26" x14ac:dyDescent="0.25">
      <c r="A199" s="145"/>
      <c r="B199" s="145"/>
      <c r="C199" s="145"/>
      <c r="D199" s="153"/>
      <c r="E199" s="153"/>
      <c r="F199" s="137"/>
      <c r="G199" s="137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0"/>
      <c r="S199" s="150"/>
      <c r="T199" s="137"/>
      <c r="U199" s="137"/>
      <c r="V199" s="150"/>
      <c r="W199" s="150"/>
      <c r="X199" s="150"/>
      <c r="Y199" s="150"/>
      <c r="Z199" s="150"/>
    </row>
    <row r="200" spans="1:26" x14ac:dyDescent="0.25">
      <c r="A200" s="145"/>
      <c r="B200" s="145"/>
      <c r="C200" s="145"/>
      <c r="D200" s="153"/>
      <c r="E200" s="153"/>
      <c r="F200" s="137"/>
      <c r="G200" s="137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0"/>
      <c r="S200" s="150"/>
      <c r="T200" s="137"/>
      <c r="U200" s="137"/>
      <c r="V200" s="150"/>
      <c r="W200" s="150"/>
      <c r="X200" s="150"/>
      <c r="Y200" s="150"/>
      <c r="Z200" s="150"/>
    </row>
    <row r="201" spans="1:26" x14ac:dyDescent="0.25">
      <c r="A201" s="145"/>
      <c r="B201" s="145"/>
      <c r="C201" s="145"/>
      <c r="D201" s="153"/>
      <c r="E201" s="153"/>
      <c r="F201" s="137"/>
      <c r="G201" s="137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0"/>
      <c r="S201" s="150"/>
      <c r="T201" s="137"/>
      <c r="U201" s="137"/>
      <c r="V201" s="150"/>
      <c r="W201" s="150"/>
      <c r="X201" s="150"/>
      <c r="Y201" s="150"/>
      <c r="Z201" s="150"/>
    </row>
    <row r="202" spans="1:26" x14ac:dyDescent="0.25">
      <c r="A202" s="145"/>
      <c r="B202" s="145"/>
      <c r="C202" s="145"/>
      <c r="D202" s="153"/>
      <c r="E202" s="153"/>
      <c r="F202" s="137"/>
      <c r="G202" s="137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0"/>
      <c r="S202" s="150"/>
      <c r="T202" s="137"/>
      <c r="U202" s="137"/>
      <c r="V202" s="150"/>
      <c r="W202" s="150"/>
      <c r="X202" s="150"/>
      <c r="Y202" s="150"/>
      <c r="Z202" s="150"/>
    </row>
    <row r="203" spans="1:26" x14ac:dyDescent="0.25">
      <c r="A203" s="145"/>
      <c r="B203" s="145"/>
      <c r="C203" s="145"/>
      <c r="D203" s="153"/>
      <c r="E203" s="153"/>
      <c r="F203" s="137"/>
      <c r="G203" s="137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0"/>
      <c r="S203" s="150"/>
      <c r="T203" s="137"/>
      <c r="U203" s="137"/>
      <c r="V203" s="150"/>
      <c r="W203" s="150"/>
      <c r="X203" s="150"/>
      <c r="Y203" s="150"/>
      <c r="Z203" s="150"/>
    </row>
    <row r="204" spans="1:26" x14ac:dyDescent="0.25">
      <c r="A204" s="145"/>
      <c r="B204" s="145"/>
      <c r="C204" s="145"/>
      <c r="D204" s="153"/>
      <c r="E204" s="153"/>
      <c r="F204" s="137"/>
      <c r="G204" s="137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0"/>
      <c r="S204" s="150"/>
      <c r="T204" s="137"/>
      <c r="U204" s="137"/>
      <c r="V204" s="150"/>
      <c r="W204" s="150"/>
      <c r="X204" s="150"/>
      <c r="Y204" s="150"/>
      <c r="Z204" s="150"/>
    </row>
    <row r="205" spans="1:26" x14ac:dyDescent="0.25">
      <c r="A205" s="145"/>
      <c r="B205" s="145"/>
      <c r="C205" s="145"/>
      <c r="D205" s="153"/>
      <c r="E205" s="153"/>
      <c r="F205" s="137"/>
      <c r="G205" s="137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0"/>
      <c r="S205" s="150"/>
      <c r="T205" s="137"/>
      <c r="U205" s="137"/>
      <c r="V205" s="150"/>
      <c r="W205" s="150"/>
      <c r="X205" s="150"/>
      <c r="Y205" s="150"/>
      <c r="Z205" s="150"/>
    </row>
    <row r="206" spans="1:26" x14ac:dyDescent="0.25">
      <c r="A206" s="145"/>
      <c r="B206" s="145"/>
      <c r="C206" s="145"/>
      <c r="D206" s="153"/>
      <c r="E206" s="153"/>
      <c r="F206" s="137"/>
      <c r="G206" s="137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0"/>
      <c r="S206" s="150"/>
      <c r="T206" s="137"/>
      <c r="U206" s="137"/>
      <c r="V206" s="150"/>
      <c r="W206" s="150"/>
      <c r="X206" s="150"/>
      <c r="Y206" s="150"/>
      <c r="Z206" s="150"/>
    </row>
    <row r="207" spans="1:26" x14ac:dyDescent="0.25">
      <c r="A207" s="145"/>
      <c r="B207" s="145"/>
      <c r="C207" s="145"/>
      <c r="D207" s="153"/>
      <c r="E207" s="153"/>
      <c r="F207" s="137"/>
      <c r="G207" s="137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0"/>
      <c r="S207" s="150"/>
      <c r="T207" s="137"/>
      <c r="U207" s="137"/>
      <c r="V207" s="150"/>
      <c r="W207" s="150"/>
      <c r="X207" s="150"/>
      <c r="Y207" s="150"/>
      <c r="Z207" s="150"/>
    </row>
    <row r="208" spans="1:26" x14ac:dyDescent="0.25">
      <c r="A208" s="145"/>
      <c r="B208" s="145"/>
      <c r="C208" s="145"/>
      <c r="D208" s="153"/>
      <c r="E208" s="153"/>
      <c r="F208" s="137"/>
      <c r="G208" s="137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0"/>
      <c r="S208" s="150"/>
      <c r="T208" s="137"/>
      <c r="U208" s="137"/>
      <c r="V208" s="150"/>
      <c r="W208" s="150"/>
      <c r="X208" s="150"/>
      <c r="Y208" s="150"/>
      <c r="Z208" s="150"/>
    </row>
    <row r="209" spans="1:26" x14ac:dyDescent="0.25">
      <c r="A209" s="145"/>
      <c r="B209" s="145"/>
      <c r="C209" s="145"/>
      <c r="D209" s="153"/>
      <c r="E209" s="153"/>
      <c r="F209" s="137"/>
      <c r="G209" s="137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0"/>
      <c r="S209" s="150"/>
      <c r="T209" s="137"/>
      <c r="U209" s="137"/>
      <c r="V209" s="150"/>
      <c r="W209" s="150"/>
      <c r="X209" s="150"/>
      <c r="Y209" s="150"/>
      <c r="Z209" s="150"/>
    </row>
    <row r="210" spans="1:26" x14ac:dyDescent="0.25">
      <c r="A210" s="145"/>
      <c r="B210" s="145"/>
      <c r="C210" s="145"/>
      <c r="D210" s="153"/>
      <c r="E210" s="153"/>
      <c r="F210" s="137"/>
      <c r="G210" s="137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0"/>
      <c r="S210" s="150"/>
      <c r="T210" s="137"/>
      <c r="U210" s="137"/>
      <c r="V210" s="150"/>
      <c r="W210" s="150"/>
      <c r="X210" s="150"/>
      <c r="Y210" s="150"/>
      <c r="Z210" s="150"/>
    </row>
    <row r="211" spans="1:26" x14ac:dyDescent="0.25">
      <c r="A211" s="145"/>
      <c r="B211" s="145"/>
      <c r="C211" s="145"/>
      <c r="D211" s="153"/>
      <c r="E211" s="153"/>
      <c r="F211" s="137"/>
      <c r="G211" s="137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0"/>
      <c r="S211" s="150"/>
      <c r="T211" s="137"/>
      <c r="U211" s="137"/>
      <c r="V211" s="150"/>
      <c r="W211" s="150"/>
      <c r="X211" s="150"/>
      <c r="Y211" s="150"/>
      <c r="Z211" s="150"/>
    </row>
    <row r="212" spans="1:26" x14ac:dyDescent="0.25">
      <c r="A212" s="145"/>
      <c r="B212" s="145"/>
      <c r="C212" s="145"/>
      <c r="D212" s="153"/>
      <c r="E212" s="153"/>
      <c r="F212" s="137"/>
      <c r="G212" s="137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0"/>
      <c r="S212" s="150"/>
      <c r="T212" s="137"/>
      <c r="U212" s="137"/>
      <c r="V212" s="150"/>
      <c r="W212" s="150"/>
      <c r="X212" s="150"/>
      <c r="Y212" s="150"/>
      <c r="Z212" s="150"/>
    </row>
    <row r="213" spans="1:26" x14ac:dyDescent="0.25">
      <c r="A213" s="145"/>
      <c r="B213" s="145"/>
      <c r="C213" s="145"/>
      <c r="D213" s="153"/>
      <c r="E213" s="153"/>
      <c r="F213" s="137"/>
      <c r="G213" s="137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0"/>
      <c r="S213" s="150"/>
      <c r="T213" s="137"/>
      <c r="U213" s="137"/>
      <c r="V213" s="150"/>
      <c r="W213" s="150"/>
      <c r="X213" s="150"/>
      <c r="Y213" s="150"/>
      <c r="Z213" s="150"/>
    </row>
    <row r="214" spans="1:26" x14ac:dyDescent="0.25">
      <c r="A214" s="145"/>
      <c r="B214" s="145"/>
      <c r="C214" s="145"/>
      <c r="D214" s="153"/>
      <c r="E214" s="153"/>
      <c r="F214" s="137"/>
      <c r="G214" s="137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0"/>
      <c r="S214" s="150"/>
      <c r="T214" s="137"/>
      <c r="U214" s="137"/>
      <c r="V214" s="150"/>
      <c r="W214" s="150"/>
      <c r="X214" s="150"/>
      <c r="Y214" s="150"/>
      <c r="Z214" s="150"/>
    </row>
    <row r="215" spans="1:26" x14ac:dyDescent="0.25">
      <c r="A215" s="145"/>
      <c r="B215" s="145"/>
      <c r="C215" s="145"/>
      <c r="D215" s="153"/>
      <c r="E215" s="153"/>
      <c r="F215" s="137"/>
      <c r="G215" s="137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0"/>
      <c r="S215" s="150"/>
      <c r="T215" s="137"/>
      <c r="U215" s="137"/>
      <c r="V215" s="150"/>
      <c r="W215" s="150"/>
      <c r="X215" s="150"/>
      <c r="Y215" s="150"/>
      <c r="Z215" s="150"/>
    </row>
    <row r="216" spans="1:26" x14ac:dyDescent="0.25">
      <c r="A216" s="145"/>
      <c r="B216" s="145"/>
      <c r="C216" s="145"/>
      <c r="D216" s="153"/>
      <c r="E216" s="153"/>
      <c r="F216" s="137"/>
      <c r="G216" s="137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0"/>
      <c r="S216" s="150"/>
      <c r="T216" s="137"/>
      <c r="U216" s="137"/>
      <c r="V216" s="150"/>
      <c r="W216" s="150"/>
      <c r="X216" s="150"/>
      <c r="Y216" s="150"/>
      <c r="Z216" s="150"/>
    </row>
    <row r="217" spans="1:26" x14ac:dyDescent="0.25">
      <c r="A217" s="145"/>
      <c r="B217" s="145"/>
      <c r="C217" s="145"/>
      <c r="D217" s="153"/>
      <c r="E217" s="153"/>
      <c r="F217" s="137"/>
      <c r="G217" s="137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0"/>
      <c r="S217" s="150"/>
      <c r="T217" s="137"/>
      <c r="U217" s="137"/>
      <c r="V217" s="150"/>
      <c r="W217" s="150"/>
      <c r="X217" s="150"/>
      <c r="Y217" s="150"/>
      <c r="Z217" s="150"/>
    </row>
    <row r="218" spans="1:26" x14ac:dyDescent="0.25">
      <c r="A218" s="145"/>
      <c r="B218" s="145"/>
      <c r="C218" s="145"/>
      <c r="D218" s="153"/>
      <c r="E218" s="153"/>
      <c r="F218" s="137"/>
      <c r="G218" s="137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0"/>
      <c r="S218" s="150"/>
      <c r="T218" s="137"/>
      <c r="U218" s="137"/>
      <c r="V218" s="150"/>
      <c r="W218" s="150"/>
      <c r="X218" s="150"/>
      <c r="Y218" s="150"/>
      <c r="Z218" s="150"/>
    </row>
    <row r="219" spans="1:26" x14ac:dyDescent="0.25">
      <c r="A219" s="145"/>
      <c r="B219" s="145"/>
      <c r="C219" s="145"/>
      <c r="D219" s="153"/>
      <c r="E219" s="153"/>
      <c r="F219" s="137"/>
      <c r="G219" s="137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0"/>
      <c r="S219" s="150"/>
      <c r="T219" s="137"/>
      <c r="U219" s="137"/>
      <c r="V219" s="150"/>
      <c r="W219" s="150"/>
      <c r="X219" s="150"/>
      <c r="Y219" s="150"/>
      <c r="Z219" s="150"/>
    </row>
    <row r="220" spans="1:26" x14ac:dyDescent="0.25">
      <c r="A220" s="145"/>
      <c r="B220" s="145"/>
      <c r="C220" s="145"/>
      <c r="D220" s="153"/>
      <c r="E220" s="153"/>
      <c r="F220" s="137"/>
      <c r="G220" s="137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0"/>
      <c r="S220" s="150"/>
      <c r="T220" s="137"/>
      <c r="U220" s="137"/>
      <c r="V220" s="150"/>
      <c r="W220" s="150"/>
      <c r="X220" s="150"/>
      <c r="Y220" s="150"/>
      <c r="Z220" s="150"/>
    </row>
    <row r="221" spans="1:26" x14ac:dyDescent="0.25">
      <c r="A221" s="145"/>
      <c r="B221" s="145"/>
      <c r="C221" s="145"/>
      <c r="D221" s="153"/>
      <c r="E221" s="153"/>
      <c r="F221" s="137"/>
      <c r="G221" s="137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0"/>
      <c r="S221" s="150"/>
      <c r="T221" s="137"/>
      <c r="U221" s="137"/>
      <c r="V221" s="150"/>
      <c r="W221" s="150"/>
      <c r="X221" s="150"/>
      <c r="Y221" s="150"/>
      <c r="Z221" s="150"/>
    </row>
    <row r="222" spans="1:26" x14ac:dyDescent="0.25">
      <c r="A222" s="145"/>
      <c r="B222" s="145"/>
      <c r="C222" s="145"/>
      <c r="D222" s="153"/>
      <c r="E222" s="153"/>
      <c r="F222" s="137"/>
      <c r="G222" s="137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0"/>
      <c r="S222" s="150"/>
      <c r="T222" s="137"/>
      <c r="U222" s="137"/>
      <c r="V222" s="150"/>
      <c r="W222" s="150"/>
      <c r="X222" s="150"/>
      <c r="Y222" s="150"/>
      <c r="Z222" s="150"/>
    </row>
    <row r="223" spans="1:26" x14ac:dyDescent="0.25">
      <c r="A223" s="145"/>
      <c r="B223" s="145"/>
      <c r="C223" s="145"/>
      <c r="D223" s="153"/>
      <c r="E223" s="153"/>
      <c r="F223" s="137"/>
      <c r="G223" s="137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0"/>
      <c r="S223" s="150"/>
      <c r="T223" s="137"/>
      <c r="U223" s="137"/>
      <c r="V223" s="150"/>
      <c r="W223" s="150"/>
      <c r="X223" s="150"/>
      <c r="Y223" s="150"/>
      <c r="Z223" s="150"/>
    </row>
    <row r="224" spans="1:26" x14ac:dyDescent="0.25">
      <c r="A224" s="145"/>
      <c r="B224" s="145"/>
      <c r="C224" s="145"/>
      <c r="D224" s="153"/>
      <c r="E224" s="153"/>
      <c r="F224" s="137"/>
      <c r="G224" s="137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0"/>
      <c r="S224" s="150"/>
      <c r="T224" s="137"/>
      <c r="U224" s="137"/>
      <c r="V224" s="150"/>
      <c r="W224" s="150"/>
      <c r="X224" s="150"/>
      <c r="Y224" s="150"/>
      <c r="Z224" s="150"/>
    </row>
    <row r="225" spans="1:26" x14ac:dyDescent="0.25">
      <c r="A225" s="145"/>
      <c r="B225" s="145"/>
      <c r="C225" s="145"/>
      <c r="D225" s="153"/>
      <c r="E225" s="153"/>
      <c r="F225" s="137"/>
      <c r="G225" s="137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0"/>
      <c r="S225" s="150"/>
      <c r="T225" s="137"/>
      <c r="U225" s="137"/>
      <c r="V225" s="150"/>
      <c r="W225" s="150"/>
      <c r="X225" s="150"/>
      <c r="Y225" s="150"/>
      <c r="Z225" s="150"/>
    </row>
    <row r="226" spans="1:26" x14ac:dyDescent="0.25">
      <c r="A226" s="145"/>
      <c r="B226" s="145"/>
      <c r="C226" s="145"/>
      <c r="D226" s="153"/>
      <c r="E226" s="153"/>
      <c r="F226" s="137"/>
      <c r="G226" s="137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0"/>
      <c r="S226" s="150"/>
      <c r="T226" s="137"/>
      <c r="U226" s="137"/>
      <c r="V226" s="150"/>
      <c r="W226" s="150"/>
      <c r="X226" s="150"/>
      <c r="Y226" s="150"/>
      <c r="Z226" s="150"/>
    </row>
    <row r="227" spans="1:26" x14ac:dyDescent="0.25">
      <c r="A227" s="145"/>
      <c r="B227" s="145"/>
      <c r="C227" s="145"/>
      <c r="D227" s="153"/>
      <c r="E227" s="153"/>
      <c r="F227" s="137"/>
      <c r="G227" s="137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0"/>
      <c r="S227" s="150"/>
      <c r="T227" s="137"/>
      <c r="U227" s="137"/>
      <c r="V227" s="150"/>
      <c r="W227" s="150"/>
      <c r="X227" s="150"/>
      <c r="Y227" s="150"/>
      <c r="Z227" s="150"/>
    </row>
    <row r="228" spans="1:26" x14ac:dyDescent="0.25">
      <c r="A228" s="145"/>
      <c r="B228" s="145"/>
      <c r="C228" s="145"/>
      <c r="D228" s="153"/>
      <c r="E228" s="153"/>
      <c r="F228" s="137"/>
      <c r="G228" s="137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0"/>
      <c r="S228" s="150"/>
      <c r="T228" s="137"/>
      <c r="U228" s="137"/>
      <c r="V228" s="150"/>
      <c r="W228" s="150"/>
      <c r="X228" s="150"/>
      <c r="Y228" s="150"/>
      <c r="Z228" s="150"/>
    </row>
    <row r="229" spans="1:26" x14ac:dyDescent="0.25">
      <c r="A229" s="145"/>
      <c r="B229" s="145"/>
      <c r="C229" s="145"/>
      <c r="D229" s="153"/>
      <c r="E229" s="153"/>
      <c r="F229" s="137"/>
      <c r="G229" s="137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0"/>
      <c r="S229" s="150"/>
      <c r="T229" s="137"/>
      <c r="U229" s="137"/>
      <c r="V229" s="150"/>
      <c r="W229" s="150"/>
      <c r="X229" s="150"/>
      <c r="Y229" s="150"/>
      <c r="Z229" s="150"/>
    </row>
    <row r="230" spans="1:26" x14ac:dyDescent="0.25">
      <c r="A230" s="145"/>
      <c r="B230" s="145"/>
      <c r="C230" s="145"/>
      <c r="D230" s="153"/>
      <c r="E230" s="153"/>
      <c r="F230" s="137"/>
      <c r="G230" s="137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0"/>
      <c r="S230" s="150"/>
      <c r="T230" s="137"/>
      <c r="U230" s="137"/>
      <c r="V230" s="150"/>
      <c r="W230" s="150"/>
      <c r="X230" s="150"/>
      <c r="Y230" s="150"/>
      <c r="Z230" s="150"/>
    </row>
    <row r="231" spans="1:26" x14ac:dyDescent="0.25">
      <c r="A231" s="137"/>
      <c r="B231" s="137"/>
      <c r="C231" s="145"/>
      <c r="D231" s="153"/>
      <c r="E231" s="153"/>
      <c r="F231" s="137"/>
      <c r="G231" s="137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0"/>
      <c r="S231" s="150"/>
      <c r="T231" s="137"/>
      <c r="U231" s="137"/>
      <c r="V231" s="150"/>
      <c r="W231" s="150"/>
      <c r="X231" s="150"/>
      <c r="Y231" s="150"/>
      <c r="Z231" s="150"/>
    </row>
    <row r="232" spans="1:26" x14ac:dyDescent="0.25">
      <c r="A232" s="137"/>
      <c r="B232" s="137"/>
      <c r="C232" s="145"/>
      <c r="D232" s="153"/>
      <c r="E232" s="153"/>
      <c r="F232" s="137"/>
      <c r="G232" s="137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0"/>
      <c r="S232" s="150"/>
      <c r="T232" s="137"/>
      <c r="U232" s="137"/>
      <c r="V232" s="150"/>
      <c r="W232" s="150"/>
      <c r="X232" s="150"/>
      <c r="Y232" s="150"/>
      <c r="Z232" s="150"/>
    </row>
    <row r="233" spans="1:26" x14ac:dyDescent="0.25">
      <c r="A233" s="137"/>
      <c r="B233" s="137"/>
      <c r="C233" s="145"/>
      <c r="D233" s="153"/>
      <c r="E233" s="153"/>
      <c r="F233" s="137"/>
      <c r="G233" s="137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0"/>
      <c r="S233" s="150"/>
      <c r="T233" s="137"/>
      <c r="U233" s="137"/>
      <c r="V233" s="150"/>
      <c r="W233" s="150"/>
      <c r="X233" s="150"/>
      <c r="Y233" s="150"/>
      <c r="Z233" s="150"/>
    </row>
    <row r="234" spans="1:26" x14ac:dyDescent="0.25">
      <c r="A234" s="137"/>
      <c r="B234" s="137"/>
      <c r="C234" s="145"/>
      <c r="D234" s="153"/>
      <c r="E234" s="153"/>
      <c r="F234" s="137"/>
      <c r="G234" s="137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0"/>
      <c r="S234" s="150"/>
      <c r="T234" s="137"/>
      <c r="U234" s="137"/>
      <c r="V234" s="150"/>
      <c r="W234" s="150"/>
      <c r="X234" s="150"/>
      <c r="Y234" s="150"/>
      <c r="Z234" s="150"/>
    </row>
    <row r="235" spans="1:26" x14ac:dyDescent="0.25">
      <c r="A235" s="137"/>
      <c r="B235" s="137"/>
      <c r="C235" s="145"/>
      <c r="D235" s="153"/>
      <c r="E235" s="153"/>
      <c r="F235" s="137"/>
      <c r="G235" s="137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0"/>
      <c r="S235" s="150"/>
      <c r="T235" s="137"/>
      <c r="U235" s="137"/>
      <c r="V235" s="150"/>
      <c r="W235" s="150"/>
      <c r="X235" s="150"/>
      <c r="Y235" s="150"/>
      <c r="Z235" s="150"/>
    </row>
    <row r="236" spans="1:26" x14ac:dyDescent="0.25">
      <c r="F236" s="137"/>
      <c r="G236" s="137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0"/>
      <c r="S236" s="150"/>
      <c r="T236" s="137"/>
      <c r="U236" s="137"/>
      <c r="V236" s="150"/>
    </row>
    <row r="237" spans="1:26" x14ac:dyDescent="0.25">
      <c r="F237" s="137"/>
      <c r="G237" s="137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0"/>
      <c r="S237" s="150"/>
      <c r="T237" s="137"/>
      <c r="U237" s="137"/>
      <c r="V237" s="150"/>
    </row>
    <row r="238" spans="1:26" x14ac:dyDescent="0.25">
      <c r="F238" s="137"/>
      <c r="G238" s="137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0"/>
      <c r="S238" s="150"/>
      <c r="T238" s="137"/>
      <c r="U238" s="137"/>
      <c r="V238" s="150"/>
    </row>
    <row r="239" spans="1:26" x14ac:dyDescent="0.25">
      <c r="F239" s="137"/>
      <c r="G239" s="137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0"/>
      <c r="S239" s="150"/>
      <c r="T239" s="137"/>
      <c r="U239" s="137"/>
      <c r="V239" s="150"/>
    </row>
    <row r="240" spans="1:26" x14ac:dyDescent="0.25">
      <c r="F240" s="137"/>
      <c r="G240" s="137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0"/>
      <c r="S240" s="150"/>
      <c r="T240" s="137"/>
      <c r="U240" s="137"/>
      <c r="V240" s="150"/>
    </row>
    <row r="241" spans="6:22" x14ac:dyDescent="0.25">
      <c r="F241" s="137"/>
      <c r="G241" s="137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0"/>
      <c r="S241" s="150"/>
      <c r="T241" s="137"/>
      <c r="U241" s="137"/>
      <c r="V241" s="150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X113"/>
  <sheetViews>
    <sheetView zoomScaleNormal="100" workbookViewId="0">
      <selection activeCell="G2" sqref="G2"/>
    </sheetView>
  </sheetViews>
  <sheetFormatPr baseColWidth="10" defaultColWidth="11.42578125" defaultRowHeight="15" x14ac:dyDescent="0.25"/>
  <cols>
    <col min="3" max="3" width="10.5703125" customWidth="1"/>
    <col min="4" max="11" width="12.140625" customWidth="1"/>
    <col min="12" max="12" width="6.140625" customWidth="1"/>
    <col min="15" max="15" width="12.85546875" customWidth="1"/>
  </cols>
  <sheetData>
    <row r="1" spans="1:24" ht="21" x14ac:dyDescent="0.35">
      <c r="A1" s="280" t="s">
        <v>34</v>
      </c>
      <c r="D1" s="25"/>
      <c r="E1" s="25"/>
      <c r="F1" s="25"/>
      <c r="G1" s="25"/>
      <c r="H1" s="25"/>
      <c r="I1" s="25"/>
      <c r="J1" s="25"/>
      <c r="K1" s="25"/>
    </row>
    <row r="2" spans="1:24" ht="21" x14ac:dyDescent="0.35">
      <c r="A2" s="33" t="s">
        <v>121</v>
      </c>
      <c r="D2" s="25"/>
      <c r="E2" s="25"/>
      <c r="F2" s="25"/>
      <c r="G2" s="25"/>
      <c r="H2" s="25"/>
      <c r="I2" s="25"/>
      <c r="J2" s="25"/>
      <c r="K2" s="25"/>
      <c r="X2" s="173"/>
    </row>
    <row r="3" spans="1:24" ht="21" x14ac:dyDescent="0.35">
      <c r="A3" s="93" t="str">
        <f>IF(Leyendas!$E$2&lt;&gt;"","Establecimiento:",IF(Leyendas!$D$2&lt;&gt;"","Región:","País:"))</f>
        <v>País:</v>
      </c>
      <c r="B3" s="293" t="str">
        <f>IF(Leyendas!$E$2&lt;&gt;"",Leyendas!$E$2,IF(Leyendas!$D$2&lt;&gt;"",Leyendas!$D$2,Leyendas!$C$2))</f>
        <v>Chile</v>
      </c>
      <c r="C3" s="281"/>
      <c r="D3" s="282"/>
      <c r="F3" s="6"/>
      <c r="G3" s="6"/>
      <c r="H3" s="6"/>
      <c r="I3" s="6"/>
      <c r="J3" s="6"/>
      <c r="K3" s="25"/>
      <c r="L3" s="189"/>
      <c r="M3" s="190"/>
      <c r="U3" s="191"/>
    </row>
    <row r="4" spans="1:24" ht="15.75" x14ac:dyDescent="0.25">
      <c r="A4" s="134" t="s">
        <v>314</v>
      </c>
      <c r="B4" s="21"/>
      <c r="C4" s="20"/>
      <c r="F4" s="6"/>
      <c r="G4" s="6"/>
      <c r="H4" s="6"/>
      <c r="I4" s="6"/>
      <c r="J4" s="6"/>
      <c r="K4" s="134">
        <f>Leyendas!$A$2</f>
        <v>2017</v>
      </c>
    </row>
    <row r="5" spans="1:24" ht="21" x14ac:dyDescent="0.25">
      <c r="A5" t="s">
        <v>313</v>
      </c>
      <c r="C5" s="192"/>
      <c r="D5" s="347" t="s">
        <v>9</v>
      </c>
      <c r="E5" s="348"/>
      <c r="F5" s="348"/>
      <c r="G5" s="348"/>
      <c r="H5" s="348"/>
      <c r="I5" s="348"/>
      <c r="J5" s="26"/>
      <c r="K5" s="26"/>
      <c r="L5" s="1"/>
      <c r="M5" s="347" t="s">
        <v>10</v>
      </c>
      <c r="N5" s="348"/>
      <c r="O5" s="348"/>
      <c r="P5" s="348"/>
      <c r="Q5" s="348"/>
      <c r="R5" s="348"/>
      <c r="S5" s="348"/>
      <c r="T5" s="348"/>
      <c r="U5" s="348"/>
    </row>
    <row r="6" spans="1:24" s="24" customFormat="1" ht="77.25" customHeight="1" x14ac:dyDescent="0.25">
      <c r="A6" s="37" t="s">
        <v>46</v>
      </c>
      <c r="B6" s="37" t="s">
        <v>12</v>
      </c>
      <c r="C6" s="34" t="s">
        <v>1</v>
      </c>
      <c r="D6" s="44" t="s">
        <v>102</v>
      </c>
      <c r="E6" s="44" t="s">
        <v>125</v>
      </c>
      <c r="F6" s="44" t="s">
        <v>103</v>
      </c>
      <c r="G6" s="44" t="s">
        <v>104</v>
      </c>
      <c r="H6" s="44" t="s">
        <v>105</v>
      </c>
      <c r="I6" s="44" t="s">
        <v>106</v>
      </c>
      <c r="J6" s="35" t="s">
        <v>107</v>
      </c>
      <c r="K6" s="35" t="s">
        <v>108</v>
      </c>
      <c r="M6" s="35" t="s">
        <v>2</v>
      </c>
      <c r="N6" s="35" t="s">
        <v>5</v>
      </c>
      <c r="O6" s="35" t="s">
        <v>6</v>
      </c>
      <c r="P6" s="35" t="s">
        <v>7</v>
      </c>
      <c r="Q6" s="35" t="s">
        <v>3</v>
      </c>
      <c r="R6" s="32" t="s">
        <v>355</v>
      </c>
      <c r="S6" s="32" t="s">
        <v>4</v>
      </c>
      <c r="T6" s="32" t="s">
        <v>20</v>
      </c>
      <c r="U6" s="32" t="s">
        <v>8</v>
      </c>
      <c r="V6" s="29"/>
      <c r="W6" s="29"/>
      <c r="X6" s="29"/>
    </row>
    <row r="7" spans="1:24" s="40" customFormat="1" ht="51" customHeight="1" x14ac:dyDescent="0.25">
      <c r="A7" s="52" t="s">
        <v>15</v>
      </c>
      <c r="B7" s="52" t="s">
        <v>12</v>
      </c>
      <c r="C7" s="52" t="s">
        <v>16</v>
      </c>
      <c r="D7" s="53" t="s">
        <v>68</v>
      </c>
      <c r="E7" s="53" t="s">
        <v>69</v>
      </c>
      <c r="F7" s="53" t="s">
        <v>70</v>
      </c>
      <c r="G7" s="53" t="s">
        <v>71</v>
      </c>
      <c r="H7" s="53" t="s">
        <v>51</v>
      </c>
      <c r="I7" s="53" t="s">
        <v>17</v>
      </c>
      <c r="J7" s="53" t="s">
        <v>18</v>
      </c>
      <c r="K7" s="53" t="s">
        <v>19</v>
      </c>
      <c r="L7" s="54"/>
      <c r="M7" s="55" t="s">
        <v>21</v>
      </c>
      <c r="N7" s="55" t="s">
        <v>22</v>
      </c>
      <c r="O7" s="55" t="s">
        <v>23</v>
      </c>
      <c r="P7" s="55" t="s">
        <v>24</v>
      </c>
      <c r="Q7" s="55" t="s">
        <v>25</v>
      </c>
      <c r="R7" s="56" t="s">
        <v>26</v>
      </c>
      <c r="S7" s="56" t="s">
        <v>27</v>
      </c>
      <c r="T7" s="56" t="s">
        <v>28</v>
      </c>
      <c r="U7" s="138" t="s">
        <v>29</v>
      </c>
      <c r="V7" s="136"/>
      <c r="W7" s="136"/>
      <c r="X7" s="41"/>
    </row>
    <row r="8" spans="1:24" s="252" customFormat="1" ht="17.25" hidden="1" customHeight="1" x14ac:dyDescent="0.25">
      <c r="A8" s="239" t="s">
        <v>143</v>
      </c>
      <c r="B8" s="239">
        <v>2015</v>
      </c>
      <c r="C8" s="239">
        <v>1</v>
      </c>
      <c r="D8" s="255">
        <v>0</v>
      </c>
      <c r="E8" s="255">
        <v>0</v>
      </c>
      <c r="F8" s="255">
        <v>0</v>
      </c>
      <c r="G8" s="255">
        <v>0</v>
      </c>
      <c r="H8" s="255">
        <v>0</v>
      </c>
      <c r="I8" s="255">
        <v>1</v>
      </c>
      <c r="J8" s="255"/>
      <c r="K8" s="255">
        <v>1</v>
      </c>
      <c r="L8" s="256"/>
      <c r="M8" s="235">
        <v>0</v>
      </c>
      <c r="N8" s="235">
        <v>0</v>
      </c>
      <c r="O8" s="235">
        <v>0</v>
      </c>
      <c r="P8" s="235">
        <v>1</v>
      </c>
      <c r="Q8" s="235">
        <v>0</v>
      </c>
      <c r="R8" s="259">
        <v>0</v>
      </c>
      <c r="S8" s="259">
        <v>0</v>
      </c>
      <c r="T8" s="259"/>
      <c r="U8" s="259">
        <v>0</v>
      </c>
      <c r="V8" s="258"/>
      <c r="W8" s="258"/>
      <c r="X8" s="253"/>
    </row>
    <row r="9" spans="1:24" s="252" customFormat="1" ht="17.25" hidden="1" customHeight="1" x14ac:dyDescent="0.25">
      <c r="A9" s="239" t="s">
        <v>143</v>
      </c>
      <c r="B9" s="239">
        <v>2015</v>
      </c>
      <c r="C9" s="239">
        <v>2</v>
      </c>
      <c r="D9" s="255">
        <v>0</v>
      </c>
      <c r="E9" s="255">
        <v>0</v>
      </c>
      <c r="F9" s="255">
        <v>0</v>
      </c>
      <c r="G9" s="255">
        <v>0</v>
      </c>
      <c r="H9" s="255">
        <v>0</v>
      </c>
      <c r="I9" s="255">
        <v>2</v>
      </c>
      <c r="J9" s="255"/>
      <c r="K9" s="255">
        <v>2</v>
      </c>
      <c r="L9" s="256"/>
      <c r="M9" s="235">
        <v>0</v>
      </c>
      <c r="N9" s="235">
        <v>0</v>
      </c>
      <c r="O9" s="235">
        <v>0</v>
      </c>
      <c r="P9" s="235">
        <v>0</v>
      </c>
      <c r="Q9" s="235">
        <v>0</v>
      </c>
      <c r="R9" s="259">
        <v>0</v>
      </c>
      <c r="S9" s="259">
        <v>0</v>
      </c>
      <c r="T9" s="259"/>
      <c r="U9" s="259">
        <v>2</v>
      </c>
      <c r="V9" s="258"/>
      <c r="W9" s="258"/>
      <c r="X9" s="253"/>
    </row>
    <row r="10" spans="1:24" s="252" customFormat="1" ht="17.25" hidden="1" customHeight="1" x14ac:dyDescent="0.25">
      <c r="A10" s="239" t="s">
        <v>143</v>
      </c>
      <c r="B10" s="239">
        <v>2015</v>
      </c>
      <c r="C10" s="239">
        <v>3</v>
      </c>
      <c r="D10" s="255">
        <v>0</v>
      </c>
      <c r="E10" s="255">
        <v>0</v>
      </c>
      <c r="F10" s="255">
        <v>0</v>
      </c>
      <c r="G10" s="255">
        <v>0</v>
      </c>
      <c r="H10" s="255">
        <v>0</v>
      </c>
      <c r="I10" s="255">
        <v>3</v>
      </c>
      <c r="J10" s="255"/>
      <c r="K10" s="255">
        <v>3</v>
      </c>
      <c r="L10" s="256"/>
      <c r="M10" s="235">
        <v>0</v>
      </c>
      <c r="N10" s="235">
        <v>0</v>
      </c>
      <c r="O10" s="235">
        <v>0</v>
      </c>
      <c r="P10" s="235">
        <v>0</v>
      </c>
      <c r="Q10" s="235">
        <v>0</v>
      </c>
      <c r="R10" s="259">
        <v>0</v>
      </c>
      <c r="S10" s="259">
        <v>0</v>
      </c>
      <c r="T10" s="259"/>
      <c r="U10" s="259">
        <v>3</v>
      </c>
      <c r="V10" s="258"/>
      <c r="W10" s="258"/>
      <c r="X10" s="253"/>
    </row>
    <row r="11" spans="1:24" s="252" customFormat="1" ht="17.25" hidden="1" customHeight="1" x14ac:dyDescent="0.25">
      <c r="A11" s="239" t="s">
        <v>143</v>
      </c>
      <c r="B11" s="239">
        <v>2015</v>
      </c>
      <c r="C11" s="239">
        <v>4</v>
      </c>
      <c r="D11" s="255">
        <v>0</v>
      </c>
      <c r="E11" s="255">
        <v>0</v>
      </c>
      <c r="F11" s="255">
        <v>0</v>
      </c>
      <c r="G11" s="255">
        <v>0</v>
      </c>
      <c r="H11" s="255">
        <v>0</v>
      </c>
      <c r="I11" s="255">
        <v>2</v>
      </c>
      <c r="J11" s="255"/>
      <c r="K11" s="255">
        <v>2</v>
      </c>
      <c r="L11" s="256"/>
      <c r="M11" s="235">
        <v>0</v>
      </c>
      <c r="N11" s="235">
        <v>0</v>
      </c>
      <c r="O11" s="235">
        <v>0</v>
      </c>
      <c r="P11" s="235">
        <v>0</v>
      </c>
      <c r="Q11" s="235">
        <v>0</v>
      </c>
      <c r="R11" s="259">
        <v>0</v>
      </c>
      <c r="S11" s="259">
        <v>0</v>
      </c>
      <c r="T11" s="259"/>
      <c r="U11" s="259">
        <v>2</v>
      </c>
      <c r="V11" s="258"/>
      <c r="W11" s="258"/>
      <c r="X11" s="253"/>
    </row>
    <row r="12" spans="1:24" s="252" customFormat="1" ht="17.25" hidden="1" customHeight="1" x14ac:dyDescent="0.25">
      <c r="A12" s="239" t="s">
        <v>143</v>
      </c>
      <c r="B12" s="239">
        <v>2015</v>
      </c>
      <c r="C12" s="239">
        <v>5</v>
      </c>
      <c r="D12" s="255">
        <v>0</v>
      </c>
      <c r="E12" s="255">
        <v>0</v>
      </c>
      <c r="F12" s="255">
        <v>0</v>
      </c>
      <c r="G12" s="255">
        <v>0</v>
      </c>
      <c r="H12" s="255">
        <v>0</v>
      </c>
      <c r="I12" s="255">
        <v>1</v>
      </c>
      <c r="J12" s="255"/>
      <c r="K12" s="255">
        <v>1</v>
      </c>
      <c r="L12" s="256"/>
      <c r="M12" s="235">
        <v>0</v>
      </c>
      <c r="N12" s="235">
        <v>0</v>
      </c>
      <c r="O12" s="235">
        <v>0</v>
      </c>
      <c r="P12" s="235">
        <v>0</v>
      </c>
      <c r="Q12" s="235">
        <v>0</v>
      </c>
      <c r="R12" s="259">
        <v>0</v>
      </c>
      <c r="S12" s="259">
        <v>0</v>
      </c>
      <c r="T12" s="259"/>
      <c r="U12" s="259">
        <v>1</v>
      </c>
      <c r="V12" s="258"/>
      <c r="W12" s="258"/>
      <c r="X12" s="253"/>
    </row>
    <row r="13" spans="1:24" s="252" customFormat="1" ht="17.25" hidden="1" customHeight="1" x14ac:dyDescent="0.25">
      <c r="A13" s="239" t="s">
        <v>143</v>
      </c>
      <c r="B13" s="239">
        <v>2015</v>
      </c>
      <c r="C13" s="239">
        <v>6</v>
      </c>
      <c r="D13" s="255">
        <v>0</v>
      </c>
      <c r="E13" s="255">
        <v>0</v>
      </c>
      <c r="F13" s="255">
        <v>0</v>
      </c>
      <c r="G13" s="255">
        <v>0</v>
      </c>
      <c r="H13" s="255">
        <v>0</v>
      </c>
      <c r="I13" s="255">
        <v>0</v>
      </c>
      <c r="J13" s="255"/>
      <c r="K13" s="255">
        <v>0</v>
      </c>
      <c r="L13" s="256"/>
      <c r="M13" s="235">
        <v>0</v>
      </c>
      <c r="N13" s="235">
        <v>0</v>
      </c>
      <c r="O13" s="235">
        <v>0</v>
      </c>
      <c r="P13" s="235">
        <v>0</v>
      </c>
      <c r="Q13" s="235">
        <v>0</v>
      </c>
      <c r="R13" s="259">
        <v>0</v>
      </c>
      <c r="S13" s="259">
        <v>0</v>
      </c>
      <c r="T13" s="259"/>
      <c r="U13" s="259">
        <v>0</v>
      </c>
      <c r="V13" s="258"/>
      <c r="W13" s="258"/>
      <c r="X13" s="253"/>
    </row>
    <row r="14" spans="1:24" s="252" customFormat="1" ht="17.25" hidden="1" customHeight="1" x14ac:dyDescent="0.25">
      <c r="A14" s="239" t="s">
        <v>143</v>
      </c>
      <c r="B14" s="239">
        <v>2015</v>
      </c>
      <c r="C14" s="239">
        <v>7</v>
      </c>
      <c r="D14" s="255">
        <v>0</v>
      </c>
      <c r="E14" s="255">
        <v>0</v>
      </c>
      <c r="F14" s="255">
        <v>0</v>
      </c>
      <c r="G14" s="255">
        <v>0</v>
      </c>
      <c r="H14" s="255">
        <v>0</v>
      </c>
      <c r="I14" s="255">
        <v>3</v>
      </c>
      <c r="J14" s="255"/>
      <c r="K14" s="255">
        <v>3</v>
      </c>
      <c r="L14" s="256"/>
      <c r="M14" s="235">
        <v>0</v>
      </c>
      <c r="N14" s="235">
        <v>0</v>
      </c>
      <c r="O14" s="235">
        <v>0</v>
      </c>
      <c r="P14" s="235">
        <v>0</v>
      </c>
      <c r="Q14" s="235">
        <v>0</v>
      </c>
      <c r="R14" s="259">
        <v>0</v>
      </c>
      <c r="S14" s="259">
        <v>0</v>
      </c>
      <c r="T14" s="259"/>
      <c r="U14" s="259">
        <v>3</v>
      </c>
      <c r="V14" s="258"/>
      <c r="W14" s="258"/>
      <c r="X14" s="253"/>
    </row>
    <row r="15" spans="1:24" s="252" customFormat="1" ht="17.25" hidden="1" customHeight="1" x14ac:dyDescent="0.25">
      <c r="A15" s="239" t="s">
        <v>143</v>
      </c>
      <c r="B15" s="239">
        <v>2015</v>
      </c>
      <c r="C15" s="239">
        <v>8</v>
      </c>
      <c r="D15" s="255">
        <v>0</v>
      </c>
      <c r="E15" s="255">
        <v>0</v>
      </c>
      <c r="F15" s="255">
        <v>0</v>
      </c>
      <c r="G15" s="255">
        <v>0</v>
      </c>
      <c r="H15" s="255">
        <v>0</v>
      </c>
      <c r="I15" s="255">
        <v>2</v>
      </c>
      <c r="J15" s="255"/>
      <c r="K15" s="255">
        <v>2</v>
      </c>
      <c r="L15" s="256"/>
      <c r="M15" s="235">
        <v>0</v>
      </c>
      <c r="N15" s="235">
        <v>0</v>
      </c>
      <c r="O15" s="235">
        <v>0</v>
      </c>
      <c r="P15" s="235">
        <v>0</v>
      </c>
      <c r="Q15" s="235">
        <v>0</v>
      </c>
      <c r="R15" s="259">
        <v>0</v>
      </c>
      <c r="S15" s="259">
        <v>0</v>
      </c>
      <c r="T15" s="259"/>
      <c r="U15" s="259">
        <v>2</v>
      </c>
      <c r="V15" s="258"/>
      <c r="W15" s="258"/>
      <c r="X15" s="253"/>
    </row>
    <row r="16" spans="1:24" s="252" customFormat="1" ht="17.25" hidden="1" customHeight="1" x14ac:dyDescent="0.25">
      <c r="A16" s="239" t="s">
        <v>143</v>
      </c>
      <c r="B16" s="239">
        <v>2015</v>
      </c>
      <c r="C16" s="239">
        <v>9</v>
      </c>
      <c r="D16" s="255">
        <v>0</v>
      </c>
      <c r="E16" s="255">
        <v>0</v>
      </c>
      <c r="F16" s="255">
        <v>0</v>
      </c>
      <c r="G16" s="255">
        <v>0</v>
      </c>
      <c r="H16" s="255">
        <v>0</v>
      </c>
      <c r="I16" s="255">
        <v>1</v>
      </c>
      <c r="J16" s="255"/>
      <c r="K16" s="255">
        <v>1</v>
      </c>
      <c r="L16" s="256"/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59">
        <v>0</v>
      </c>
      <c r="S16" s="259">
        <v>0</v>
      </c>
      <c r="T16" s="259"/>
      <c r="U16" s="259">
        <v>1</v>
      </c>
      <c r="V16" s="258"/>
      <c r="W16" s="258"/>
      <c r="X16" s="253"/>
    </row>
    <row r="17" spans="1:24" s="252" customFormat="1" ht="17.25" hidden="1" customHeight="1" x14ac:dyDescent="0.25">
      <c r="A17" s="239" t="s">
        <v>143</v>
      </c>
      <c r="B17" s="239">
        <v>2015</v>
      </c>
      <c r="C17" s="239">
        <v>10</v>
      </c>
      <c r="D17" s="255">
        <v>0</v>
      </c>
      <c r="E17" s="255">
        <v>0</v>
      </c>
      <c r="F17" s="255">
        <v>0</v>
      </c>
      <c r="G17" s="255">
        <v>0</v>
      </c>
      <c r="H17" s="255">
        <v>0</v>
      </c>
      <c r="I17" s="255">
        <v>1</v>
      </c>
      <c r="J17" s="255"/>
      <c r="K17" s="255">
        <v>1</v>
      </c>
      <c r="L17" s="256"/>
      <c r="M17" s="235">
        <v>0</v>
      </c>
      <c r="N17" s="235">
        <v>0</v>
      </c>
      <c r="O17" s="235">
        <v>0</v>
      </c>
      <c r="P17" s="235">
        <v>0</v>
      </c>
      <c r="Q17" s="235">
        <v>0</v>
      </c>
      <c r="R17" s="259">
        <v>0</v>
      </c>
      <c r="S17" s="259">
        <v>0</v>
      </c>
      <c r="T17" s="259"/>
      <c r="U17" s="259">
        <v>1</v>
      </c>
      <c r="V17" s="258"/>
      <c r="W17" s="258"/>
      <c r="X17" s="253"/>
    </row>
    <row r="18" spans="1:24" s="252" customFormat="1" ht="17.25" hidden="1" customHeight="1" x14ac:dyDescent="0.25">
      <c r="A18" s="239" t="s">
        <v>143</v>
      </c>
      <c r="B18" s="239">
        <v>2015</v>
      </c>
      <c r="C18" s="239">
        <v>11</v>
      </c>
      <c r="D18" s="255">
        <v>0</v>
      </c>
      <c r="E18" s="255">
        <v>0</v>
      </c>
      <c r="F18" s="255">
        <v>0</v>
      </c>
      <c r="G18" s="255">
        <v>0</v>
      </c>
      <c r="H18" s="255">
        <v>0</v>
      </c>
      <c r="I18" s="255">
        <v>2</v>
      </c>
      <c r="J18" s="255"/>
      <c r="K18" s="255">
        <v>2</v>
      </c>
      <c r="L18" s="256"/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59">
        <v>0</v>
      </c>
      <c r="S18" s="259">
        <v>0</v>
      </c>
      <c r="T18" s="259"/>
      <c r="U18" s="259">
        <v>2</v>
      </c>
      <c r="V18" s="258"/>
      <c r="W18" s="258"/>
      <c r="X18" s="253"/>
    </row>
    <row r="19" spans="1:24" s="252" customFormat="1" ht="17.25" hidden="1" customHeight="1" x14ac:dyDescent="0.25">
      <c r="A19" s="239" t="s">
        <v>143</v>
      </c>
      <c r="B19" s="239">
        <v>2015</v>
      </c>
      <c r="C19" s="239">
        <v>12</v>
      </c>
      <c r="D19" s="255">
        <v>3</v>
      </c>
      <c r="E19" s="255">
        <v>0</v>
      </c>
      <c r="F19" s="255">
        <v>0</v>
      </c>
      <c r="G19" s="255">
        <v>0</v>
      </c>
      <c r="H19" s="255">
        <v>0</v>
      </c>
      <c r="I19" s="255">
        <v>1</v>
      </c>
      <c r="J19" s="255"/>
      <c r="K19" s="255">
        <v>4</v>
      </c>
      <c r="L19" s="256"/>
      <c r="M19" s="235">
        <v>0</v>
      </c>
      <c r="N19" s="235">
        <v>0</v>
      </c>
      <c r="O19" s="235">
        <v>0</v>
      </c>
      <c r="P19" s="235">
        <v>0</v>
      </c>
      <c r="Q19" s="235">
        <v>0</v>
      </c>
      <c r="R19" s="259">
        <v>0</v>
      </c>
      <c r="S19" s="259">
        <v>0</v>
      </c>
      <c r="T19" s="259"/>
      <c r="U19" s="259">
        <v>4</v>
      </c>
      <c r="V19" s="258"/>
      <c r="W19" s="258"/>
      <c r="X19" s="253"/>
    </row>
    <row r="20" spans="1:24" s="252" customFormat="1" ht="17.25" hidden="1" customHeight="1" x14ac:dyDescent="0.25">
      <c r="A20" s="239" t="s">
        <v>143</v>
      </c>
      <c r="B20" s="239">
        <v>2015</v>
      </c>
      <c r="C20" s="239">
        <v>13</v>
      </c>
      <c r="D20" s="255">
        <v>0</v>
      </c>
      <c r="E20" s="255">
        <v>0</v>
      </c>
      <c r="F20" s="255">
        <v>0</v>
      </c>
      <c r="G20" s="255">
        <v>0</v>
      </c>
      <c r="H20" s="255">
        <v>0</v>
      </c>
      <c r="I20" s="255">
        <v>1</v>
      </c>
      <c r="J20" s="255"/>
      <c r="K20" s="255">
        <v>1</v>
      </c>
      <c r="L20" s="256"/>
      <c r="M20" s="235">
        <v>0</v>
      </c>
      <c r="N20" s="235">
        <v>0</v>
      </c>
      <c r="O20" s="235">
        <v>0</v>
      </c>
      <c r="P20" s="235">
        <v>0</v>
      </c>
      <c r="Q20" s="235">
        <v>0</v>
      </c>
      <c r="R20" s="259">
        <v>0</v>
      </c>
      <c r="S20" s="259">
        <v>0</v>
      </c>
      <c r="T20" s="259"/>
      <c r="U20" s="259">
        <v>1</v>
      </c>
      <c r="V20" s="258"/>
      <c r="W20" s="258"/>
      <c r="X20" s="253"/>
    </row>
    <row r="21" spans="1:24" s="252" customFormat="1" ht="17.25" hidden="1" customHeight="1" x14ac:dyDescent="0.25">
      <c r="A21" s="239" t="s">
        <v>143</v>
      </c>
      <c r="B21" s="239">
        <v>2015</v>
      </c>
      <c r="C21" s="239">
        <v>14</v>
      </c>
      <c r="D21" s="255">
        <v>0</v>
      </c>
      <c r="E21" s="255">
        <v>0</v>
      </c>
      <c r="F21" s="255">
        <v>0</v>
      </c>
      <c r="G21" s="255">
        <v>1</v>
      </c>
      <c r="H21" s="255">
        <v>1</v>
      </c>
      <c r="I21" s="255">
        <v>2</v>
      </c>
      <c r="J21" s="255"/>
      <c r="K21" s="255">
        <v>4</v>
      </c>
      <c r="L21" s="256"/>
      <c r="M21" s="235">
        <v>0</v>
      </c>
      <c r="N21" s="235">
        <v>0</v>
      </c>
      <c r="O21" s="235">
        <v>0</v>
      </c>
      <c r="P21" s="235">
        <v>0</v>
      </c>
      <c r="Q21" s="235">
        <v>1</v>
      </c>
      <c r="R21" s="259">
        <v>0</v>
      </c>
      <c r="S21" s="259">
        <v>0</v>
      </c>
      <c r="T21" s="259"/>
      <c r="U21" s="259">
        <v>2</v>
      </c>
      <c r="V21" s="258"/>
      <c r="W21" s="258"/>
      <c r="X21" s="253"/>
    </row>
    <row r="22" spans="1:24" s="252" customFormat="1" ht="17.25" hidden="1" customHeight="1" x14ac:dyDescent="0.25">
      <c r="A22" s="239" t="s">
        <v>143</v>
      </c>
      <c r="B22" s="239">
        <v>2015</v>
      </c>
      <c r="C22" s="239">
        <v>15</v>
      </c>
      <c r="D22" s="255">
        <v>0</v>
      </c>
      <c r="E22" s="255">
        <v>0</v>
      </c>
      <c r="F22" s="255">
        <v>0</v>
      </c>
      <c r="G22" s="255">
        <v>0</v>
      </c>
      <c r="H22" s="255">
        <v>0</v>
      </c>
      <c r="I22" s="255">
        <v>3</v>
      </c>
      <c r="J22" s="255"/>
      <c r="K22" s="255">
        <v>3</v>
      </c>
      <c r="L22" s="256"/>
      <c r="M22" s="235">
        <v>0</v>
      </c>
      <c r="N22" s="235">
        <v>0</v>
      </c>
      <c r="O22" s="235">
        <v>0</v>
      </c>
      <c r="P22" s="235">
        <v>0</v>
      </c>
      <c r="Q22" s="235">
        <v>0</v>
      </c>
      <c r="R22" s="259">
        <v>0</v>
      </c>
      <c r="S22" s="259">
        <v>0</v>
      </c>
      <c r="T22" s="259"/>
      <c r="U22" s="259">
        <v>3</v>
      </c>
      <c r="V22" s="258"/>
      <c r="W22" s="258"/>
      <c r="X22" s="253"/>
    </row>
    <row r="23" spans="1:24" s="252" customFormat="1" ht="17.25" hidden="1" customHeight="1" x14ac:dyDescent="0.25">
      <c r="A23" s="239" t="s">
        <v>143</v>
      </c>
      <c r="B23" s="239">
        <v>2015</v>
      </c>
      <c r="C23" s="239">
        <v>16</v>
      </c>
      <c r="D23" s="255">
        <v>0</v>
      </c>
      <c r="E23" s="255">
        <v>0</v>
      </c>
      <c r="F23" s="255">
        <v>0</v>
      </c>
      <c r="G23" s="255">
        <v>0</v>
      </c>
      <c r="H23" s="255">
        <v>0</v>
      </c>
      <c r="I23" s="255">
        <v>1</v>
      </c>
      <c r="J23" s="255"/>
      <c r="K23" s="255">
        <v>1</v>
      </c>
      <c r="L23" s="256"/>
      <c r="M23" s="235">
        <v>0</v>
      </c>
      <c r="N23" s="235">
        <v>0</v>
      </c>
      <c r="O23" s="235">
        <v>0</v>
      </c>
      <c r="P23" s="235">
        <v>0</v>
      </c>
      <c r="Q23" s="235">
        <v>0</v>
      </c>
      <c r="R23" s="259">
        <v>0</v>
      </c>
      <c r="S23" s="259">
        <v>0</v>
      </c>
      <c r="T23" s="259"/>
      <c r="U23" s="259">
        <v>1</v>
      </c>
      <c r="V23" s="258"/>
      <c r="W23" s="258"/>
      <c r="X23" s="253"/>
    </row>
    <row r="24" spans="1:24" s="252" customFormat="1" ht="17.25" hidden="1" customHeight="1" x14ac:dyDescent="0.25">
      <c r="A24" s="239" t="s">
        <v>143</v>
      </c>
      <c r="B24" s="239">
        <v>2015</v>
      </c>
      <c r="C24" s="239">
        <v>17</v>
      </c>
      <c r="D24" s="255">
        <v>0</v>
      </c>
      <c r="E24" s="255">
        <v>0</v>
      </c>
      <c r="F24" s="255">
        <v>0</v>
      </c>
      <c r="G24" s="255">
        <v>0</v>
      </c>
      <c r="H24" s="255">
        <v>0</v>
      </c>
      <c r="I24" s="255">
        <v>0</v>
      </c>
      <c r="J24" s="255"/>
      <c r="K24" s="255">
        <v>0</v>
      </c>
      <c r="L24" s="256"/>
      <c r="M24" s="235">
        <v>0</v>
      </c>
      <c r="N24" s="235">
        <v>0</v>
      </c>
      <c r="O24" s="235">
        <v>0</v>
      </c>
      <c r="P24" s="235">
        <v>0</v>
      </c>
      <c r="Q24" s="235">
        <v>0</v>
      </c>
      <c r="R24" s="259">
        <v>0</v>
      </c>
      <c r="S24" s="259">
        <v>0</v>
      </c>
      <c r="T24" s="259"/>
      <c r="U24" s="259">
        <v>0</v>
      </c>
      <c r="V24" s="258"/>
      <c r="W24" s="258"/>
      <c r="X24" s="253"/>
    </row>
    <row r="25" spans="1:24" s="252" customFormat="1" ht="17.25" hidden="1" customHeight="1" x14ac:dyDescent="0.25">
      <c r="A25" s="239" t="s">
        <v>143</v>
      </c>
      <c r="B25" s="239">
        <v>2015</v>
      </c>
      <c r="C25" s="239">
        <v>18</v>
      </c>
      <c r="D25" s="255">
        <v>0</v>
      </c>
      <c r="E25" s="255">
        <v>0</v>
      </c>
      <c r="F25" s="255">
        <v>0</v>
      </c>
      <c r="G25" s="255">
        <v>0</v>
      </c>
      <c r="H25" s="255">
        <v>0</v>
      </c>
      <c r="I25" s="255">
        <v>3</v>
      </c>
      <c r="J25" s="255"/>
      <c r="K25" s="255">
        <v>3</v>
      </c>
      <c r="L25" s="256"/>
      <c r="M25" s="235">
        <v>0</v>
      </c>
      <c r="N25" s="235">
        <v>0</v>
      </c>
      <c r="O25" s="235">
        <v>0</v>
      </c>
      <c r="P25" s="235">
        <v>0</v>
      </c>
      <c r="Q25" s="235">
        <v>0</v>
      </c>
      <c r="R25" s="259">
        <v>0</v>
      </c>
      <c r="S25" s="259">
        <v>0</v>
      </c>
      <c r="T25" s="259"/>
      <c r="U25" s="259">
        <v>3</v>
      </c>
      <c r="V25" s="258"/>
      <c r="W25" s="258"/>
      <c r="X25" s="253"/>
    </row>
    <row r="26" spans="1:24" s="252" customFormat="1" ht="17.25" hidden="1" customHeight="1" x14ac:dyDescent="0.25">
      <c r="A26" s="239" t="s">
        <v>143</v>
      </c>
      <c r="B26" s="239">
        <v>2015</v>
      </c>
      <c r="C26" s="239">
        <v>19</v>
      </c>
      <c r="D26" s="255">
        <v>0</v>
      </c>
      <c r="E26" s="255">
        <v>0</v>
      </c>
      <c r="F26" s="255">
        <v>0</v>
      </c>
      <c r="G26" s="255">
        <v>0</v>
      </c>
      <c r="H26" s="255">
        <v>0</v>
      </c>
      <c r="I26" s="255">
        <v>0</v>
      </c>
      <c r="J26" s="255"/>
      <c r="K26" s="255">
        <v>0</v>
      </c>
      <c r="L26" s="256"/>
      <c r="M26" s="235">
        <v>0</v>
      </c>
      <c r="N26" s="235">
        <v>0</v>
      </c>
      <c r="O26" s="235">
        <v>0</v>
      </c>
      <c r="P26" s="235">
        <v>0</v>
      </c>
      <c r="Q26" s="235">
        <v>0</v>
      </c>
      <c r="R26" s="259">
        <v>0</v>
      </c>
      <c r="S26" s="259">
        <v>0</v>
      </c>
      <c r="T26" s="259"/>
      <c r="U26" s="259">
        <v>0</v>
      </c>
      <c r="V26" s="258"/>
      <c r="W26" s="258"/>
      <c r="X26" s="253"/>
    </row>
    <row r="27" spans="1:24" s="252" customFormat="1" ht="17.25" hidden="1" customHeight="1" x14ac:dyDescent="0.25">
      <c r="A27" s="239" t="s">
        <v>143</v>
      </c>
      <c r="B27" s="239">
        <v>2015</v>
      </c>
      <c r="C27" s="239">
        <v>20</v>
      </c>
      <c r="D27" s="255">
        <v>0</v>
      </c>
      <c r="E27" s="255">
        <v>0</v>
      </c>
      <c r="F27" s="255">
        <v>0</v>
      </c>
      <c r="G27" s="255">
        <v>0</v>
      </c>
      <c r="H27" s="255">
        <v>0</v>
      </c>
      <c r="I27" s="255">
        <v>2</v>
      </c>
      <c r="J27" s="255"/>
      <c r="K27" s="255">
        <v>2</v>
      </c>
      <c r="L27" s="256"/>
      <c r="M27" s="235">
        <v>0</v>
      </c>
      <c r="N27" s="235">
        <v>0</v>
      </c>
      <c r="O27" s="235">
        <v>0</v>
      </c>
      <c r="P27" s="235">
        <v>0</v>
      </c>
      <c r="Q27" s="235">
        <v>0</v>
      </c>
      <c r="R27" s="259">
        <v>0</v>
      </c>
      <c r="S27" s="259">
        <v>0</v>
      </c>
      <c r="T27" s="259"/>
      <c r="U27" s="259">
        <v>2</v>
      </c>
      <c r="V27" s="258"/>
      <c r="W27" s="258"/>
      <c r="X27" s="253"/>
    </row>
    <row r="28" spans="1:24" s="252" customFormat="1" ht="17.25" hidden="1" customHeight="1" x14ac:dyDescent="0.25">
      <c r="A28" s="239" t="s">
        <v>143</v>
      </c>
      <c r="B28" s="239">
        <v>2015</v>
      </c>
      <c r="C28" s="239">
        <v>21</v>
      </c>
      <c r="D28" s="255">
        <v>0</v>
      </c>
      <c r="E28" s="255">
        <v>1</v>
      </c>
      <c r="F28" s="255">
        <v>0</v>
      </c>
      <c r="G28" s="255">
        <v>0</v>
      </c>
      <c r="H28" s="255">
        <v>1</v>
      </c>
      <c r="I28" s="255">
        <v>6</v>
      </c>
      <c r="J28" s="255"/>
      <c r="K28" s="255">
        <v>8</v>
      </c>
      <c r="L28" s="256"/>
      <c r="M28" s="235">
        <v>1</v>
      </c>
      <c r="N28" s="235">
        <v>0</v>
      </c>
      <c r="O28" s="235">
        <v>0</v>
      </c>
      <c r="P28" s="235">
        <v>0</v>
      </c>
      <c r="Q28" s="235">
        <v>0</v>
      </c>
      <c r="R28" s="259">
        <v>1</v>
      </c>
      <c r="S28" s="259">
        <v>0</v>
      </c>
      <c r="T28" s="259"/>
      <c r="U28" s="259">
        <v>5</v>
      </c>
      <c r="V28" s="258"/>
      <c r="W28" s="258"/>
      <c r="X28" s="253"/>
    </row>
    <row r="29" spans="1:24" s="252" customFormat="1" ht="17.25" hidden="1" customHeight="1" x14ac:dyDescent="0.25">
      <c r="A29" s="239" t="s">
        <v>143</v>
      </c>
      <c r="B29" s="239">
        <v>2015</v>
      </c>
      <c r="C29" s="239">
        <v>22</v>
      </c>
      <c r="D29" s="255">
        <v>0</v>
      </c>
      <c r="E29" s="255">
        <v>0</v>
      </c>
      <c r="F29" s="255">
        <v>0</v>
      </c>
      <c r="G29" s="255">
        <v>0</v>
      </c>
      <c r="H29" s="255">
        <v>0</v>
      </c>
      <c r="I29" s="255">
        <v>2</v>
      </c>
      <c r="J29" s="255"/>
      <c r="K29" s="255">
        <v>2</v>
      </c>
      <c r="L29" s="256"/>
      <c r="M29" s="235">
        <v>0</v>
      </c>
      <c r="N29" s="235">
        <v>0</v>
      </c>
      <c r="O29" s="235">
        <v>0</v>
      </c>
      <c r="P29" s="235">
        <v>0</v>
      </c>
      <c r="Q29" s="235">
        <v>0</v>
      </c>
      <c r="R29" s="259">
        <v>0</v>
      </c>
      <c r="S29" s="259">
        <v>0</v>
      </c>
      <c r="T29" s="259"/>
      <c r="U29" s="259">
        <v>1</v>
      </c>
      <c r="V29" s="258"/>
      <c r="W29" s="258"/>
      <c r="X29" s="253"/>
    </row>
    <row r="30" spans="1:24" s="252" customFormat="1" ht="17.25" hidden="1" customHeight="1" x14ac:dyDescent="0.25">
      <c r="A30" s="239" t="s">
        <v>143</v>
      </c>
      <c r="B30" s="239">
        <v>2015</v>
      </c>
      <c r="C30" s="239">
        <v>23</v>
      </c>
      <c r="D30" s="255">
        <v>0</v>
      </c>
      <c r="E30" s="255">
        <v>0</v>
      </c>
      <c r="F30" s="255">
        <v>0</v>
      </c>
      <c r="G30" s="255">
        <v>0</v>
      </c>
      <c r="H30" s="255">
        <v>2</v>
      </c>
      <c r="I30" s="255">
        <v>4</v>
      </c>
      <c r="J30" s="255"/>
      <c r="K30" s="255">
        <v>6</v>
      </c>
      <c r="L30" s="256"/>
      <c r="M30" s="235">
        <v>0</v>
      </c>
      <c r="N30" s="235">
        <v>0</v>
      </c>
      <c r="O30" s="235">
        <v>0</v>
      </c>
      <c r="P30" s="235">
        <v>0</v>
      </c>
      <c r="Q30" s="235">
        <v>1</v>
      </c>
      <c r="R30" s="259">
        <v>0</v>
      </c>
      <c r="S30" s="259">
        <v>0</v>
      </c>
      <c r="T30" s="259"/>
      <c r="U30" s="259">
        <v>4</v>
      </c>
      <c r="V30" s="258"/>
      <c r="W30" s="258"/>
      <c r="X30" s="253"/>
    </row>
    <row r="31" spans="1:24" s="252" customFormat="1" ht="17.25" hidden="1" customHeight="1" x14ac:dyDescent="0.25">
      <c r="A31" s="239" t="s">
        <v>143</v>
      </c>
      <c r="B31" s="239">
        <v>2015</v>
      </c>
      <c r="C31" s="239">
        <v>24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1</v>
      </c>
      <c r="J31" s="255"/>
      <c r="K31" s="255">
        <v>1</v>
      </c>
      <c r="L31" s="256"/>
      <c r="M31" s="235">
        <v>0</v>
      </c>
      <c r="N31" s="235">
        <v>0</v>
      </c>
      <c r="O31" s="235">
        <v>0</v>
      </c>
      <c r="P31" s="235">
        <v>0</v>
      </c>
      <c r="Q31" s="235">
        <v>0</v>
      </c>
      <c r="R31" s="259">
        <v>0</v>
      </c>
      <c r="S31" s="259">
        <v>0</v>
      </c>
      <c r="T31" s="259"/>
      <c r="U31" s="259">
        <v>0</v>
      </c>
      <c r="V31" s="258"/>
      <c r="W31" s="258"/>
      <c r="X31" s="253"/>
    </row>
    <row r="32" spans="1:24" s="252" customFormat="1" ht="17.25" hidden="1" customHeight="1" x14ac:dyDescent="0.25">
      <c r="A32" s="239" t="s">
        <v>143</v>
      </c>
      <c r="B32" s="239">
        <v>2015</v>
      </c>
      <c r="C32" s="239">
        <v>25</v>
      </c>
      <c r="D32" s="255">
        <v>1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/>
      <c r="K32" s="255">
        <v>1</v>
      </c>
      <c r="L32" s="256"/>
      <c r="M32" s="235">
        <v>0</v>
      </c>
      <c r="N32" s="235">
        <v>0</v>
      </c>
      <c r="O32" s="235">
        <v>0</v>
      </c>
      <c r="P32" s="235">
        <v>0</v>
      </c>
      <c r="Q32" s="235">
        <v>0</v>
      </c>
      <c r="R32" s="259">
        <v>0</v>
      </c>
      <c r="S32" s="259">
        <v>0</v>
      </c>
      <c r="T32" s="259"/>
      <c r="U32" s="259">
        <v>1</v>
      </c>
      <c r="V32" s="258"/>
      <c r="W32" s="258"/>
      <c r="X32" s="253"/>
    </row>
    <row r="33" spans="1:24" s="252" customFormat="1" ht="17.25" hidden="1" customHeight="1" x14ac:dyDescent="0.25">
      <c r="A33" s="239" t="s">
        <v>143</v>
      </c>
      <c r="B33" s="239">
        <v>2015</v>
      </c>
      <c r="C33" s="239">
        <v>26</v>
      </c>
      <c r="D33" s="255">
        <v>0</v>
      </c>
      <c r="E33" s="255">
        <v>0</v>
      </c>
      <c r="F33" s="255">
        <v>0</v>
      </c>
      <c r="G33" s="255">
        <v>0</v>
      </c>
      <c r="H33" s="255">
        <v>0</v>
      </c>
      <c r="I33" s="255">
        <v>3</v>
      </c>
      <c r="J33" s="255"/>
      <c r="K33" s="255">
        <v>3</v>
      </c>
      <c r="L33" s="256"/>
      <c r="M33" s="235">
        <v>1</v>
      </c>
      <c r="N33" s="235">
        <v>0</v>
      </c>
      <c r="O33" s="235">
        <v>0</v>
      </c>
      <c r="P33" s="235">
        <v>0</v>
      </c>
      <c r="Q33" s="235">
        <v>0</v>
      </c>
      <c r="R33" s="259">
        <v>0</v>
      </c>
      <c r="S33" s="259">
        <v>0</v>
      </c>
      <c r="T33" s="259"/>
      <c r="U33" s="259">
        <v>0</v>
      </c>
      <c r="V33" s="258"/>
      <c r="W33" s="258"/>
      <c r="X33" s="253"/>
    </row>
    <row r="34" spans="1:24" s="252" customFormat="1" ht="17.25" hidden="1" customHeight="1" x14ac:dyDescent="0.25">
      <c r="A34" s="239" t="s">
        <v>143</v>
      </c>
      <c r="B34" s="239">
        <v>2015</v>
      </c>
      <c r="C34" s="239">
        <v>27</v>
      </c>
      <c r="D34" s="255">
        <v>1</v>
      </c>
      <c r="E34" s="255">
        <v>0</v>
      </c>
      <c r="F34" s="255">
        <v>0</v>
      </c>
      <c r="G34" s="255">
        <v>0</v>
      </c>
      <c r="H34" s="255">
        <v>0</v>
      </c>
      <c r="I34" s="255">
        <v>5</v>
      </c>
      <c r="J34" s="255"/>
      <c r="K34" s="255">
        <v>6</v>
      </c>
      <c r="L34" s="256"/>
      <c r="M34" s="235">
        <v>1</v>
      </c>
      <c r="N34" s="235">
        <v>0</v>
      </c>
      <c r="O34" s="235">
        <v>0</v>
      </c>
      <c r="P34" s="235">
        <v>0</v>
      </c>
      <c r="Q34" s="235">
        <v>1</v>
      </c>
      <c r="R34" s="259">
        <v>0</v>
      </c>
      <c r="S34" s="259">
        <v>0</v>
      </c>
      <c r="T34" s="259"/>
      <c r="U34" s="259">
        <v>4</v>
      </c>
      <c r="V34" s="258"/>
      <c r="W34" s="258"/>
      <c r="X34" s="253"/>
    </row>
    <row r="35" spans="1:24" s="252" customFormat="1" ht="17.25" hidden="1" customHeight="1" x14ac:dyDescent="0.25">
      <c r="A35" s="239" t="s">
        <v>143</v>
      </c>
      <c r="B35" s="239">
        <v>2015</v>
      </c>
      <c r="C35" s="239">
        <v>28</v>
      </c>
      <c r="D35" s="255">
        <v>0</v>
      </c>
      <c r="E35" s="255">
        <v>0</v>
      </c>
      <c r="F35" s="255">
        <v>0</v>
      </c>
      <c r="G35" s="255">
        <v>0</v>
      </c>
      <c r="H35" s="255">
        <v>0</v>
      </c>
      <c r="I35" s="255">
        <v>1</v>
      </c>
      <c r="J35" s="255"/>
      <c r="K35" s="255">
        <v>1</v>
      </c>
      <c r="L35" s="256"/>
      <c r="M35" s="235">
        <v>0</v>
      </c>
      <c r="N35" s="235">
        <v>0</v>
      </c>
      <c r="O35" s="235">
        <v>0</v>
      </c>
      <c r="P35" s="235">
        <v>0</v>
      </c>
      <c r="Q35" s="235">
        <v>0</v>
      </c>
      <c r="R35" s="259">
        <v>0</v>
      </c>
      <c r="S35" s="259">
        <v>0</v>
      </c>
      <c r="T35" s="259"/>
      <c r="U35" s="259">
        <v>0</v>
      </c>
      <c r="V35" s="258"/>
      <c r="W35" s="258"/>
      <c r="X35" s="253"/>
    </row>
    <row r="36" spans="1:24" s="252" customFormat="1" ht="17.25" hidden="1" customHeight="1" x14ac:dyDescent="0.25">
      <c r="A36" s="239" t="s">
        <v>143</v>
      </c>
      <c r="B36" s="239">
        <v>2015</v>
      </c>
      <c r="C36" s="239">
        <v>29</v>
      </c>
      <c r="D36" s="255">
        <v>0</v>
      </c>
      <c r="E36" s="255">
        <v>0</v>
      </c>
      <c r="F36" s="255">
        <v>0</v>
      </c>
      <c r="G36" s="255">
        <v>0</v>
      </c>
      <c r="H36" s="255">
        <v>0</v>
      </c>
      <c r="I36" s="255">
        <v>0</v>
      </c>
      <c r="J36" s="255"/>
      <c r="K36" s="255">
        <v>0</v>
      </c>
      <c r="L36" s="256"/>
      <c r="M36" s="235">
        <v>0</v>
      </c>
      <c r="N36" s="235">
        <v>0</v>
      </c>
      <c r="O36" s="235">
        <v>0</v>
      </c>
      <c r="P36" s="235">
        <v>0</v>
      </c>
      <c r="Q36" s="235">
        <v>0</v>
      </c>
      <c r="R36" s="259">
        <v>0</v>
      </c>
      <c r="S36" s="259">
        <v>0</v>
      </c>
      <c r="T36" s="259"/>
      <c r="U36" s="259">
        <v>0</v>
      </c>
      <c r="V36" s="258"/>
      <c r="W36" s="258"/>
      <c r="X36" s="253"/>
    </row>
    <row r="37" spans="1:24" s="252" customFormat="1" ht="17.25" hidden="1" customHeight="1" x14ac:dyDescent="0.25">
      <c r="A37" s="239" t="s">
        <v>143</v>
      </c>
      <c r="B37" s="239">
        <v>2015</v>
      </c>
      <c r="C37" s="239">
        <v>30</v>
      </c>
      <c r="D37" s="255">
        <v>0</v>
      </c>
      <c r="E37" s="255">
        <v>0</v>
      </c>
      <c r="F37" s="255">
        <v>0</v>
      </c>
      <c r="G37" s="255">
        <v>0</v>
      </c>
      <c r="H37" s="255">
        <v>1</v>
      </c>
      <c r="I37" s="255">
        <v>12</v>
      </c>
      <c r="J37" s="255"/>
      <c r="K37" s="255">
        <v>13</v>
      </c>
      <c r="L37" s="256"/>
      <c r="M37" s="235">
        <v>2</v>
      </c>
      <c r="N37" s="235">
        <v>1</v>
      </c>
      <c r="O37" s="235">
        <v>0</v>
      </c>
      <c r="P37" s="235">
        <v>0</v>
      </c>
      <c r="Q37" s="235">
        <v>2</v>
      </c>
      <c r="R37" s="259">
        <v>0</v>
      </c>
      <c r="S37" s="259">
        <v>0</v>
      </c>
      <c r="T37" s="259"/>
      <c r="U37" s="259">
        <v>7</v>
      </c>
      <c r="V37" s="258"/>
      <c r="W37" s="258"/>
      <c r="X37" s="253"/>
    </row>
    <row r="38" spans="1:24" s="252" customFormat="1" ht="17.25" hidden="1" customHeight="1" x14ac:dyDescent="0.25">
      <c r="A38" s="239" t="s">
        <v>143</v>
      </c>
      <c r="B38" s="239">
        <v>2015</v>
      </c>
      <c r="C38" s="239">
        <v>31</v>
      </c>
      <c r="D38" s="255">
        <v>0</v>
      </c>
      <c r="E38" s="255">
        <v>0</v>
      </c>
      <c r="F38" s="255">
        <v>0</v>
      </c>
      <c r="G38" s="255">
        <v>0</v>
      </c>
      <c r="H38" s="255">
        <v>1</v>
      </c>
      <c r="I38" s="255">
        <v>7</v>
      </c>
      <c r="J38" s="255"/>
      <c r="K38" s="255">
        <v>8</v>
      </c>
      <c r="L38" s="256"/>
      <c r="M38" s="235">
        <v>2</v>
      </c>
      <c r="N38" s="235">
        <v>1</v>
      </c>
      <c r="O38" s="235">
        <v>0</v>
      </c>
      <c r="P38" s="235">
        <v>0</v>
      </c>
      <c r="Q38" s="235">
        <v>0</v>
      </c>
      <c r="R38" s="259">
        <v>0</v>
      </c>
      <c r="S38" s="259">
        <v>0</v>
      </c>
      <c r="T38" s="259"/>
      <c r="U38" s="259">
        <v>5</v>
      </c>
      <c r="V38" s="258"/>
      <c r="W38" s="258"/>
      <c r="X38" s="253"/>
    </row>
    <row r="39" spans="1:24" s="252" customFormat="1" ht="17.25" hidden="1" customHeight="1" x14ac:dyDescent="0.25">
      <c r="A39" s="239" t="s">
        <v>143</v>
      </c>
      <c r="B39" s="239">
        <v>2015</v>
      </c>
      <c r="C39" s="239">
        <v>32</v>
      </c>
      <c r="D39" s="255">
        <v>0</v>
      </c>
      <c r="E39" s="255">
        <v>0</v>
      </c>
      <c r="F39" s="255">
        <v>0</v>
      </c>
      <c r="G39" s="255">
        <v>0</v>
      </c>
      <c r="H39" s="255">
        <v>2</v>
      </c>
      <c r="I39" s="255">
        <v>4</v>
      </c>
      <c r="J39" s="255"/>
      <c r="K39" s="255">
        <v>6</v>
      </c>
      <c r="L39" s="256"/>
      <c r="M39" s="235">
        <v>2</v>
      </c>
      <c r="N39" s="235">
        <v>1</v>
      </c>
      <c r="O39" s="235">
        <v>0</v>
      </c>
      <c r="P39" s="235">
        <v>0</v>
      </c>
      <c r="Q39" s="235">
        <v>0</v>
      </c>
      <c r="R39" s="259">
        <v>0</v>
      </c>
      <c r="S39" s="259">
        <v>0</v>
      </c>
      <c r="T39" s="259"/>
      <c r="U39" s="259">
        <v>3</v>
      </c>
      <c r="V39" s="258"/>
      <c r="W39" s="258"/>
      <c r="X39" s="253"/>
    </row>
    <row r="40" spans="1:24" s="252" customFormat="1" ht="17.25" hidden="1" customHeight="1" x14ac:dyDescent="0.25">
      <c r="A40" s="239" t="s">
        <v>143</v>
      </c>
      <c r="B40" s="239">
        <v>2015</v>
      </c>
      <c r="C40" s="239">
        <v>33</v>
      </c>
      <c r="D40" s="255">
        <v>0</v>
      </c>
      <c r="E40" s="255">
        <v>0</v>
      </c>
      <c r="F40" s="255">
        <v>1</v>
      </c>
      <c r="G40" s="255">
        <v>1</v>
      </c>
      <c r="H40" s="255">
        <v>1</v>
      </c>
      <c r="I40" s="255">
        <v>6</v>
      </c>
      <c r="J40" s="255"/>
      <c r="K40" s="255">
        <v>9</v>
      </c>
      <c r="L40" s="256"/>
      <c r="M40" s="235">
        <v>0</v>
      </c>
      <c r="N40" s="235">
        <v>0</v>
      </c>
      <c r="O40" s="235">
        <v>0</v>
      </c>
      <c r="P40" s="235">
        <v>0</v>
      </c>
      <c r="Q40" s="235">
        <v>0</v>
      </c>
      <c r="R40" s="259">
        <v>0</v>
      </c>
      <c r="S40" s="259">
        <v>0</v>
      </c>
      <c r="T40" s="259"/>
      <c r="U40" s="259">
        <v>7</v>
      </c>
      <c r="V40" s="258"/>
      <c r="W40" s="258"/>
      <c r="X40" s="253"/>
    </row>
    <row r="41" spans="1:24" s="252" customFormat="1" ht="17.25" hidden="1" customHeight="1" x14ac:dyDescent="0.25">
      <c r="A41" s="239" t="s">
        <v>143</v>
      </c>
      <c r="B41" s="239">
        <v>2015</v>
      </c>
      <c r="C41" s="239">
        <v>34</v>
      </c>
      <c r="D41" s="255">
        <v>0</v>
      </c>
      <c r="E41" s="255">
        <v>0</v>
      </c>
      <c r="F41" s="255">
        <v>1</v>
      </c>
      <c r="G41" s="255">
        <v>2</v>
      </c>
      <c r="H41" s="255">
        <v>1</v>
      </c>
      <c r="I41" s="255">
        <v>10</v>
      </c>
      <c r="J41" s="255"/>
      <c r="K41" s="255">
        <v>14</v>
      </c>
      <c r="L41" s="256"/>
      <c r="M41" s="235">
        <v>7</v>
      </c>
      <c r="N41" s="235">
        <v>0</v>
      </c>
      <c r="O41" s="235">
        <v>0</v>
      </c>
      <c r="P41" s="235">
        <v>0</v>
      </c>
      <c r="Q41" s="235">
        <v>0</v>
      </c>
      <c r="R41" s="259">
        <v>0</v>
      </c>
      <c r="S41" s="259">
        <v>0</v>
      </c>
      <c r="T41" s="259"/>
      <c r="U41" s="259">
        <v>4</v>
      </c>
      <c r="V41" s="258"/>
      <c r="W41" s="258"/>
      <c r="X41" s="253"/>
    </row>
    <row r="42" spans="1:24" s="252" customFormat="1" ht="17.25" hidden="1" customHeight="1" x14ac:dyDescent="0.25">
      <c r="A42" s="239" t="s">
        <v>143</v>
      </c>
      <c r="B42" s="239">
        <v>2015</v>
      </c>
      <c r="C42" s="239">
        <v>35</v>
      </c>
      <c r="D42" s="255">
        <v>0</v>
      </c>
      <c r="E42" s="255">
        <v>0</v>
      </c>
      <c r="F42" s="255">
        <v>0</v>
      </c>
      <c r="G42" s="255">
        <v>0</v>
      </c>
      <c r="H42" s="255">
        <v>4</v>
      </c>
      <c r="I42" s="255">
        <v>6</v>
      </c>
      <c r="J42" s="255"/>
      <c r="K42" s="255">
        <v>10</v>
      </c>
      <c r="L42" s="256"/>
      <c r="M42" s="235">
        <v>3</v>
      </c>
      <c r="N42" s="235">
        <v>0</v>
      </c>
      <c r="O42" s="235">
        <v>0</v>
      </c>
      <c r="P42" s="235">
        <v>0</v>
      </c>
      <c r="Q42" s="235">
        <v>0</v>
      </c>
      <c r="R42" s="259">
        <v>1</v>
      </c>
      <c r="S42" s="259">
        <v>0</v>
      </c>
      <c r="T42" s="259"/>
      <c r="U42" s="259">
        <v>5</v>
      </c>
      <c r="V42" s="258"/>
      <c r="W42" s="258"/>
      <c r="X42" s="253"/>
    </row>
    <row r="43" spans="1:24" s="252" customFormat="1" ht="17.25" hidden="1" customHeight="1" x14ac:dyDescent="0.25">
      <c r="A43" s="239" t="s">
        <v>143</v>
      </c>
      <c r="B43" s="239">
        <v>2015</v>
      </c>
      <c r="C43" s="239">
        <v>36</v>
      </c>
      <c r="D43" s="255">
        <v>0</v>
      </c>
      <c r="E43" s="255">
        <v>0</v>
      </c>
      <c r="F43" s="255">
        <v>0</v>
      </c>
      <c r="G43" s="255">
        <v>0</v>
      </c>
      <c r="H43" s="255">
        <v>1</v>
      </c>
      <c r="I43" s="255">
        <v>7</v>
      </c>
      <c r="J43" s="255"/>
      <c r="K43" s="255">
        <v>8</v>
      </c>
      <c r="L43" s="256"/>
      <c r="M43" s="235">
        <v>0</v>
      </c>
      <c r="N43" s="235">
        <v>0</v>
      </c>
      <c r="O43" s="235">
        <v>0</v>
      </c>
      <c r="P43" s="235">
        <v>1</v>
      </c>
      <c r="Q43" s="235">
        <v>1</v>
      </c>
      <c r="R43" s="259">
        <v>0</v>
      </c>
      <c r="S43" s="259">
        <v>0</v>
      </c>
      <c r="T43" s="259"/>
      <c r="U43" s="259">
        <v>4</v>
      </c>
      <c r="V43" s="258"/>
      <c r="W43" s="258"/>
      <c r="X43" s="253"/>
    </row>
    <row r="44" spans="1:24" s="252" customFormat="1" ht="17.25" hidden="1" customHeight="1" x14ac:dyDescent="0.25">
      <c r="A44" s="239" t="s">
        <v>143</v>
      </c>
      <c r="B44" s="239">
        <v>2015</v>
      </c>
      <c r="C44" s="239">
        <v>37</v>
      </c>
      <c r="D44" s="255">
        <v>0</v>
      </c>
      <c r="E44" s="255">
        <v>0</v>
      </c>
      <c r="F44" s="255">
        <v>0</v>
      </c>
      <c r="G44" s="255">
        <v>0</v>
      </c>
      <c r="H44" s="255">
        <v>1</v>
      </c>
      <c r="I44" s="255">
        <v>7</v>
      </c>
      <c r="J44" s="255"/>
      <c r="K44" s="255">
        <v>8</v>
      </c>
      <c r="L44" s="256"/>
      <c r="M44" s="235">
        <v>1</v>
      </c>
      <c r="N44" s="235">
        <v>2</v>
      </c>
      <c r="O44" s="235">
        <v>0</v>
      </c>
      <c r="P44" s="235">
        <v>0</v>
      </c>
      <c r="Q44" s="235">
        <v>0</v>
      </c>
      <c r="R44" s="259">
        <v>0</v>
      </c>
      <c r="S44" s="259">
        <v>0</v>
      </c>
      <c r="T44" s="259"/>
      <c r="U44" s="259">
        <v>4</v>
      </c>
      <c r="V44" s="258"/>
      <c r="W44" s="258"/>
      <c r="X44" s="253"/>
    </row>
    <row r="45" spans="1:24" s="252" customFormat="1" ht="17.25" hidden="1" customHeight="1" x14ac:dyDescent="0.25">
      <c r="A45" s="239" t="s">
        <v>143</v>
      </c>
      <c r="B45" s="239">
        <v>2015</v>
      </c>
      <c r="C45" s="239">
        <v>38</v>
      </c>
      <c r="D45" s="255">
        <v>0</v>
      </c>
      <c r="E45" s="255">
        <v>0</v>
      </c>
      <c r="F45" s="255">
        <v>0</v>
      </c>
      <c r="G45" s="255">
        <v>0</v>
      </c>
      <c r="H45" s="255">
        <v>1</v>
      </c>
      <c r="I45" s="255">
        <v>9</v>
      </c>
      <c r="J45" s="255"/>
      <c r="K45" s="255">
        <v>10</v>
      </c>
      <c r="L45" s="256"/>
      <c r="M45" s="235">
        <v>2</v>
      </c>
      <c r="N45" s="235">
        <v>0</v>
      </c>
      <c r="O45" s="235">
        <v>0</v>
      </c>
      <c r="P45" s="235">
        <v>0</v>
      </c>
      <c r="Q45" s="235">
        <v>0</v>
      </c>
      <c r="R45" s="259">
        <v>0</v>
      </c>
      <c r="S45" s="259">
        <v>0</v>
      </c>
      <c r="T45" s="259"/>
      <c r="U45" s="259">
        <v>7</v>
      </c>
      <c r="V45" s="258"/>
      <c r="W45" s="258"/>
      <c r="X45" s="253"/>
    </row>
    <row r="46" spans="1:24" s="252" customFormat="1" ht="17.25" hidden="1" customHeight="1" x14ac:dyDescent="0.25">
      <c r="A46" s="239" t="s">
        <v>143</v>
      </c>
      <c r="B46" s="239">
        <v>2015</v>
      </c>
      <c r="C46" s="239">
        <v>39</v>
      </c>
      <c r="D46" s="255">
        <v>0</v>
      </c>
      <c r="E46" s="255">
        <v>0</v>
      </c>
      <c r="F46" s="255">
        <v>0</v>
      </c>
      <c r="G46" s="255">
        <v>0</v>
      </c>
      <c r="H46" s="255">
        <v>1</v>
      </c>
      <c r="I46" s="255">
        <v>4</v>
      </c>
      <c r="J46" s="255"/>
      <c r="K46" s="255">
        <v>5</v>
      </c>
      <c r="L46" s="256"/>
      <c r="M46" s="235">
        <v>0</v>
      </c>
      <c r="N46" s="235">
        <v>0</v>
      </c>
      <c r="O46" s="235">
        <v>0</v>
      </c>
      <c r="P46" s="235">
        <v>0</v>
      </c>
      <c r="Q46" s="235">
        <v>0</v>
      </c>
      <c r="R46" s="259">
        <v>0</v>
      </c>
      <c r="S46" s="259">
        <v>0</v>
      </c>
      <c r="T46" s="259"/>
      <c r="U46" s="259">
        <v>3</v>
      </c>
      <c r="V46" s="258"/>
      <c r="W46" s="258"/>
      <c r="X46" s="253"/>
    </row>
    <row r="47" spans="1:24" s="252" customFormat="1" ht="17.25" hidden="1" customHeight="1" x14ac:dyDescent="0.25">
      <c r="A47" s="239" t="s">
        <v>143</v>
      </c>
      <c r="B47" s="239">
        <v>2015</v>
      </c>
      <c r="C47" s="239">
        <v>40</v>
      </c>
      <c r="D47" s="255">
        <v>1</v>
      </c>
      <c r="E47" s="255">
        <v>0</v>
      </c>
      <c r="F47" s="255">
        <v>0</v>
      </c>
      <c r="G47" s="255">
        <v>0</v>
      </c>
      <c r="H47" s="255">
        <v>0</v>
      </c>
      <c r="I47" s="255">
        <v>4</v>
      </c>
      <c r="J47" s="255"/>
      <c r="K47" s="255">
        <v>5</v>
      </c>
      <c r="L47" s="256"/>
      <c r="M47" s="235">
        <v>0</v>
      </c>
      <c r="N47" s="235">
        <v>1</v>
      </c>
      <c r="O47" s="235">
        <v>0</v>
      </c>
      <c r="P47" s="235">
        <v>0</v>
      </c>
      <c r="Q47" s="235">
        <v>0</v>
      </c>
      <c r="R47" s="259">
        <v>0</v>
      </c>
      <c r="S47" s="259">
        <v>0</v>
      </c>
      <c r="T47" s="259"/>
      <c r="U47" s="259">
        <v>2</v>
      </c>
      <c r="V47" s="258"/>
      <c r="W47" s="258"/>
      <c r="X47" s="253"/>
    </row>
    <row r="48" spans="1:24" s="252" customFormat="1" ht="17.25" hidden="1" customHeight="1" x14ac:dyDescent="0.25">
      <c r="A48" s="239" t="s">
        <v>143</v>
      </c>
      <c r="B48" s="239">
        <v>2015</v>
      </c>
      <c r="C48" s="239">
        <v>41</v>
      </c>
      <c r="D48" s="255">
        <v>1</v>
      </c>
      <c r="E48" s="255">
        <v>0</v>
      </c>
      <c r="F48" s="255">
        <v>0</v>
      </c>
      <c r="G48" s="255">
        <v>0</v>
      </c>
      <c r="H48" s="255">
        <v>0</v>
      </c>
      <c r="I48" s="255">
        <v>5</v>
      </c>
      <c r="J48" s="255"/>
      <c r="K48" s="255">
        <v>6</v>
      </c>
      <c r="L48" s="256"/>
      <c r="M48" s="235">
        <v>0</v>
      </c>
      <c r="N48" s="235">
        <v>1</v>
      </c>
      <c r="O48" s="235">
        <v>0</v>
      </c>
      <c r="P48" s="235">
        <v>0</v>
      </c>
      <c r="Q48" s="235">
        <v>0</v>
      </c>
      <c r="R48" s="259">
        <v>0</v>
      </c>
      <c r="S48" s="259">
        <v>0</v>
      </c>
      <c r="T48" s="259"/>
      <c r="U48" s="259">
        <v>4</v>
      </c>
      <c r="V48" s="258"/>
      <c r="W48" s="258"/>
      <c r="X48" s="253"/>
    </row>
    <row r="49" spans="1:24" s="252" customFormat="1" ht="17.25" hidden="1" customHeight="1" x14ac:dyDescent="0.25">
      <c r="A49" s="239" t="s">
        <v>143</v>
      </c>
      <c r="B49" s="239">
        <v>2015</v>
      </c>
      <c r="C49" s="239">
        <v>42</v>
      </c>
      <c r="D49" s="255">
        <v>2</v>
      </c>
      <c r="E49" s="255">
        <v>0</v>
      </c>
      <c r="F49" s="255">
        <v>0</v>
      </c>
      <c r="G49" s="255">
        <v>0</v>
      </c>
      <c r="H49" s="255">
        <v>1</v>
      </c>
      <c r="I49" s="255">
        <v>1</v>
      </c>
      <c r="J49" s="255"/>
      <c r="K49" s="255">
        <v>4</v>
      </c>
      <c r="L49" s="256"/>
      <c r="M49" s="235">
        <v>0</v>
      </c>
      <c r="N49" s="235">
        <v>0</v>
      </c>
      <c r="O49" s="235">
        <v>0</v>
      </c>
      <c r="P49" s="235">
        <v>0</v>
      </c>
      <c r="Q49" s="235">
        <v>0</v>
      </c>
      <c r="R49" s="259">
        <v>1</v>
      </c>
      <c r="S49" s="259">
        <v>0</v>
      </c>
      <c r="T49" s="259"/>
      <c r="U49" s="259">
        <v>2</v>
      </c>
      <c r="V49" s="258"/>
      <c r="W49" s="258"/>
      <c r="X49" s="253"/>
    </row>
    <row r="50" spans="1:24" s="252" customFormat="1" ht="17.25" hidden="1" customHeight="1" x14ac:dyDescent="0.25">
      <c r="A50" s="239" t="s">
        <v>143</v>
      </c>
      <c r="B50" s="239">
        <v>2015</v>
      </c>
      <c r="C50" s="239">
        <v>43</v>
      </c>
      <c r="D50" s="255">
        <v>0</v>
      </c>
      <c r="E50" s="255">
        <v>0</v>
      </c>
      <c r="F50" s="255">
        <v>0</v>
      </c>
      <c r="G50" s="255">
        <v>0</v>
      </c>
      <c r="H50" s="255">
        <v>0</v>
      </c>
      <c r="I50" s="255">
        <v>3</v>
      </c>
      <c r="J50" s="255"/>
      <c r="K50" s="255">
        <v>3</v>
      </c>
      <c r="L50" s="256"/>
      <c r="M50" s="235">
        <v>0</v>
      </c>
      <c r="N50" s="235">
        <v>0</v>
      </c>
      <c r="O50" s="235">
        <v>0</v>
      </c>
      <c r="P50" s="235">
        <v>0</v>
      </c>
      <c r="Q50" s="235">
        <v>0</v>
      </c>
      <c r="R50" s="259">
        <v>0</v>
      </c>
      <c r="S50" s="259">
        <v>0</v>
      </c>
      <c r="T50" s="259"/>
      <c r="U50" s="259">
        <v>3</v>
      </c>
      <c r="V50" s="258"/>
      <c r="W50" s="258"/>
      <c r="X50" s="253"/>
    </row>
    <row r="51" spans="1:24" s="252" customFormat="1" ht="17.25" hidden="1" customHeight="1" x14ac:dyDescent="0.25">
      <c r="A51" s="239" t="s">
        <v>143</v>
      </c>
      <c r="B51" s="239">
        <v>2015</v>
      </c>
      <c r="C51" s="239">
        <v>44</v>
      </c>
      <c r="D51" s="255">
        <v>0</v>
      </c>
      <c r="E51" s="255">
        <v>0</v>
      </c>
      <c r="F51" s="255">
        <v>0</v>
      </c>
      <c r="G51" s="255">
        <v>0</v>
      </c>
      <c r="H51" s="255">
        <v>0</v>
      </c>
      <c r="I51" s="255">
        <v>9</v>
      </c>
      <c r="J51" s="255"/>
      <c r="K51" s="255">
        <v>9</v>
      </c>
      <c r="L51" s="256"/>
      <c r="M51" s="235">
        <v>0</v>
      </c>
      <c r="N51" s="235">
        <v>0</v>
      </c>
      <c r="O51" s="235">
        <v>0</v>
      </c>
      <c r="P51" s="235">
        <v>0</v>
      </c>
      <c r="Q51" s="235">
        <v>0</v>
      </c>
      <c r="R51" s="259">
        <v>0</v>
      </c>
      <c r="S51" s="259">
        <v>0</v>
      </c>
      <c r="T51" s="259"/>
      <c r="U51" s="259">
        <v>6</v>
      </c>
      <c r="V51" s="258"/>
      <c r="W51" s="258"/>
      <c r="X51" s="253"/>
    </row>
    <row r="52" spans="1:24" s="252" customFormat="1" ht="17.25" hidden="1" customHeight="1" x14ac:dyDescent="0.25">
      <c r="A52" s="239" t="s">
        <v>143</v>
      </c>
      <c r="B52" s="239">
        <v>2015</v>
      </c>
      <c r="C52" s="239">
        <v>45</v>
      </c>
      <c r="D52" s="255">
        <v>0</v>
      </c>
      <c r="E52" s="255">
        <v>0</v>
      </c>
      <c r="F52" s="255">
        <v>0</v>
      </c>
      <c r="G52" s="255">
        <v>0</v>
      </c>
      <c r="H52" s="255">
        <v>0</v>
      </c>
      <c r="I52" s="255">
        <v>3</v>
      </c>
      <c r="J52" s="255"/>
      <c r="K52" s="255">
        <v>3</v>
      </c>
      <c r="L52" s="256"/>
      <c r="M52" s="235">
        <v>0</v>
      </c>
      <c r="N52" s="235">
        <v>0</v>
      </c>
      <c r="O52" s="235">
        <v>0</v>
      </c>
      <c r="P52" s="235">
        <v>0</v>
      </c>
      <c r="Q52" s="235">
        <v>0</v>
      </c>
      <c r="R52" s="259">
        <v>0</v>
      </c>
      <c r="S52" s="259">
        <v>0</v>
      </c>
      <c r="T52" s="259"/>
      <c r="U52" s="259">
        <v>2</v>
      </c>
      <c r="V52" s="258"/>
      <c r="W52" s="258"/>
      <c r="X52" s="253"/>
    </row>
    <row r="53" spans="1:24" s="252" customFormat="1" ht="17.25" hidden="1" customHeight="1" x14ac:dyDescent="0.25">
      <c r="A53" s="239" t="s">
        <v>143</v>
      </c>
      <c r="B53" s="239">
        <v>2015</v>
      </c>
      <c r="C53" s="239">
        <v>46</v>
      </c>
      <c r="D53" s="255">
        <v>0</v>
      </c>
      <c r="E53" s="255">
        <v>0</v>
      </c>
      <c r="F53" s="255">
        <v>0</v>
      </c>
      <c r="G53" s="255">
        <v>0</v>
      </c>
      <c r="H53" s="255">
        <v>0</v>
      </c>
      <c r="I53" s="255">
        <v>5</v>
      </c>
      <c r="J53" s="255"/>
      <c r="K53" s="255">
        <v>5</v>
      </c>
      <c r="L53" s="256"/>
      <c r="M53" s="235">
        <v>0</v>
      </c>
      <c r="N53" s="235">
        <v>0</v>
      </c>
      <c r="O53" s="235">
        <v>0</v>
      </c>
      <c r="P53" s="235">
        <v>0</v>
      </c>
      <c r="Q53" s="235">
        <v>0</v>
      </c>
      <c r="R53" s="259">
        <v>0</v>
      </c>
      <c r="S53" s="259">
        <v>0</v>
      </c>
      <c r="T53" s="259"/>
      <c r="U53" s="259">
        <v>5</v>
      </c>
      <c r="V53" s="258"/>
      <c r="W53" s="258"/>
      <c r="X53" s="253"/>
    </row>
    <row r="54" spans="1:24" s="252" customFormat="1" ht="17.25" hidden="1" customHeight="1" x14ac:dyDescent="0.25">
      <c r="A54" s="239" t="s">
        <v>143</v>
      </c>
      <c r="B54" s="239">
        <v>2015</v>
      </c>
      <c r="C54" s="239">
        <v>47</v>
      </c>
      <c r="D54" s="255">
        <v>0</v>
      </c>
      <c r="E54" s="255">
        <v>0</v>
      </c>
      <c r="F54" s="255">
        <v>0</v>
      </c>
      <c r="G54" s="255">
        <v>0</v>
      </c>
      <c r="H54" s="255">
        <v>0</v>
      </c>
      <c r="I54" s="255">
        <v>0</v>
      </c>
      <c r="J54" s="255"/>
      <c r="K54" s="255">
        <v>0</v>
      </c>
      <c r="L54" s="256"/>
      <c r="M54" s="235">
        <v>0</v>
      </c>
      <c r="N54" s="235">
        <v>0</v>
      </c>
      <c r="O54" s="235">
        <v>0</v>
      </c>
      <c r="P54" s="235">
        <v>0</v>
      </c>
      <c r="Q54" s="235">
        <v>0</v>
      </c>
      <c r="R54" s="259">
        <v>0</v>
      </c>
      <c r="S54" s="259">
        <v>0</v>
      </c>
      <c r="T54" s="259"/>
      <c r="U54" s="259">
        <v>0</v>
      </c>
      <c r="V54" s="258"/>
      <c r="W54" s="258"/>
      <c r="X54" s="253"/>
    </row>
    <row r="55" spans="1:24" s="252" customFormat="1" ht="17.25" hidden="1" customHeight="1" x14ac:dyDescent="0.25">
      <c r="A55" s="239" t="s">
        <v>143</v>
      </c>
      <c r="B55" s="239">
        <v>2015</v>
      </c>
      <c r="C55" s="239">
        <v>48</v>
      </c>
      <c r="D55" s="255">
        <v>0</v>
      </c>
      <c r="E55" s="255">
        <v>0</v>
      </c>
      <c r="F55" s="255">
        <v>0</v>
      </c>
      <c r="G55" s="255">
        <v>0</v>
      </c>
      <c r="H55" s="255">
        <v>1</v>
      </c>
      <c r="I55" s="255">
        <v>1</v>
      </c>
      <c r="J55" s="255"/>
      <c r="K55" s="255">
        <v>2</v>
      </c>
      <c r="L55" s="256"/>
      <c r="M55" s="235">
        <v>0</v>
      </c>
      <c r="N55" s="235">
        <v>0</v>
      </c>
      <c r="O55" s="235">
        <v>0</v>
      </c>
      <c r="P55" s="235">
        <v>0</v>
      </c>
      <c r="Q55" s="235">
        <v>0</v>
      </c>
      <c r="R55" s="259">
        <v>0</v>
      </c>
      <c r="S55" s="259">
        <v>0</v>
      </c>
      <c r="T55" s="259"/>
      <c r="U55" s="259">
        <v>2</v>
      </c>
      <c r="V55" s="258"/>
      <c r="W55" s="258"/>
      <c r="X55" s="253"/>
    </row>
    <row r="56" spans="1:24" s="252" customFormat="1" ht="17.25" hidden="1" customHeight="1" x14ac:dyDescent="0.25">
      <c r="A56" s="239" t="s">
        <v>143</v>
      </c>
      <c r="B56" s="239">
        <v>2015</v>
      </c>
      <c r="C56" s="239">
        <v>49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1</v>
      </c>
      <c r="J56" s="255"/>
      <c r="K56" s="255">
        <v>1</v>
      </c>
      <c r="L56" s="256"/>
      <c r="M56" s="235">
        <v>0</v>
      </c>
      <c r="N56" s="235">
        <v>0</v>
      </c>
      <c r="O56" s="235">
        <v>0</v>
      </c>
      <c r="P56" s="235">
        <v>0</v>
      </c>
      <c r="Q56" s="235">
        <v>0</v>
      </c>
      <c r="R56" s="259">
        <v>0</v>
      </c>
      <c r="S56" s="259">
        <v>0</v>
      </c>
      <c r="T56" s="259"/>
      <c r="U56" s="259">
        <v>1</v>
      </c>
      <c r="V56" s="258"/>
      <c r="W56" s="258"/>
      <c r="X56" s="253"/>
    </row>
    <row r="57" spans="1:24" s="252" customFormat="1" ht="17.25" hidden="1" customHeight="1" x14ac:dyDescent="0.25">
      <c r="A57" s="239" t="s">
        <v>143</v>
      </c>
      <c r="B57" s="239">
        <v>2015</v>
      </c>
      <c r="C57" s="239">
        <v>50</v>
      </c>
      <c r="D57" s="255">
        <v>0</v>
      </c>
      <c r="E57" s="255">
        <v>0</v>
      </c>
      <c r="F57" s="255">
        <v>0</v>
      </c>
      <c r="G57" s="255">
        <v>1</v>
      </c>
      <c r="H57" s="255">
        <v>0</v>
      </c>
      <c r="I57" s="255">
        <v>0</v>
      </c>
      <c r="J57" s="255"/>
      <c r="K57" s="255">
        <v>1</v>
      </c>
      <c r="L57" s="256"/>
      <c r="M57" s="235">
        <v>0</v>
      </c>
      <c r="N57" s="235">
        <v>0</v>
      </c>
      <c r="O57" s="235">
        <v>0</v>
      </c>
      <c r="P57" s="235">
        <v>0</v>
      </c>
      <c r="Q57" s="235">
        <v>0</v>
      </c>
      <c r="R57" s="259">
        <v>1</v>
      </c>
      <c r="S57" s="259">
        <v>0</v>
      </c>
      <c r="T57" s="259"/>
      <c r="U57" s="259">
        <v>0</v>
      </c>
      <c r="V57" s="258"/>
      <c r="W57" s="258"/>
      <c r="X57" s="253"/>
    </row>
    <row r="58" spans="1:24" s="252" customFormat="1" ht="17.25" hidden="1" customHeight="1" x14ac:dyDescent="0.25">
      <c r="A58" s="239" t="s">
        <v>143</v>
      </c>
      <c r="B58" s="239">
        <v>2015</v>
      </c>
      <c r="C58" s="239">
        <v>51</v>
      </c>
      <c r="D58" s="255">
        <v>0</v>
      </c>
      <c r="E58" s="255">
        <v>0</v>
      </c>
      <c r="F58" s="255">
        <v>0</v>
      </c>
      <c r="G58" s="255">
        <v>0</v>
      </c>
      <c r="H58" s="255">
        <v>0</v>
      </c>
      <c r="I58" s="255">
        <v>1</v>
      </c>
      <c r="J58" s="255"/>
      <c r="K58" s="255">
        <v>1</v>
      </c>
      <c r="L58" s="256"/>
      <c r="M58" s="235">
        <v>0</v>
      </c>
      <c r="N58" s="235">
        <v>0</v>
      </c>
      <c r="O58" s="235">
        <v>0</v>
      </c>
      <c r="P58" s="235">
        <v>0</v>
      </c>
      <c r="Q58" s="235">
        <v>0</v>
      </c>
      <c r="R58" s="259">
        <v>0</v>
      </c>
      <c r="S58" s="259">
        <v>0</v>
      </c>
      <c r="T58" s="259"/>
      <c r="U58" s="259">
        <v>1</v>
      </c>
      <c r="V58" s="258"/>
      <c r="W58" s="258"/>
      <c r="X58" s="253"/>
    </row>
    <row r="59" spans="1:24" s="252" customFormat="1" ht="17.25" hidden="1" customHeight="1" x14ac:dyDescent="0.25">
      <c r="A59" s="239" t="s">
        <v>143</v>
      </c>
      <c r="B59" s="239">
        <v>2015</v>
      </c>
      <c r="C59" s="239">
        <v>52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/>
      <c r="K59" s="255">
        <v>0</v>
      </c>
      <c r="L59" s="256"/>
      <c r="M59" s="235">
        <v>0</v>
      </c>
      <c r="N59" s="235">
        <v>0</v>
      </c>
      <c r="O59" s="235">
        <v>0</v>
      </c>
      <c r="P59" s="235">
        <v>0</v>
      </c>
      <c r="Q59" s="235">
        <v>0</v>
      </c>
      <c r="R59" s="259">
        <v>0</v>
      </c>
      <c r="S59" s="259">
        <v>0</v>
      </c>
      <c r="T59" s="259"/>
      <c r="U59" s="259">
        <v>0</v>
      </c>
      <c r="V59" s="258"/>
      <c r="W59" s="258"/>
      <c r="X59" s="253"/>
    </row>
    <row r="60" spans="1:24" s="252" customFormat="1" ht="17.25" hidden="1" customHeight="1" x14ac:dyDescent="0.25">
      <c r="A60" s="239"/>
      <c r="B60" s="239"/>
      <c r="C60" s="239"/>
      <c r="D60" s="255"/>
      <c r="E60" s="255"/>
      <c r="F60" s="255"/>
      <c r="G60" s="255"/>
      <c r="H60" s="255"/>
      <c r="I60" s="255"/>
      <c r="J60" s="255"/>
      <c r="K60" s="255"/>
      <c r="L60" s="256"/>
      <c r="M60" s="235"/>
      <c r="N60" s="235"/>
      <c r="O60" s="235"/>
      <c r="P60" s="235"/>
      <c r="Q60" s="235"/>
      <c r="R60" s="259"/>
      <c r="S60" s="259"/>
      <c r="T60" s="259"/>
      <c r="U60" s="259"/>
      <c r="V60" s="258"/>
      <c r="W60" s="258"/>
      <c r="X60" s="253"/>
    </row>
    <row r="61" spans="1:24" x14ac:dyDescent="0.25">
      <c r="A61" s="18" t="s">
        <v>143</v>
      </c>
      <c r="B61" s="18">
        <v>2016</v>
      </c>
      <c r="C61" s="3">
        <v>1</v>
      </c>
      <c r="D61" s="212"/>
      <c r="E61" s="212"/>
      <c r="F61" s="212"/>
      <c r="G61" s="212"/>
      <c r="H61" s="212"/>
      <c r="I61" s="212"/>
      <c r="J61" s="135"/>
      <c r="K61" s="135"/>
      <c r="L61" s="1"/>
      <c r="M61" s="213"/>
      <c r="N61" s="214"/>
      <c r="O61" s="214"/>
      <c r="P61" s="214"/>
      <c r="Q61" s="196"/>
      <c r="R61" s="196"/>
      <c r="S61" s="130"/>
      <c r="T61" s="130"/>
      <c r="U61" s="215"/>
      <c r="V61" s="3"/>
      <c r="W61" s="137"/>
    </row>
    <row r="62" spans="1:24" x14ac:dyDescent="0.25">
      <c r="A62" s="18" t="s">
        <v>143</v>
      </c>
      <c r="B62" s="18">
        <v>2016</v>
      </c>
      <c r="C62" s="3">
        <v>2</v>
      </c>
      <c r="D62" s="212"/>
      <c r="E62" s="212"/>
      <c r="F62" s="212"/>
      <c r="G62" s="212"/>
      <c r="H62" s="212"/>
      <c r="I62" s="212"/>
      <c r="J62" s="135"/>
      <c r="K62" s="135"/>
      <c r="L62" s="1"/>
      <c r="M62" s="213"/>
      <c r="N62" s="214"/>
      <c r="O62" s="214"/>
      <c r="P62" s="214"/>
      <c r="Q62" s="196"/>
      <c r="R62" s="196"/>
      <c r="S62" s="241"/>
      <c r="T62" s="241"/>
      <c r="U62" s="215"/>
      <c r="V62" s="3"/>
      <c r="W62" s="137"/>
    </row>
    <row r="63" spans="1:24" x14ac:dyDescent="0.25">
      <c r="A63" s="18" t="s">
        <v>143</v>
      </c>
      <c r="B63" s="18">
        <v>2016</v>
      </c>
      <c r="C63" s="4">
        <v>3</v>
      </c>
      <c r="D63" s="212"/>
      <c r="E63" s="212"/>
      <c r="F63" s="212"/>
      <c r="G63" s="212"/>
      <c r="H63" s="212"/>
      <c r="I63" s="212"/>
      <c r="J63" s="135"/>
      <c r="K63" s="135"/>
      <c r="L63" s="1"/>
      <c r="M63" s="213"/>
      <c r="N63" s="214"/>
      <c r="O63" s="214"/>
      <c r="P63" s="214"/>
      <c r="Q63" s="196"/>
      <c r="R63" s="196"/>
      <c r="S63" s="130"/>
      <c r="T63" s="130"/>
      <c r="U63" s="215"/>
      <c r="V63" s="4"/>
      <c r="W63" s="137"/>
    </row>
    <row r="64" spans="1:24" x14ac:dyDescent="0.25">
      <c r="A64" s="18" t="s">
        <v>143</v>
      </c>
      <c r="B64" s="18">
        <v>2016</v>
      </c>
      <c r="C64" s="3">
        <v>4</v>
      </c>
      <c r="D64" s="212"/>
      <c r="E64" s="212"/>
      <c r="F64" s="212"/>
      <c r="G64" s="212"/>
      <c r="H64" s="212"/>
      <c r="I64" s="212"/>
      <c r="J64" s="135"/>
      <c r="K64" s="135"/>
      <c r="L64" s="1"/>
      <c r="M64" s="213"/>
      <c r="N64" s="214"/>
      <c r="O64" s="214"/>
      <c r="P64" s="214"/>
      <c r="Q64" s="196"/>
      <c r="R64" s="196"/>
      <c r="S64" s="130"/>
      <c r="T64" s="130"/>
      <c r="U64" s="215"/>
      <c r="V64" s="3"/>
      <c r="W64" s="137"/>
    </row>
    <row r="65" spans="1:23" x14ac:dyDescent="0.25">
      <c r="A65" s="18" t="s">
        <v>143</v>
      </c>
      <c r="B65" s="18">
        <v>2016</v>
      </c>
      <c r="C65" s="3">
        <v>5</v>
      </c>
      <c r="D65" s="212"/>
      <c r="E65" s="212"/>
      <c r="F65" s="212"/>
      <c r="G65" s="212"/>
      <c r="H65" s="212"/>
      <c r="I65" s="212"/>
      <c r="J65" s="135"/>
      <c r="K65" s="135"/>
      <c r="L65" s="1"/>
      <c r="M65" s="213"/>
      <c r="N65" s="214"/>
      <c r="O65" s="214"/>
      <c r="P65" s="214"/>
      <c r="Q65" s="196"/>
      <c r="R65" s="196"/>
      <c r="S65" s="130"/>
      <c r="T65" s="130"/>
      <c r="U65" s="215"/>
      <c r="V65" s="3"/>
      <c r="W65" s="137"/>
    </row>
    <row r="66" spans="1:23" x14ac:dyDescent="0.25">
      <c r="A66" s="18" t="s">
        <v>143</v>
      </c>
      <c r="B66" s="18">
        <v>2016</v>
      </c>
      <c r="C66" s="4">
        <v>6</v>
      </c>
      <c r="D66" s="212"/>
      <c r="E66" s="212"/>
      <c r="F66" s="212"/>
      <c r="G66" s="212"/>
      <c r="H66" s="212"/>
      <c r="I66" s="212"/>
      <c r="J66" s="135"/>
      <c r="K66" s="135"/>
      <c r="L66" s="1"/>
      <c r="M66" s="213"/>
      <c r="N66" s="214"/>
      <c r="O66" s="214"/>
      <c r="P66" s="214"/>
      <c r="Q66" s="196"/>
      <c r="R66" s="196"/>
      <c r="S66" s="130"/>
      <c r="T66" s="130"/>
      <c r="U66" s="215"/>
      <c r="V66" s="4"/>
      <c r="W66" s="137"/>
    </row>
    <row r="67" spans="1:23" ht="15" customHeight="1" x14ac:dyDescent="0.25">
      <c r="A67" s="18" t="s">
        <v>143</v>
      </c>
      <c r="B67" s="18">
        <v>2016</v>
      </c>
      <c r="C67" s="3">
        <v>7</v>
      </c>
      <c r="D67" s="212"/>
      <c r="E67" s="212"/>
      <c r="F67" s="212"/>
      <c r="G67" s="212"/>
      <c r="H67" s="212"/>
      <c r="I67" s="212"/>
      <c r="J67" s="135"/>
      <c r="K67" s="135"/>
      <c r="L67" s="1"/>
      <c r="M67" s="213"/>
      <c r="N67" s="214"/>
      <c r="O67" s="214"/>
      <c r="P67" s="214"/>
      <c r="Q67" s="196"/>
      <c r="R67" s="196"/>
      <c r="S67" s="130"/>
      <c r="T67" s="130"/>
      <c r="U67" s="215"/>
      <c r="V67" s="3"/>
      <c r="W67" s="137"/>
    </row>
    <row r="68" spans="1:23" x14ac:dyDescent="0.25">
      <c r="A68" s="18" t="s">
        <v>143</v>
      </c>
      <c r="B68" s="18">
        <v>2016</v>
      </c>
      <c r="C68" s="3">
        <v>8</v>
      </c>
      <c r="D68" s="212"/>
      <c r="E68" s="212"/>
      <c r="F68" s="212"/>
      <c r="G68" s="212"/>
      <c r="H68" s="212"/>
      <c r="I68" s="212"/>
      <c r="J68" s="135"/>
      <c r="K68" s="135"/>
      <c r="L68" s="1"/>
      <c r="M68" s="213"/>
      <c r="N68" s="214"/>
      <c r="O68" s="214"/>
      <c r="P68" s="214"/>
      <c r="Q68" s="196"/>
      <c r="R68" s="196"/>
      <c r="S68" s="130"/>
      <c r="T68" s="130"/>
      <c r="U68" s="215"/>
      <c r="V68" s="3"/>
      <c r="W68" s="137"/>
    </row>
    <row r="69" spans="1:23" x14ac:dyDescent="0.25">
      <c r="A69" s="18" t="s">
        <v>143</v>
      </c>
      <c r="B69" s="18">
        <v>2016</v>
      </c>
      <c r="C69" s="4">
        <v>9</v>
      </c>
      <c r="D69" s="212"/>
      <c r="E69" s="212"/>
      <c r="F69" s="212"/>
      <c r="G69" s="212"/>
      <c r="H69" s="212"/>
      <c r="I69" s="212"/>
      <c r="J69" s="135"/>
      <c r="K69" s="135"/>
      <c r="L69" s="1"/>
      <c r="M69" s="213"/>
      <c r="N69" s="214"/>
      <c r="O69" s="214"/>
      <c r="P69" s="214"/>
      <c r="Q69" s="196"/>
      <c r="R69" s="196"/>
      <c r="S69" s="130"/>
      <c r="T69" s="130"/>
      <c r="U69" s="215"/>
      <c r="V69" s="4"/>
      <c r="W69" s="137"/>
    </row>
    <row r="70" spans="1:23" x14ac:dyDescent="0.25">
      <c r="A70" s="18" t="s">
        <v>143</v>
      </c>
      <c r="B70" s="18">
        <v>2016</v>
      </c>
      <c r="C70" s="3">
        <v>10</v>
      </c>
      <c r="D70" s="212"/>
      <c r="E70" s="212"/>
      <c r="F70" s="212"/>
      <c r="G70" s="212"/>
      <c r="H70" s="212"/>
      <c r="I70" s="212"/>
      <c r="J70" s="135"/>
      <c r="K70" s="135"/>
      <c r="L70" s="1"/>
      <c r="M70" s="213"/>
      <c r="N70" s="214"/>
      <c r="O70" s="214"/>
      <c r="P70" s="214"/>
      <c r="Q70" s="196"/>
      <c r="R70" s="196"/>
      <c r="S70" s="130"/>
      <c r="T70" s="130"/>
      <c r="U70" s="215"/>
      <c r="V70" s="3"/>
    </row>
    <row r="71" spans="1:23" x14ac:dyDescent="0.25">
      <c r="A71" s="18" t="s">
        <v>143</v>
      </c>
      <c r="B71" s="18">
        <v>2016</v>
      </c>
      <c r="C71" s="3">
        <v>11</v>
      </c>
      <c r="D71" s="212"/>
      <c r="E71" s="212"/>
      <c r="F71" s="212"/>
      <c r="G71" s="212"/>
      <c r="H71" s="212"/>
      <c r="I71" s="212"/>
      <c r="J71" s="135"/>
      <c r="K71" s="135"/>
      <c r="L71" s="1"/>
      <c r="M71" s="213"/>
      <c r="N71" s="214"/>
      <c r="O71" s="214"/>
      <c r="P71" s="214"/>
      <c r="Q71" s="196"/>
      <c r="R71" s="196"/>
      <c r="S71" s="130"/>
      <c r="T71" s="130"/>
      <c r="U71" s="215"/>
      <c r="V71" s="3"/>
    </row>
    <row r="72" spans="1:23" x14ac:dyDescent="0.25">
      <c r="A72" s="18" t="s">
        <v>143</v>
      </c>
      <c r="B72" s="18">
        <v>2016</v>
      </c>
      <c r="C72" s="4">
        <v>12</v>
      </c>
      <c r="D72" s="212"/>
      <c r="E72" s="212"/>
      <c r="F72" s="212"/>
      <c r="G72" s="212"/>
      <c r="H72" s="212"/>
      <c r="I72" s="212"/>
      <c r="J72" s="135"/>
      <c r="K72" s="135"/>
      <c r="L72" s="1"/>
      <c r="M72" s="213"/>
      <c r="N72" s="214"/>
      <c r="O72" s="214"/>
      <c r="P72" s="214"/>
      <c r="Q72" s="196"/>
      <c r="R72" s="196"/>
      <c r="S72" s="130"/>
      <c r="T72" s="130"/>
      <c r="U72" s="215"/>
      <c r="V72" s="4"/>
    </row>
    <row r="73" spans="1:23" x14ac:dyDescent="0.25">
      <c r="A73" s="18" t="s">
        <v>143</v>
      </c>
      <c r="B73" s="18">
        <v>2016</v>
      </c>
      <c r="C73" s="3">
        <v>13</v>
      </c>
      <c r="D73" s="212"/>
      <c r="E73" s="212"/>
      <c r="F73" s="212"/>
      <c r="G73" s="212"/>
      <c r="H73" s="212"/>
      <c r="I73" s="212"/>
      <c r="J73" s="135"/>
      <c r="K73" s="135"/>
      <c r="L73" s="1"/>
      <c r="M73" s="213"/>
      <c r="N73" s="214"/>
      <c r="O73" s="214"/>
      <c r="P73" s="214"/>
      <c r="Q73" s="196"/>
      <c r="R73" s="196"/>
      <c r="S73" s="130"/>
      <c r="T73" s="130"/>
      <c r="U73" s="215"/>
      <c r="V73" s="3"/>
    </row>
    <row r="74" spans="1:23" x14ac:dyDescent="0.25">
      <c r="A74" s="18" t="s">
        <v>143</v>
      </c>
      <c r="B74" s="18">
        <v>2016</v>
      </c>
      <c r="C74" s="3">
        <v>14</v>
      </c>
      <c r="D74" s="212"/>
      <c r="E74" s="212"/>
      <c r="F74" s="212"/>
      <c r="G74" s="212"/>
      <c r="H74" s="212"/>
      <c r="I74" s="212"/>
      <c r="J74" s="135"/>
      <c r="K74" s="135"/>
      <c r="L74" s="1"/>
      <c r="M74" s="213"/>
      <c r="N74" s="214"/>
      <c r="O74" s="214"/>
      <c r="P74" s="214"/>
      <c r="Q74" s="196"/>
      <c r="R74" s="196"/>
      <c r="S74" s="130"/>
      <c r="T74" s="130"/>
      <c r="U74" s="215"/>
      <c r="V74" s="3"/>
    </row>
    <row r="75" spans="1:23" x14ac:dyDescent="0.25">
      <c r="A75" s="18" t="s">
        <v>143</v>
      </c>
      <c r="B75" s="18">
        <v>2016</v>
      </c>
      <c r="C75" s="4">
        <v>15</v>
      </c>
      <c r="D75" s="212"/>
      <c r="E75" s="212"/>
      <c r="F75" s="212"/>
      <c r="G75" s="212"/>
      <c r="H75" s="212"/>
      <c r="I75" s="212"/>
      <c r="J75" s="135"/>
      <c r="K75" s="135"/>
      <c r="L75" s="1"/>
      <c r="M75" s="213"/>
      <c r="N75" s="214"/>
      <c r="O75" s="214"/>
      <c r="P75" s="214"/>
      <c r="Q75" s="196"/>
      <c r="R75" s="196"/>
      <c r="S75" s="130"/>
      <c r="T75" s="130"/>
      <c r="U75" s="215"/>
      <c r="V75" s="4"/>
    </row>
    <row r="76" spans="1:23" x14ac:dyDescent="0.25">
      <c r="A76" s="18" t="s">
        <v>143</v>
      </c>
      <c r="B76" s="18">
        <v>2016</v>
      </c>
      <c r="C76" s="3">
        <v>16</v>
      </c>
      <c r="D76" s="212"/>
      <c r="E76" s="212"/>
      <c r="F76" s="212"/>
      <c r="G76" s="212"/>
      <c r="H76" s="212"/>
      <c r="I76" s="212"/>
      <c r="J76" s="135"/>
      <c r="K76" s="135"/>
      <c r="L76" s="1"/>
      <c r="M76" s="213"/>
      <c r="N76" s="214"/>
      <c r="O76" s="214"/>
      <c r="P76" s="214"/>
      <c r="Q76" s="196"/>
      <c r="R76" s="196"/>
      <c r="S76" s="130"/>
      <c r="T76" s="130"/>
      <c r="U76" s="215"/>
      <c r="V76" s="3"/>
    </row>
    <row r="77" spans="1:23" x14ac:dyDescent="0.25">
      <c r="A77" s="18" t="s">
        <v>143</v>
      </c>
      <c r="B77" s="18">
        <v>2016</v>
      </c>
      <c r="C77" s="3">
        <v>17</v>
      </c>
      <c r="D77" s="212"/>
      <c r="E77" s="212"/>
      <c r="F77" s="212"/>
      <c r="G77" s="212"/>
      <c r="H77" s="212"/>
      <c r="I77" s="212"/>
      <c r="J77" s="135"/>
      <c r="K77" s="135"/>
      <c r="L77" s="1"/>
      <c r="M77" s="213"/>
      <c r="N77" s="214"/>
      <c r="O77" s="214"/>
      <c r="P77" s="214"/>
      <c r="Q77" s="196"/>
      <c r="R77" s="196"/>
      <c r="S77" s="130"/>
      <c r="T77" s="130"/>
      <c r="U77" s="215"/>
      <c r="V77" s="3"/>
    </row>
    <row r="78" spans="1:23" x14ac:dyDescent="0.25">
      <c r="A78" s="18" t="s">
        <v>143</v>
      </c>
      <c r="B78" s="18">
        <v>2016</v>
      </c>
      <c r="C78" s="4">
        <v>18</v>
      </c>
      <c r="D78" s="212"/>
      <c r="E78" s="212"/>
      <c r="F78" s="212"/>
      <c r="G78" s="212"/>
      <c r="H78" s="212"/>
      <c r="I78" s="212"/>
      <c r="J78" s="135"/>
      <c r="K78" s="135"/>
      <c r="L78" s="1"/>
      <c r="M78" s="213"/>
      <c r="N78" s="214"/>
      <c r="O78" s="214"/>
      <c r="P78" s="214"/>
      <c r="Q78" s="196"/>
      <c r="R78" s="196"/>
      <c r="S78" s="130"/>
      <c r="T78" s="130"/>
      <c r="U78" s="215"/>
      <c r="V78" s="4"/>
    </row>
    <row r="79" spans="1:23" x14ac:dyDescent="0.25">
      <c r="A79" s="18" t="s">
        <v>143</v>
      </c>
      <c r="B79" s="18">
        <v>2016</v>
      </c>
      <c r="C79" s="3">
        <v>19</v>
      </c>
      <c r="D79" s="212"/>
      <c r="E79" s="212"/>
      <c r="F79" s="212"/>
      <c r="G79" s="212"/>
      <c r="H79" s="212"/>
      <c r="I79" s="212"/>
      <c r="J79" s="135"/>
      <c r="K79" s="135"/>
      <c r="L79" s="1"/>
      <c r="M79" s="213"/>
      <c r="N79" s="214"/>
      <c r="O79" s="214"/>
      <c r="P79" s="214"/>
      <c r="Q79" s="196"/>
      <c r="R79" s="196"/>
      <c r="S79" s="130"/>
      <c r="T79" s="130"/>
      <c r="U79" s="215"/>
      <c r="V79" s="3"/>
    </row>
    <row r="80" spans="1:23" x14ac:dyDescent="0.25">
      <c r="A80" s="18" t="s">
        <v>143</v>
      </c>
      <c r="B80" s="18">
        <v>2016</v>
      </c>
      <c r="C80" s="3">
        <v>20</v>
      </c>
      <c r="D80" s="212"/>
      <c r="E80" s="212"/>
      <c r="F80" s="212"/>
      <c r="G80" s="212"/>
      <c r="H80" s="212"/>
      <c r="I80" s="212"/>
      <c r="J80" s="135"/>
      <c r="K80" s="135"/>
      <c r="L80" s="1"/>
      <c r="M80" s="213"/>
      <c r="N80" s="214"/>
      <c r="O80" s="214"/>
      <c r="P80" s="214"/>
      <c r="Q80" s="196"/>
      <c r="R80" s="196"/>
      <c r="S80" s="130"/>
      <c r="T80" s="130"/>
      <c r="U80" s="215"/>
      <c r="V80" s="3"/>
    </row>
    <row r="81" spans="1:21" x14ac:dyDescent="0.25">
      <c r="A81" s="18" t="s">
        <v>143</v>
      </c>
      <c r="B81" s="18">
        <v>2016</v>
      </c>
      <c r="C81" s="4">
        <v>21</v>
      </c>
      <c r="D81" s="212"/>
      <c r="E81" s="212"/>
      <c r="F81" s="212"/>
      <c r="G81" s="212"/>
      <c r="H81" s="212"/>
      <c r="I81" s="212"/>
      <c r="J81" s="135"/>
      <c r="K81" s="135"/>
      <c r="L81" s="1"/>
      <c r="M81" s="213"/>
      <c r="N81" s="214"/>
      <c r="O81" s="214"/>
      <c r="P81" s="214"/>
      <c r="Q81" s="196"/>
      <c r="R81" s="196"/>
      <c r="S81" s="130"/>
      <c r="T81" s="130"/>
      <c r="U81" s="215"/>
    </row>
    <row r="82" spans="1:21" ht="15" customHeight="1" x14ac:dyDescent="0.25">
      <c r="A82" s="18" t="s">
        <v>143</v>
      </c>
      <c r="B82" s="18">
        <v>2016</v>
      </c>
      <c r="C82" s="3">
        <v>22</v>
      </c>
      <c r="D82" s="212"/>
      <c r="E82" s="212"/>
      <c r="F82" s="212"/>
      <c r="G82" s="212"/>
      <c r="H82" s="212"/>
      <c r="I82" s="212"/>
      <c r="J82" s="135"/>
      <c r="K82" s="135"/>
      <c r="L82" s="1"/>
      <c r="M82" s="213"/>
      <c r="N82" s="214"/>
      <c r="O82" s="214"/>
      <c r="P82" s="214"/>
      <c r="Q82" s="196"/>
      <c r="R82" s="196"/>
      <c r="S82" s="130"/>
      <c r="T82" s="130"/>
      <c r="U82" s="215"/>
    </row>
    <row r="83" spans="1:21" x14ac:dyDescent="0.25">
      <c r="A83" s="18" t="s">
        <v>143</v>
      </c>
      <c r="B83" s="18">
        <v>2016</v>
      </c>
      <c r="C83" s="3">
        <v>23</v>
      </c>
      <c r="D83" s="212"/>
      <c r="E83" s="212"/>
      <c r="F83" s="212"/>
      <c r="G83" s="212"/>
      <c r="H83" s="212"/>
      <c r="I83" s="212"/>
      <c r="J83" s="135"/>
      <c r="K83" s="135"/>
      <c r="L83" s="1"/>
      <c r="M83" s="213"/>
      <c r="N83" s="214"/>
      <c r="O83" s="214"/>
      <c r="P83" s="214"/>
      <c r="Q83" s="196"/>
      <c r="R83" s="196"/>
      <c r="S83" s="130"/>
      <c r="T83" s="130"/>
      <c r="U83" s="215"/>
    </row>
    <row r="84" spans="1:21" x14ac:dyDescent="0.25">
      <c r="A84" s="18" t="s">
        <v>143</v>
      </c>
      <c r="B84" s="18">
        <v>2016</v>
      </c>
      <c r="C84" s="4">
        <v>24</v>
      </c>
      <c r="D84" s="212"/>
      <c r="E84" s="212"/>
      <c r="F84" s="212"/>
      <c r="G84" s="212"/>
      <c r="H84" s="212"/>
      <c r="I84" s="212"/>
      <c r="J84" s="135"/>
      <c r="K84" s="135"/>
      <c r="L84" s="1"/>
      <c r="M84" s="213"/>
      <c r="N84" s="214"/>
      <c r="O84" s="214"/>
      <c r="P84" s="214"/>
      <c r="Q84" s="196"/>
      <c r="R84" s="196"/>
      <c r="S84" s="130"/>
      <c r="T84" s="130"/>
      <c r="U84" s="215"/>
    </row>
    <row r="85" spans="1:21" x14ac:dyDescent="0.25">
      <c r="A85" s="18" t="s">
        <v>143</v>
      </c>
      <c r="B85" s="18">
        <v>2016</v>
      </c>
      <c r="C85" s="3">
        <v>25</v>
      </c>
      <c r="D85" s="212"/>
      <c r="E85" s="212"/>
      <c r="F85" s="212"/>
      <c r="G85" s="212"/>
      <c r="H85" s="212"/>
      <c r="I85" s="212"/>
      <c r="J85" s="135"/>
      <c r="K85" s="135"/>
      <c r="L85" s="1"/>
      <c r="M85" s="213"/>
      <c r="N85" s="214"/>
      <c r="O85" s="214"/>
      <c r="P85" s="214"/>
      <c r="Q85" s="196"/>
      <c r="R85" s="196"/>
      <c r="S85" s="130"/>
      <c r="T85" s="130"/>
      <c r="U85" s="215"/>
    </row>
    <row r="86" spans="1:21" x14ac:dyDescent="0.25">
      <c r="A86" s="18" t="s">
        <v>143</v>
      </c>
      <c r="B86" s="18">
        <v>2016</v>
      </c>
      <c r="C86" s="3">
        <v>26</v>
      </c>
      <c r="D86" s="212"/>
      <c r="E86" s="212"/>
      <c r="F86" s="212"/>
      <c r="G86" s="212"/>
      <c r="H86" s="212"/>
      <c r="I86" s="212"/>
      <c r="J86" s="135"/>
      <c r="K86" s="135"/>
      <c r="L86" s="1"/>
      <c r="M86" s="213"/>
      <c r="N86" s="214"/>
      <c r="O86" s="214"/>
      <c r="P86" s="214"/>
      <c r="Q86" s="196"/>
      <c r="R86" s="196"/>
      <c r="S86" s="130"/>
      <c r="T86" s="130"/>
      <c r="U86" s="215"/>
    </row>
    <row r="87" spans="1:21" x14ac:dyDescent="0.25">
      <c r="A87" s="18" t="s">
        <v>143</v>
      </c>
      <c r="B87" s="18">
        <v>2016</v>
      </c>
      <c r="C87" s="4">
        <v>27</v>
      </c>
      <c r="D87" s="212"/>
      <c r="E87" s="212"/>
      <c r="F87" s="212"/>
      <c r="G87" s="212"/>
      <c r="H87" s="212"/>
      <c r="I87" s="212"/>
      <c r="J87" s="135"/>
      <c r="K87" s="135"/>
      <c r="L87" s="1"/>
      <c r="M87" s="213"/>
      <c r="N87" s="214"/>
      <c r="O87" s="214"/>
      <c r="P87" s="214"/>
      <c r="Q87" s="196"/>
      <c r="R87" s="196"/>
      <c r="S87" s="130"/>
      <c r="T87" s="130"/>
      <c r="U87" s="215"/>
    </row>
    <row r="88" spans="1:21" x14ac:dyDescent="0.25">
      <c r="A88" s="18" t="s">
        <v>143</v>
      </c>
      <c r="B88" s="18">
        <v>2016</v>
      </c>
      <c r="C88" s="3">
        <v>28</v>
      </c>
      <c r="D88" s="216"/>
      <c r="E88" s="216"/>
      <c r="F88" s="216"/>
      <c r="G88" s="216"/>
      <c r="H88" s="216"/>
      <c r="I88" s="216"/>
      <c r="J88" s="186"/>
      <c r="K88" s="186"/>
      <c r="L88" s="217"/>
      <c r="M88" s="218"/>
      <c r="N88" s="186"/>
      <c r="O88" s="186"/>
      <c r="P88" s="186"/>
      <c r="Q88" s="219"/>
      <c r="R88" s="219"/>
      <c r="S88" s="220"/>
      <c r="T88" s="220"/>
      <c r="U88" s="221"/>
    </row>
    <row r="89" spans="1:21" x14ac:dyDescent="0.25">
      <c r="A89" s="18" t="s">
        <v>143</v>
      </c>
      <c r="B89" s="18">
        <v>2016</v>
      </c>
      <c r="C89" s="3">
        <v>29</v>
      </c>
      <c r="D89" s="212"/>
      <c r="E89" s="212"/>
      <c r="F89" s="212"/>
      <c r="G89" s="212"/>
      <c r="H89" s="212"/>
      <c r="I89" s="212"/>
      <c r="J89" s="135"/>
      <c r="K89" s="135"/>
      <c r="L89" s="1"/>
      <c r="M89" s="213"/>
      <c r="N89" s="214"/>
      <c r="O89" s="214"/>
      <c r="P89" s="214"/>
      <c r="Q89" s="196"/>
      <c r="R89" s="196"/>
      <c r="S89" s="130"/>
      <c r="T89" s="130"/>
      <c r="U89" s="215"/>
    </row>
    <row r="90" spans="1:21" x14ac:dyDescent="0.25">
      <c r="A90" s="18" t="s">
        <v>143</v>
      </c>
      <c r="B90" s="18">
        <v>2016</v>
      </c>
      <c r="C90" s="4">
        <v>30</v>
      </c>
      <c r="D90" s="212"/>
      <c r="E90" s="212"/>
      <c r="F90" s="212"/>
      <c r="G90" s="212"/>
      <c r="H90" s="212"/>
      <c r="I90" s="212"/>
      <c r="J90" s="135"/>
      <c r="K90" s="135"/>
      <c r="L90" s="1"/>
      <c r="M90" s="213"/>
      <c r="N90" s="214"/>
      <c r="O90" s="214"/>
      <c r="P90" s="214"/>
      <c r="Q90" s="196"/>
      <c r="R90" s="196"/>
      <c r="S90" s="130"/>
      <c r="T90" s="130"/>
      <c r="U90" s="215"/>
    </row>
    <row r="91" spans="1:21" x14ac:dyDescent="0.25">
      <c r="A91" s="18" t="s">
        <v>143</v>
      </c>
      <c r="B91" s="18">
        <v>2016</v>
      </c>
      <c r="C91" s="3">
        <v>31</v>
      </c>
      <c r="D91" s="212"/>
      <c r="E91" s="212"/>
      <c r="F91" s="212"/>
      <c r="G91" s="212"/>
      <c r="H91" s="212"/>
      <c r="I91" s="212"/>
      <c r="J91" s="135"/>
      <c r="K91" s="135"/>
      <c r="L91" s="1"/>
      <c r="M91" s="213"/>
      <c r="N91" s="214"/>
      <c r="O91" s="214"/>
      <c r="P91" s="214"/>
      <c r="Q91" s="196"/>
      <c r="R91" s="196"/>
      <c r="S91" s="130"/>
      <c r="T91" s="130"/>
      <c r="U91" s="215"/>
    </row>
    <row r="92" spans="1:21" x14ac:dyDescent="0.25">
      <c r="A92" s="18" t="s">
        <v>143</v>
      </c>
      <c r="B92" s="18">
        <v>2016</v>
      </c>
      <c r="C92" s="3">
        <v>32</v>
      </c>
      <c r="D92" s="212"/>
      <c r="E92" s="212"/>
      <c r="F92" s="212"/>
      <c r="G92" s="212"/>
      <c r="H92" s="212"/>
      <c r="I92" s="212"/>
      <c r="J92" s="135"/>
      <c r="K92" s="135"/>
      <c r="L92" s="1"/>
      <c r="M92" s="213"/>
      <c r="N92" s="214"/>
      <c r="O92" s="214"/>
      <c r="P92" s="214"/>
      <c r="Q92" s="196"/>
      <c r="R92" s="196"/>
      <c r="S92" s="130"/>
      <c r="T92" s="130"/>
      <c r="U92" s="215"/>
    </row>
    <row r="93" spans="1:21" x14ac:dyDescent="0.25">
      <c r="A93" s="18" t="s">
        <v>143</v>
      </c>
      <c r="B93" s="18">
        <v>2016</v>
      </c>
      <c r="C93" s="4">
        <v>33</v>
      </c>
      <c r="D93" s="212"/>
      <c r="E93" s="212"/>
      <c r="F93" s="212"/>
      <c r="G93" s="212"/>
      <c r="H93" s="212"/>
      <c r="I93" s="212"/>
      <c r="J93" s="135"/>
      <c r="K93" s="135"/>
      <c r="L93" s="1"/>
      <c r="M93" s="213"/>
      <c r="N93" s="214"/>
      <c r="O93" s="214"/>
      <c r="P93" s="214"/>
      <c r="Q93" s="196"/>
      <c r="R93" s="196"/>
      <c r="S93" s="130"/>
      <c r="T93" s="130"/>
      <c r="U93" s="215"/>
    </row>
    <row r="94" spans="1:21" x14ac:dyDescent="0.25">
      <c r="A94" s="18" t="s">
        <v>143</v>
      </c>
      <c r="B94" s="18">
        <v>2016</v>
      </c>
      <c r="C94" s="3">
        <v>34</v>
      </c>
      <c r="D94" s="212"/>
      <c r="E94" s="212"/>
      <c r="F94" s="212"/>
      <c r="G94" s="212"/>
      <c r="H94" s="212"/>
      <c r="I94" s="212"/>
      <c r="J94" s="135"/>
      <c r="K94" s="135"/>
      <c r="L94" s="1"/>
      <c r="M94" s="213"/>
      <c r="N94" s="214"/>
      <c r="O94" s="214"/>
      <c r="P94" s="214"/>
      <c r="Q94" s="196"/>
      <c r="R94" s="196"/>
      <c r="S94" s="130"/>
      <c r="T94" s="130"/>
      <c r="U94" s="215"/>
    </row>
    <row r="95" spans="1:21" x14ac:dyDescent="0.25">
      <c r="A95" s="18" t="s">
        <v>143</v>
      </c>
      <c r="B95" s="18">
        <v>2016</v>
      </c>
      <c r="C95" s="3">
        <v>35</v>
      </c>
      <c r="D95" s="212"/>
      <c r="E95" s="212"/>
      <c r="F95" s="212"/>
      <c r="G95" s="212"/>
      <c r="H95" s="212"/>
      <c r="I95" s="212"/>
      <c r="J95" s="135"/>
      <c r="K95" s="135"/>
      <c r="L95" s="1"/>
      <c r="M95" s="213"/>
      <c r="N95" s="214"/>
      <c r="O95" s="214"/>
      <c r="P95" s="214"/>
      <c r="Q95" s="196"/>
      <c r="R95" s="196"/>
      <c r="S95" s="130"/>
      <c r="T95" s="130"/>
      <c r="U95" s="215"/>
    </row>
    <row r="96" spans="1:21" x14ac:dyDescent="0.25">
      <c r="A96" s="18" t="s">
        <v>143</v>
      </c>
      <c r="B96" s="18">
        <v>2016</v>
      </c>
      <c r="C96" s="4">
        <v>36</v>
      </c>
      <c r="D96" s="212"/>
      <c r="E96" s="212"/>
      <c r="F96" s="212"/>
      <c r="G96" s="212"/>
      <c r="H96" s="212"/>
      <c r="I96" s="212"/>
      <c r="J96" s="135"/>
      <c r="K96" s="135"/>
      <c r="L96" s="1"/>
      <c r="M96" s="213"/>
      <c r="N96" s="214"/>
      <c r="O96" s="214"/>
      <c r="P96" s="214"/>
      <c r="Q96" s="196"/>
      <c r="R96" s="196"/>
      <c r="S96" s="130"/>
      <c r="T96" s="130"/>
      <c r="U96" s="215"/>
    </row>
    <row r="97" spans="1:21" ht="15" customHeight="1" x14ac:dyDescent="0.25">
      <c r="A97" s="18" t="s">
        <v>143</v>
      </c>
      <c r="B97" s="18">
        <v>2016</v>
      </c>
      <c r="C97" s="3">
        <v>37</v>
      </c>
      <c r="D97" s="212"/>
      <c r="E97" s="212"/>
      <c r="F97" s="212"/>
      <c r="G97" s="212"/>
      <c r="H97" s="212"/>
      <c r="I97" s="212"/>
      <c r="J97" s="135"/>
      <c r="K97" s="135"/>
      <c r="L97" s="1"/>
      <c r="M97" s="213"/>
      <c r="N97" s="214"/>
      <c r="O97" s="214"/>
      <c r="P97" s="214"/>
      <c r="Q97" s="196"/>
      <c r="R97" s="196"/>
      <c r="S97" s="130"/>
      <c r="T97" s="130"/>
      <c r="U97" s="215"/>
    </row>
    <row r="98" spans="1:21" x14ac:dyDescent="0.25">
      <c r="A98" s="18" t="s">
        <v>143</v>
      </c>
      <c r="B98" s="18">
        <v>2016</v>
      </c>
      <c r="C98" s="3">
        <v>38</v>
      </c>
      <c r="D98" s="212"/>
      <c r="E98" s="212"/>
      <c r="F98" s="212"/>
      <c r="G98" s="212"/>
      <c r="H98" s="212"/>
      <c r="I98" s="212"/>
      <c r="J98" s="135"/>
      <c r="K98" s="135"/>
      <c r="L98" s="1"/>
      <c r="M98" s="213"/>
      <c r="N98" s="214"/>
      <c r="O98" s="214"/>
      <c r="P98" s="214"/>
      <c r="Q98" s="196"/>
      <c r="R98" s="196"/>
      <c r="S98" s="130"/>
      <c r="T98" s="130"/>
      <c r="U98" s="215"/>
    </row>
    <row r="99" spans="1:21" x14ac:dyDescent="0.25">
      <c r="A99" s="18" t="s">
        <v>143</v>
      </c>
      <c r="B99" s="18">
        <v>2016</v>
      </c>
      <c r="C99" s="4">
        <v>39</v>
      </c>
      <c r="D99" s="212"/>
      <c r="E99" s="212"/>
      <c r="F99" s="212"/>
      <c r="G99" s="212"/>
      <c r="H99" s="212"/>
      <c r="I99" s="212"/>
      <c r="J99" s="135"/>
      <c r="K99" s="135"/>
      <c r="L99" s="1"/>
      <c r="M99" s="213"/>
      <c r="N99" s="214"/>
      <c r="O99" s="214"/>
      <c r="P99" s="214"/>
      <c r="Q99" s="196"/>
      <c r="R99" s="196"/>
      <c r="S99" s="130"/>
      <c r="T99" s="130"/>
      <c r="U99" s="215"/>
    </row>
    <row r="100" spans="1:21" x14ac:dyDescent="0.25">
      <c r="A100" s="18" t="s">
        <v>143</v>
      </c>
      <c r="B100" s="18">
        <v>2016</v>
      </c>
      <c r="C100" s="3">
        <v>40</v>
      </c>
      <c r="D100" s="222"/>
      <c r="E100" s="222"/>
      <c r="F100" s="222"/>
      <c r="G100" s="222"/>
      <c r="H100" s="222"/>
      <c r="I100" s="222"/>
      <c r="J100" s="223"/>
      <c r="K100" s="223"/>
      <c r="L100" s="224"/>
      <c r="M100" s="225"/>
      <c r="N100" s="223"/>
      <c r="O100" s="223"/>
      <c r="P100" s="223"/>
      <c r="Q100" s="219"/>
      <c r="R100" s="219"/>
      <c r="S100" s="226"/>
      <c r="T100" s="226"/>
      <c r="U100" s="226"/>
    </row>
    <row r="101" spans="1:21" x14ac:dyDescent="0.25">
      <c r="A101" s="18" t="s">
        <v>143</v>
      </c>
      <c r="B101" s="18">
        <v>2016</v>
      </c>
      <c r="C101" s="3">
        <v>41</v>
      </c>
      <c r="D101" s="212"/>
      <c r="E101" s="212"/>
      <c r="F101" s="212"/>
      <c r="G101" s="212"/>
      <c r="H101" s="212"/>
      <c r="I101" s="212"/>
      <c r="J101" s="135"/>
      <c r="K101" s="135"/>
      <c r="L101" s="1"/>
      <c r="M101" s="213"/>
      <c r="N101" s="214"/>
      <c r="O101" s="214"/>
      <c r="P101" s="214"/>
      <c r="Q101" s="196"/>
      <c r="R101" s="196"/>
      <c r="S101" s="130"/>
      <c r="T101" s="130"/>
      <c r="U101" s="215"/>
    </row>
    <row r="102" spans="1:21" x14ac:dyDescent="0.25">
      <c r="A102" s="18" t="s">
        <v>143</v>
      </c>
      <c r="B102" s="18">
        <v>2016</v>
      </c>
      <c r="C102" s="4">
        <v>42</v>
      </c>
      <c r="D102" s="212"/>
      <c r="E102" s="212"/>
      <c r="F102" s="212"/>
      <c r="G102" s="212"/>
      <c r="H102" s="212"/>
      <c r="I102" s="212"/>
      <c r="J102" s="135"/>
      <c r="K102" s="135"/>
      <c r="L102" s="1"/>
      <c r="M102" s="213"/>
      <c r="N102" s="214"/>
      <c r="O102" s="214"/>
      <c r="P102" s="214"/>
      <c r="Q102" s="196"/>
      <c r="R102" s="196"/>
      <c r="S102" s="130"/>
      <c r="T102" s="130"/>
      <c r="U102" s="215"/>
    </row>
    <row r="103" spans="1:21" x14ac:dyDescent="0.25">
      <c r="A103" s="18" t="s">
        <v>143</v>
      </c>
      <c r="B103" s="18">
        <v>2016</v>
      </c>
      <c r="C103" s="3">
        <v>43</v>
      </c>
      <c r="D103" s="212"/>
      <c r="E103" s="212"/>
      <c r="F103" s="212"/>
      <c r="G103" s="212"/>
      <c r="H103" s="212"/>
      <c r="I103" s="212"/>
      <c r="J103" s="135"/>
      <c r="K103" s="135"/>
      <c r="L103" s="1"/>
      <c r="M103" s="213"/>
      <c r="N103" s="214"/>
      <c r="O103" s="214"/>
      <c r="P103" s="214"/>
      <c r="Q103" s="196"/>
      <c r="R103" s="196"/>
      <c r="S103" s="130"/>
      <c r="T103" s="130"/>
      <c r="U103" s="215"/>
    </row>
    <row r="104" spans="1:21" x14ac:dyDescent="0.25">
      <c r="A104" s="18" t="s">
        <v>143</v>
      </c>
      <c r="B104" s="18">
        <v>2016</v>
      </c>
      <c r="C104" s="3">
        <v>44</v>
      </c>
      <c r="D104" s="227"/>
      <c r="E104" s="227"/>
      <c r="F104" s="227"/>
      <c r="G104" s="227"/>
      <c r="H104" s="227"/>
      <c r="I104" s="227"/>
      <c r="J104" s="228"/>
      <c r="K104" s="228"/>
      <c r="L104" s="229"/>
      <c r="M104" s="230"/>
      <c r="N104" s="231"/>
      <c r="O104" s="231"/>
      <c r="P104" s="231"/>
      <c r="Q104" s="232"/>
      <c r="R104" s="232"/>
      <c r="S104" s="233"/>
      <c r="T104" s="233"/>
      <c r="U104" s="233"/>
    </row>
    <row r="105" spans="1:21" x14ac:dyDescent="0.25">
      <c r="A105" s="18" t="s">
        <v>143</v>
      </c>
      <c r="B105" s="18">
        <v>2016</v>
      </c>
      <c r="C105" s="4">
        <v>45</v>
      </c>
      <c r="D105" s="212"/>
      <c r="E105" s="212"/>
      <c r="F105" s="212"/>
      <c r="G105" s="212"/>
      <c r="H105" s="212"/>
      <c r="I105" s="212"/>
      <c r="J105" s="135"/>
      <c r="K105" s="135"/>
      <c r="L105" s="1"/>
      <c r="M105" s="213"/>
      <c r="N105" s="214"/>
      <c r="O105" s="214"/>
      <c r="P105" s="214"/>
      <c r="Q105" s="196"/>
      <c r="R105" s="196"/>
      <c r="S105" s="130"/>
      <c r="T105" s="130"/>
      <c r="U105" s="215"/>
    </row>
    <row r="106" spans="1:21" ht="15" customHeight="1" x14ac:dyDescent="0.25">
      <c r="A106" s="18" t="s">
        <v>143</v>
      </c>
      <c r="B106" s="18">
        <v>2016</v>
      </c>
      <c r="C106" s="3">
        <v>46</v>
      </c>
      <c r="D106" s="212"/>
      <c r="E106" s="212"/>
      <c r="F106" s="212"/>
      <c r="G106" s="212"/>
      <c r="H106" s="212"/>
      <c r="I106" s="212"/>
      <c r="J106" s="135"/>
      <c r="K106" s="135"/>
      <c r="L106" s="1"/>
      <c r="M106" s="213"/>
      <c r="N106" s="214"/>
      <c r="O106" s="214"/>
      <c r="P106" s="214"/>
      <c r="Q106" s="196"/>
      <c r="R106" s="196"/>
      <c r="S106" s="130"/>
      <c r="T106" s="130"/>
      <c r="U106" s="215"/>
    </row>
    <row r="107" spans="1:21" x14ac:dyDescent="0.25">
      <c r="A107" s="18" t="s">
        <v>143</v>
      </c>
      <c r="B107" s="18">
        <v>2016</v>
      </c>
      <c r="C107" s="3">
        <v>47</v>
      </c>
      <c r="D107" s="212"/>
      <c r="E107" s="212"/>
      <c r="F107" s="212"/>
      <c r="G107" s="212"/>
      <c r="H107" s="212"/>
      <c r="I107" s="212"/>
      <c r="J107" s="135"/>
      <c r="K107" s="135"/>
      <c r="L107" s="1"/>
      <c r="M107" s="213"/>
      <c r="N107" s="214"/>
      <c r="O107" s="214"/>
      <c r="P107" s="214"/>
      <c r="Q107" s="196"/>
      <c r="R107" s="196"/>
      <c r="S107" s="130"/>
      <c r="T107" s="130"/>
      <c r="U107" s="215"/>
    </row>
    <row r="108" spans="1:21" x14ac:dyDescent="0.25">
      <c r="A108" s="18" t="s">
        <v>143</v>
      </c>
      <c r="B108" s="18">
        <v>2016</v>
      </c>
      <c r="C108" s="4">
        <v>48</v>
      </c>
      <c r="D108" s="2"/>
      <c r="E108" s="2"/>
      <c r="F108" s="2"/>
      <c r="G108" s="2"/>
      <c r="H108" s="2"/>
      <c r="I108" s="2"/>
      <c r="J108" s="2"/>
      <c r="K108" s="2"/>
      <c r="L108" s="1"/>
      <c r="M108" s="30"/>
      <c r="N108" s="31"/>
      <c r="O108" s="31"/>
      <c r="P108" s="31"/>
      <c r="Q108" s="234"/>
      <c r="R108" s="18"/>
      <c r="S108" s="18"/>
      <c r="T108" s="18"/>
      <c r="U108" s="18"/>
    </row>
    <row r="109" spans="1:21" x14ac:dyDescent="0.25">
      <c r="A109" s="18" t="s">
        <v>143</v>
      </c>
      <c r="B109" s="18">
        <v>2016</v>
      </c>
      <c r="C109" s="3">
        <v>49</v>
      </c>
      <c r="D109" s="2"/>
      <c r="E109" s="2"/>
      <c r="F109" s="2"/>
      <c r="G109" s="2"/>
      <c r="H109" s="2"/>
      <c r="I109" s="2"/>
      <c r="J109" s="2"/>
      <c r="K109" s="2"/>
      <c r="L109" s="1"/>
      <c r="M109" s="30"/>
      <c r="N109" s="31"/>
      <c r="O109" s="31"/>
      <c r="P109" s="31"/>
      <c r="Q109" s="234"/>
      <c r="R109" s="18"/>
      <c r="S109" s="18"/>
      <c r="T109" s="18"/>
      <c r="U109" s="18"/>
    </row>
    <row r="110" spans="1:21" x14ac:dyDescent="0.25">
      <c r="A110" s="18" t="s">
        <v>143</v>
      </c>
      <c r="B110" s="18">
        <v>2016</v>
      </c>
      <c r="C110" s="3">
        <v>50</v>
      </c>
      <c r="D110" s="2"/>
      <c r="E110" s="2"/>
      <c r="F110" s="2"/>
      <c r="G110" s="2"/>
      <c r="H110" s="2"/>
      <c r="I110" s="2"/>
      <c r="J110" s="2"/>
      <c r="K110" s="2"/>
      <c r="L110" s="1"/>
      <c r="M110" s="30"/>
      <c r="N110" s="31"/>
      <c r="O110" s="31"/>
      <c r="P110" s="31"/>
      <c r="Q110" s="27"/>
      <c r="R110" s="18"/>
      <c r="S110" s="18"/>
      <c r="T110" s="18"/>
      <c r="U110" s="18"/>
    </row>
    <row r="111" spans="1:21" x14ac:dyDescent="0.25">
      <c r="A111" s="18" t="s">
        <v>143</v>
      </c>
      <c r="B111" s="18">
        <v>2016</v>
      </c>
      <c r="C111" s="4">
        <v>51</v>
      </c>
      <c r="D111" s="2"/>
      <c r="E111" s="2"/>
      <c r="F111" s="2"/>
      <c r="G111" s="2"/>
      <c r="H111" s="2"/>
      <c r="I111" s="2"/>
      <c r="J111" s="2"/>
      <c r="K111" s="2"/>
      <c r="L111" s="1"/>
      <c r="M111" s="30"/>
      <c r="N111" s="31"/>
      <c r="O111" s="31"/>
      <c r="P111" s="31"/>
      <c r="Q111" s="27"/>
      <c r="R111" s="18"/>
      <c r="S111" s="18"/>
      <c r="T111" s="18"/>
      <c r="U111" s="18"/>
    </row>
    <row r="112" spans="1:21" x14ac:dyDescent="0.25">
      <c r="A112" s="18" t="s">
        <v>143</v>
      </c>
      <c r="B112" s="18">
        <v>2015</v>
      </c>
      <c r="C112" s="3">
        <v>52</v>
      </c>
      <c r="D112" s="2"/>
      <c r="E112" s="2"/>
      <c r="F112" s="2"/>
      <c r="G112" s="2"/>
      <c r="H112" s="2"/>
      <c r="I112" s="2"/>
      <c r="J112" s="2"/>
      <c r="K112" s="2"/>
      <c r="L112" s="1"/>
      <c r="M112" s="30"/>
      <c r="N112" s="31"/>
      <c r="O112" s="31"/>
      <c r="P112" s="31"/>
      <c r="Q112" s="27"/>
      <c r="R112" s="18"/>
      <c r="S112" s="18"/>
      <c r="T112" s="18"/>
      <c r="U112" s="18"/>
    </row>
    <row r="113" spans="1:21" x14ac:dyDescent="0.25">
      <c r="A113" s="18"/>
      <c r="B113" s="18"/>
      <c r="C113" s="2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</sheetData>
  <protectedRanges>
    <protectedRange sqref="N108:P112 D108:K112" name="Rango1"/>
    <protectedRange sqref="D5 M5" name="Datos_1"/>
    <protectedRange sqref="D61:K107 N61:P107" name="Rango1_5_2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Z112"/>
  <sheetViews>
    <sheetView showGridLines="0" zoomScale="90" zoomScaleNormal="90" workbookViewId="0">
      <selection activeCell="F65" sqref="F65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x14ac:dyDescent="0.25">
      <c r="A1" s="25" t="s">
        <v>34</v>
      </c>
      <c r="B1" s="25"/>
      <c r="C1" s="25"/>
      <c r="D1" s="25"/>
      <c r="E1" s="25"/>
      <c r="F1" s="25"/>
      <c r="G1" s="25"/>
      <c r="H1" s="25"/>
      <c r="L1" s="25"/>
      <c r="M1" s="25"/>
      <c r="N1" s="25"/>
      <c r="R1" s="25"/>
      <c r="S1" s="25"/>
      <c r="T1" s="25"/>
    </row>
    <row r="2" spans="1:26" ht="18.75" x14ac:dyDescent="0.3">
      <c r="A2" s="33" t="s">
        <v>11</v>
      </c>
      <c r="B2" s="25"/>
      <c r="F2" s="25"/>
      <c r="G2" s="25"/>
      <c r="H2" s="25"/>
      <c r="I2" s="25"/>
      <c r="J2" s="25"/>
      <c r="K2" s="25"/>
      <c r="M2" s="25"/>
      <c r="P2" s="25"/>
      <c r="Q2" s="25"/>
      <c r="S2" s="25"/>
    </row>
    <row r="3" spans="1:26" ht="15.75" x14ac:dyDescent="0.25">
      <c r="A3" s="73" t="s">
        <v>79</v>
      </c>
      <c r="B3" s="21"/>
      <c r="C3" s="21"/>
      <c r="D3" s="6"/>
      <c r="E3" s="6"/>
      <c r="F3" s="6"/>
      <c r="G3" s="187"/>
      <c r="H3" s="187"/>
      <c r="I3" s="192"/>
      <c r="L3" s="6"/>
      <c r="M3" s="6"/>
      <c r="N3" s="6"/>
      <c r="R3" s="6"/>
      <c r="S3" s="6"/>
      <c r="T3" s="6"/>
    </row>
    <row r="4" spans="1:26" ht="36" customHeight="1" x14ac:dyDescent="0.25">
      <c r="A4" s="134" t="s">
        <v>315</v>
      </c>
      <c r="C4" s="5"/>
      <c r="D4" s="6"/>
      <c r="E4" s="6"/>
      <c r="F4" s="6"/>
      <c r="G4" s="36"/>
      <c r="H4" s="36"/>
      <c r="I4" s="36"/>
      <c r="J4" s="36"/>
      <c r="K4" s="36"/>
      <c r="L4" s="36"/>
      <c r="M4" s="36"/>
      <c r="N4" s="36"/>
      <c r="O4" s="36"/>
      <c r="P4" s="332"/>
      <c r="Q4" s="332"/>
      <c r="R4" s="332"/>
      <c r="S4" s="332"/>
      <c r="T4" s="332"/>
      <c r="U4" s="332"/>
      <c r="V4" s="7"/>
      <c r="W4" s="7"/>
      <c r="X4" s="7"/>
      <c r="Y4" s="7"/>
      <c r="Z4" s="7"/>
    </row>
    <row r="5" spans="1:26" ht="60" customHeight="1" x14ac:dyDescent="0.25">
      <c r="C5" s="38" t="s">
        <v>375</v>
      </c>
      <c r="D5" s="69" t="s">
        <v>377</v>
      </c>
      <c r="E5" s="47" t="s">
        <v>39</v>
      </c>
      <c r="F5" s="47" t="s">
        <v>40</v>
      </c>
      <c r="G5" s="47" t="s">
        <v>35</v>
      </c>
      <c r="H5" s="193" t="s">
        <v>351</v>
      </c>
      <c r="I5" s="193" t="s">
        <v>36</v>
      </c>
      <c r="J5" s="339" t="s">
        <v>42</v>
      </c>
      <c r="K5" s="340"/>
      <c r="L5" s="340"/>
      <c r="M5" s="340"/>
      <c r="N5" s="340"/>
      <c r="O5" s="342"/>
      <c r="P5" s="349" t="s">
        <v>339</v>
      </c>
      <c r="Q5" s="350"/>
      <c r="R5" s="350"/>
      <c r="S5" s="350"/>
      <c r="T5" s="350"/>
      <c r="U5" s="351"/>
      <c r="V5" s="8"/>
      <c r="W5" s="17"/>
      <c r="X5" s="10"/>
      <c r="Y5" s="9"/>
      <c r="Z5" s="8"/>
    </row>
    <row r="6" spans="1:26" ht="265.5" customHeight="1" x14ac:dyDescent="0.25">
      <c r="A6" s="37" t="s">
        <v>13</v>
      </c>
      <c r="B6" s="37" t="s">
        <v>12</v>
      </c>
      <c r="C6" s="34" t="s">
        <v>1</v>
      </c>
      <c r="D6" s="48" t="s">
        <v>378</v>
      </c>
      <c r="E6" s="48" t="s">
        <v>123</v>
      </c>
      <c r="F6" s="46" t="s">
        <v>124</v>
      </c>
      <c r="G6" s="46" t="s">
        <v>41</v>
      </c>
      <c r="H6" s="167" t="s">
        <v>349</v>
      </c>
      <c r="I6" s="168" t="s">
        <v>350</v>
      </c>
      <c r="J6" s="139" t="s">
        <v>307</v>
      </c>
      <c r="K6" s="139" t="s">
        <v>308</v>
      </c>
      <c r="L6" s="139" t="s">
        <v>309</v>
      </c>
      <c r="M6" s="139" t="s">
        <v>310</v>
      </c>
      <c r="N6" s="139" t="s">
        <v>311</v>
      </c>
      <c r="O6" s="139" t="s">
        <v>312</v>
      </c>
      <c r="P6" s="140" t="s">
        <v>307</v>
      </c>
      <c r="Q6" s="140" t="s">
        <v>308</v>
      </c>
      <c r="R6" s="140" t="s">
        <v>309</v>
      </c>
      <c r="S6" s="140" t="s">
        <v>310</v>
      </c>
      <c r="T6" s="140" t="s">
        <v>311</v>
      </c>
      <c r="U6" s="140" t="s">
        <v>312</v>
      </c>
      <c r="V6" s="10"/>
      <c r="W6" s="11"/>
      <c r="X6" s="11"/>
      <c r="Y6" s="12"/>
      <c r="Z6" s="11"/>
    </row>
    <row r="7" spans="1:26" ht="30" x14ac:dyDescent="0.25">
      <c r="A7" s="49" t="s">
        <v>15</v>
      </c>
      <c r="B7" s="49" t="s">
        <v>12</v>
      </c>
      <c r="C7" s="49" t="s">
        <v>16</v>
      </c>
      <c r="D7" s="49" t="s">
        <v>379</v>
      </c>
      <c r="E7" s="50" t="s">
        <v>72</v>
      </c>
      <c r="F7" s="50" t="s">
        <v>47</v>
      </c>
      <c r="G7" s="51" t="s">
        <v>73</v>
      </c>
      <c r="H7" s="51" t="s">
        <v>348</v>
      </c>
      <c r="I7" s="51" t="s">
        <v>74</v>
      </c>
      <c r="J7" s="51" t="s">
        <v>322</v>
      </c>
      <c r="K7" s="51" t="s">
        <v>323</v>
      </c>
      <c r="L7" s="51" t="s">
        <v>337</v>
      </c>
      <c r="M7" s="51" t="s">
        <v>324</v>
      </c>
      <c r="N7" s="51" t="s">
        <v>338</v>
      </c>
      <c r="O7" s="51" t="s">
        <v>325</v>
      </c>
      <c r="P7" s="51" t="s">
        <v>316</v>
      </c>
      <c r="Q7" s="51" t="s">
        <v>317</v>
      </c>
      <c r="R7" s="51" t="s">
        <v>318</v>
      </c>
      <c r="S7" s="51" t="s">
        <v>319</v>
      </c>
      <c r="T7" s="51" t="s">
        <v>320</v>
      </c>
      <c r="U7" s="51" t="s">
        <v>321</v>
      </c>
      <c r="V7" s="10"/>
      <c r="W7" s="11"/>
      <c r="X7" s="11"/>
      <c r="Y7" s="12"/>
      <c r="Z7" s="11"/>
    </row>
    <row r="8" spans="1:26" s="248" customFormat="1" hidden="1" x14ac:dyDescent="0.25">
      <c r="A8" s="260" t="s">
        <v>143</v>
      </c>
      <c r="B8" s="260">
        <v>2015</v>
      </c>
      <c r="C8" s="260">
        <v>1</v>
      </c>
      <c r="D8" s="260">
        <v>1568529</v>
      </c>
      <c r="E8" s="236">
        <v>21</v>
      </c>
      <c r="F8" s="236">
        <v>4</v>
      </c>
      <c r="G8" s="254">
        <v>0</v>
      </c>
      <c r="H8" s="254">
        <v>0</v>
      </c>
      <c r="I8" s="254">
        <v>0</v>
      </c>
      <c r="J8" s="254">
        <v>0</v>
      </c>
      <c r="K8" s="254">
        <v>0</v>
      </c>
      <c r="L8" s="254">
        <v>0</v>
      </c>
      <c r="M8" s="254">
        <v>0</v>
      </c>
      <c r="N8" s="254">
        <v>0</v>
      </c>
      <c r="O8" s="254">
        <v>0</v>
      </c>
      <c r="P8" s="254"/>
      <c r="Q8" s="254"/>
      <c r="R8" s="254"/>
      <c r="S8" s="254"/>
      <c r="T8" s="254"/>
      <c r="U8" s="254"/>
      <c r="V8" s="249"/>
      <c r="W8" s="250"/>
      <c r="X8" s="250"/>
      <c r="Y8" s="251"/>
      <c r="Z8" s="250"/>
    </row>
    <row r="9" spans="1:26" s="248" customFormat="1" hidden="1" x14ac:dyDescent="0.25">
      <c r="A9" s="260" t="s">
        <v>143</v>
      </c>
      <c r="B9" s="260">
        <v>2015</v>
      </c>
      <c r="C9" s="260">
        <v>2</v>
      </c>
      <c r="D9" s="260">
        <v>1568529</v>
      </c>
      <c r="E9" s="236">
        <v>28</v>
      </c>
      <c r="F9" s="236">
        <v>6</v>
      </c>
      <c r="G9" s="254">
        <v>0</v>
      </c>
      <c r="H9" s="254">
        <v>0</v>
      </c>
      <c r="I9" s="254">
        <v>0</v>
      </c>
      <c r="J9" s="254">
        <v>0</v>
      </c>
      <c r="K9" s="254">
        <v>0</v>
      </c>
      <c r="L9" s="254">
        <v>0</v>
      </c>
      <c r="M9" s="254">
        <v>0</v>
      </c>
      <c r="N9" s="254">
        <v>0</v>
      </c>
      <c r="O9" s="254">
        <v>0</v>
      </c>
      <c r="P9" s="254"/>
      <c r="Q9" s="254"/>
      <c r="R9" s="254"/>
      <c r="S9" s="254"/>
      <c r="T9" s="254"/>
      <c r="U9" s="254"/>
      <c r="V9" s="249"/>
      <c r="W9" s="250"/>
      <c r="X9" s="250"/>
      <c r="Y9" s="251"/>
      <c r="Z9" s="250"/>
    </row>
    <row r="10" spans="1:26" s="248" customFormat="1" hidden="1" x14ac:dyDescent="0.25">
      <c r="A10" s="260" t="s">
        <v>143</v>
      </c>
      <c r="B10" s="260">
        <v>2015</v>
      </c>
      <c r="C10" s="260">
        <v>3</v>
      </c>
      <c r="D10" s="260">
        <v>1568529</v>
      </c>
      <c r="E10" s="236">
        <v>26</v>
      </c>
      <c r="F10" s="236">
        <v>1</v>
      </c>
      <c r="G10" s="254">
        <v>0</v>
      </c>
      <c r="H10" s="254">
        <v>0</v>
      </c>
      <c r="I10" s="254">
        <v>0</v>
      </c>
      <c r="J10" s="254">
        <v>0</v>
      </c>
      <c r="K10" s="254">
        <v>0</v>
      </c>
      <c r="L10" s="254">
        <v>0</v>
      </c>
      <c r="M10" s="254">
        <v>0</v>
      </c>
      <c r="N10" s="254">
        <v>0</v>
      </c>
      <c r="O10" s="254">
        <v>0</v>
      </c>
      <c r="P10" s="254"/>
      <c r="Q10" s="254"/>
      <c r="R10" s="254"/>
      <c r="S10" s="254"/>
      <c r="T10" s="254"/>
      <c r="U10" s="254"/>
      <c r="V10" s="249"/>
      <c r="W10" s="250"/>
      <c r="X10" s="250"/>
      <c r="Y10" s="251"/>
      <c r="Z10" s="250"/>
    </row>
    <row r="11" spans="1:26" s="248" customFormat="1" hidden="1" x14ac:dyDescent="0.25">
      <c r="A11" s="260" t="s">
        <v>143</v>
      </c>
      <c r="B11" s="260">
        <v>2015</v>
      </c>
      <c r="C11" s="260">
        <v>4</v>
      </c>
      <c r="D11" s="260">
        <v>1568529</v>
      </c>
      <c r="E11" s="236">
        <v>33</v>
      </c>
      <c r="F11" s="236">
        <v>5</v>
      </c>
      <c r="G11" s="254">
        <v>0</v>
      </c>
      <c r="H11" s="254">
        <v>0</v>
      </c>
      <c r="I11" s="254">
        <v>0</v>
      </c>
      <c r="J11" s="254">
        <v>0</v>
      </c>
      <c r="K11" s="254">
        <v>0</v>
      </c>
      <c r="L11" s="254">
        <v>0</v>
      </c>
      <c r="M11" s="254">
        <v>0</v>
      </c>
      <c r="N11" s="254">
        <v>0</v>
      </c>
      <c r="O11" s="254">
        <v>0</v>
      </c>
      <c r="P11" s="254"/>
      <c r="Q11" s="254"/>
      <c r="R11" s="254"/>
      <c r="S11" s="254"/>
      <c r="T11" s="254"/>
      <c r="U11" s="254"/>
      <c r="V11" s="249"/>
      <c r="W11" s="250"/>
      <c r="X11" s="250"/>
      <c r="Y11" s="251"/>
      <c r="Z11" s="250"/>
    </row>
    <row r="12" spans="1:26" s="248" customFormat="1" hidden="1" x14ac:dyDescent="0.25">
      <c r="A12" s="260" t="s">
        <v>143</v>
      </c>
      <c r="B12" s="260">
        <v>2015</v>
      </c>
      <c r="C12" s="260">
        <v>5</v>
      </c>
      <c r="D12" s="260">
        <v>1568529</v>
      </c>
      <c r="E12" s="236">
        <v>36</v>
      </c>
      <c r="F12" s="236">
        <v>3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/>
      <c r="Q12" s="254"/>
      <c r="R12" s="254"/>
      <c r="S12" s="254"/>
      <c r="T12" s="254"/>
      <c r="U12" s="254"/>
      <c r="V12" s="249"/>
      <c r="W12" s="250"/>
      <c r="X12" s="250"/>
      <c r="Y12" s="251"/>
      <c r="Z12" s="250"/>
    </row>
    <row r="13" spans="1:26" s="248" customFormat="1" hidden="1" x14ac:dyDescent="0.25">
      <c r="A13" s="260" t="s">
        <v>143</v>
      </c>
      <c r="B13" s="260">
        <v>2015</v>
      </c>
      <c r="C13" s="260">
        <v>6</v>
      </c>
      <c r="D13" s="260">
        <v>1568529</v>
      </c>
      <c r="E13" s="236">
        <v>26</v>
      </c>
      <c r="F13" s="236">
        <v>4</v>
      </c>
      <c r="G13" s="254">
        <v>0</v>
      </c>
      <c r="H13" s="254">
        <v>0</v>
      </c>
      <c r="I13" s="254">
        <v>0</v>
      </c>
      <c r="J13" s="254">
        <v>0</v>
      </c>
      <c r="K13" s="254">
        <v>0</v>
      </c>
      <c r="L13" s="254">
        <v>0</v>
      </c>
      <c r="M13" s="254">
        <v>0</v>
      </c>
      <c r="N13" s="254">
        <v>0</v>
      </c>
      <c r="O13" s="254">
        <v>0</v>
      </c>
      <c r="P13" s="254"/>
      <c r="Q13" s="254"/>
      <c r="R13" s="254"/>
      <c r="S13" s="254"/>
      <c r="T13" s="254"/>
      <c r="U13" s="254"/>
      <c r="V13" s="249"/>
      <c r="W13" s="250"/>
      <c r="X13" s="250"/>
      <c r="Y13" s="251"/>
      <c r="Z13" s="250"/>
    </row>
    <row r="14" spans="1:26" s="248" customFormat="1" hidden="1" x14ac:dyDescent="0.25">
      <c r="A14" s="260" t="s">
        <v>143</v>
      </c>
      <c r="B14" s="260">
        <v>2015</v>
      </c>
      <c r="C14" s="260">
        <v>7</v>
      </c>
      <c r="D14" s="260">
        <v>1568529</v>
      </c>
      <c r="E14" s="236">
        <v>30</v>
      </c>
      <c r="F14" s="236">
        <v>1</v>
      </c>
      <c r="G14" s="254">
        <v>0</v>
      </c>
      <c r="H14" s="254">
        <v>0</v>
      </c>
      <c r="I14" s="254">
        <v>1</v>
      </c>
      <c r="J14" s="254">
        <v>0</v>
      </c>
      <c r="K14" s="254">
        <v>0</v>
      </c>
      <c r="L14" s="254">
        <v>0</v>
      </c>
      <c r="M14" s="254">
        <v>0</v>
      </c>
      <c r="N14" s="254">
        <v>0</v>
      </c>
      <c r="O14" s="254">
        <v>0</v>
      </c>
      <c r="P14" s="254"/>
      <c r="Q14" s="254"/>
      <c r="R14" s="254"/>
      <c r="S14" s="254"/>
      <c r="T14" s="254"/>
      <c r="U14" s="254"/>
      <c r="V14" s="249"/>
      <c r="W14" s="250"/>
      <c r="X14" s="250"/>
      <c r="Y14" s="251"/>
      <c r="Z14" s="250"/>
    </row>
    <row r="15" spans="1:26" s="248" customFormat="1" hidden="1" x14ac:dyDescent="0.25">
      <c r="A15" s="260" t="s">
        <v>143</v>
      </c>
      <c r="B15" s="260">
        <v>2015</v>
      </c>
      <c r="C15" s="260">
        <v>8</v>
      </c>
      <c r="D15" s="260">
        <v>1568529</v>
      </c>
      <c r="E15" s="236">
        <v>41</v>
      </c>
      <c r="F15" s="236">
        <v>6</v>
      </c>
      <c r="G15" s="254">
        <v>0</v>
      </c>
      <c r="H15" s="254">
        <v>0</v>
      </c>
      <c r="I15" s="254">
        <v>3</v>
      </c>
      <c r="J15" s="254">
        <v>0</v>
      </c>
      <c r="K15" s="254">
        <v>0</v>
      </c>
      <c r="L15" s="254">
        <v>0</v>
      </c>
      <c r="M15" s="254">
        <v>0</v>
      </c>
      <c r="N15" s="254">
        <v>0</v>
      </c>
      <c r="O15" s="254">
        <v>0</v>
      </c>
      <c r="P15" s="254"/>
      <c r="Q15" s="254"/>
      <c r="R15" s="254"/>
      <c r="S15" s="254"/>
      <c r="T15" s="254"/>
      <c r="U15" s="254"/>
      <c r="V15" s="249"/>
      <c r="W15" s="250"/>
      <c r="X15" s="250"/>
      <c r="Y15" s="251"/>
      <c r="Z15" s="250"/>
    </row>
    <row r="16" spans="1:26" s="248" customFormat="1" hidden="1" x14ac:dyDescent="0.25">
      <c r="A16" s="260" t="s">
        <v>143</v>
      </c>
      <c r="B16" s="260">
        <v>2015</v>
      </c>
      <c r="C16" s="260">
        <v>9</v>
      </c>
      <c r="D16" s="260">
        <v>1568529</v>
      </c>
      <c r="E16" s="236">
        <v>42</v>
      </c>
      <c r="F16" s="236">
        <v>7</v>
      </c>
      <c r="G16" s="254">
        <v>0</v>
      </c>
      <c r="H16" s="254">
        <v>0</v>
      </c>
      <c r="I16" s="254">
        <v>0</v>
      </c>
      <c r="J16" s="254">
        <v>0</v>
      </c>
      <c r="K16" s="254">
        <v>0</v>
      </c>
      <c r="L16" s="254">
        <v>0</v>
      </c>
      <c r="M16" s="254">
        <v>0</v>
      </c>
      <c r="N16" s="254">
        <v>0</v>
      </c>
      <c r="O16" s="254">
        <v>0</v>
      </c>
      <c r="P16" s="254"/>
      <c r="Q16" s="254"/>
      <c r="R16" s="254"/>
      <c r="S16" s="254"/>
      <c r="T16" s="254"/>
      <c r="U16" s="254"/>
      <c r="V16" s="249"/>
      <c r="W16" s="250"/>
      <c r="X16" s="250"/>
      <c r="Y16" s="251"/>
      <c r="Z16" s="250"/>
    </row>
    <row r="17" spans="1:26" s="248" customFormat="1" hidden="1" x14ac:dyDescent="0.25">
      <c r="A17" s="260" t="s">
        <v>143</v>
      </c>
      <c r="B17" s="260">
        <v>2015</v>
      </c>
      <c r="C17" s="260">
        <v>10</v>
      </c>
      <c r="D17" s="260">
        <v>1568529</v>
      </c>
      <c r="E17" s="236">
        <v>58</v>
      </c>
      <c r="F17" s="236">
        <v>5</v>
      </c>
      <c r="G17" s="254">
        <v>0</v>
      </c>
      <c r="H17" s="254">
        <v>0</v>
      </c>
      <c r="I17" s="254">
        <v>0</v>
      </c>
      <c r="J17" s="254">
        <v>0</v>
      </c>
      <c r="K17" s="254">
        <v>0</v>
      </c>
      <c r="L17" s="254">
        <v>0</v>
      </c>
      <c r="M17" s="254">
        <v>0</v>
      </c>
      <c r="N17" s="254">
        <v>0</v>
      </c>
      <c r="O17" s="254">
        <v>0</v>
      </c>
      <c r="P17" s="254"/>
      <c r="Q17" s="254"/>
      <c r="R17" s="254"/>
      <c r="S17" s="254"/>
      <c r="T17" s="254"/>
      <c r="U17" s="254"/>
      <c r="V17" s="249"/>
      <c r="W17" s="250"/>
      <c r="X17" s="250"/>
      <c r="Y17" s="251"/>
      <c r="Z17" s="250"/>
    </row>
    <row r="18" spans="1:26" s="248" customFormat="1" hidden="1" x14ac:dyDescent="0.25">
      <c r="A18" s="260" t="s">
        <v>143</v>
      </c>
      <c r="B18" s="260">
        <v>2015</v>
      </c>
      <c r="C18" s="260">
        <v>11</v>
      </c>
      <c r="D18" s="260">
        <v>1568529</v>
      </c>
      <c r="E18" s="236">
        <v>82</v>
      </c>
      <c r="F18" s="236">
        <v>17</v>
      </c>
      <c r="G18" s="254">
        <v>0</v>
      </c>
      <c r="H18" s="254">
        <v>0</v>
      </c>
      <c r="I18" s="254">
        <v>2</v>
      </c>
      <c r="J18" s="254">
        <v>0</v>
      </c>
      <c r="K18" s="254">
        <v>0</v>
      </c>
      <c r="L18" s="254">
        <v>0</v>
      </c>
      <c r="M18" s="254">
        <v>0</v>
      </c>
      <c r="N18" s="254">
        <v>0</v>
      </c>
      <c r="O18" s="254">
        <v>0</v>
      </c>
      <c r="P18" s="254"/>
      <c r="Q18" s="254"/>
      <c r="R18" s="254"/>
      <c r="S18" s="254"/>
      <c r="T18" s="254"/>
      <c r="U18" s="254"/>
      <c r="V18" s="249"/>
      <c r="W18" s="250"/>
      <c r="X18" s="250"/>
      <c r="Y18" s="251"/>
      <c r="Z18" s="250"/>
    </row>
    <row r="19" spans="1:26" s="248" customFormat="1" hidden="1" x14ac:dyDescent="0.25">
      <c r="A19" s="260" t="s">
        <v>143</v>
      </c>
      <c r="B19" s="260">
        <v>2015</v>
      </c>
      <c r="C19" s="260">
        <v>12</v>
      </c>
      <c r="D19" s="260">
        <v>1568529</v>
      </c>
      <c r="E19" s="236">
        <v>88</v>
      </c>
      <c r="F19" s="236">
        <v>12</v>
      </c>
      <c r="G19" s="254">
        <v>0</v>
      </c>
      <c r="H19" s="254">
        <v>0</v>
      </c>
      <c r="I19" s="254">
        <v>3</v>
      </c>
      <c r="J19" s="254">
        <v>0</v>
      </c>
      <c r="K19" s="254">
        <v>0</v>
      </c>
      <c r="L19" s="254">
        <v>0</v>
      </c>
      <c r="M19" s="254">
        <v>0</v>
      </c>
      <c r="N19" s="254">
        <v>0</v>
      </c>
      <c r="O19" s="254">
        <v>0</v>
      </c>
      <c r="P19" s="254"/>
      <c r="Q19" s="254"/>
      <c r="R19" s="254"/>
      <c r="S19" s="254"/>
      <c r="T19" s="254"/>
      <c r="U19" s="254"/>
      <c r="V19" s="249"/>
      <c r="W19" s="250"/>
      <c r="X19" s="250"/>
      <c r="Y19" s="251"/>
      <c r="Z19" s="250"/>
    </row>
    <row r="20" spans="1:26" s="248" customFormat="1" hidden="1" x14ac:dyDescent="0.25">
      <c r="A20" s="260" t="s">
        <v>143</v>
      </c>
      <c r="B20" s="260">
        <v>2015</v>
      </c>
      <c r="C20" s="260">
        <v>13</v>
      </c>
      <c r="D20" s="260">
        <v>1568529</v>
      </c>
      <c r="E20" s="236">
        <v>69</v>
      </c>
      <c r="F20" s="236">
        <v>8</v>
      </c>
      <c r="G20" s="254">
        <v>0</v>
      </c>
      <c r="H20" s="254">
        <v>0</v>
      </c>
      <c r="I20" s="254">
        <v>0</v>
      </c>
      <c r="J20" s="254">
        <v>0</v>
      </c>
      <c r="K20" s="254">
        <v>0</v>
      </c>
      <c r="L20" s="254">
        <v>0</v>
      </c>
      <c r="M20" s="254">
        <v>0</v>
      </c>
      <c r="N20" s="254">
        <v>0</v>
      </c>
      <c r="O20" s="254">
        <v>0</v>
      </c>
      <c r="P20" s="254"/>
      <c r="Q20" s="254"/>
      <c r="R20" s="254"/>
      <c r="S20" s="254"/>
      <c r="T20" s="254"/>
      <c r="U20" s="254"/>
      <c r="V20" s="249"/>
      <c r="W20" s="250"/>
      <c r="X20" s="250"/>
      <c r="Y20" s="251"/>
      <c r="Z20" s="250"/>
    </row>
    <row r="21" spans="1:26" s="248" customFormat="1" hidden="1" x14ac:dyDescent="0.25">
      <c r="A21" s="260" t="s">
        <v>143</v>
      </c>
      <c r="B21" s="260">
        <v>2015</v>
      </c>
      <c r="C21" s="260">
        <v>14</v>
      </c>
      <c r="D21" s="260">
        <v>1568529</v>
      </c>
      <c r="E21" s="236">
        <v>88</v>
      </c>
      <c r="F21" s="236">
        <v>16</v>
      </c>
      <c r="G21" s="254">
        <v>0</v>
      </c>
      <c r="H21" s="254">
        <v>0</v>
      </c>
      <c r="I21" s="254">
        <v>0</v>
      </c>
      <c r="J21" s="254">
        <v>0</v>
      </c>
      <c r="K21" s="254">
        <v>0</v>
      </c>
      <c r="L21" s="254">
        <v>0</v>
      </c>
      <c r="M21" s="254">
        <v>0</v>
      </c>
      <c r="N21" s="254">
        <v>0</v>
      </c>
      <c r="O21" s="254">
        <v>0</v>
      </c>
      <c r="P21" s="254"/>
      <c r="Q21" s="254"/>
      <c r="R21" s="254"/>
      <c r="S21" s="254"/>
      <c r="T21" s="254"/>
      <c r="U21" s="254"/>
      <c r="V21" s="249"/>
      <c r="W21" s="250"/>
      <c r="X21" s="250"/>
      <c r="Y21" s="251"/>
      <c r="Z21" s="250"/>
    </row>
    <row r="22" spans="1:26" s="248" customFormat="1" hidden="1" x14ac:dyDescent="0.25">
      <c r="A22" s="260" t="s">
        <v>143</v>
      </c>
      <c r="B22" s="260">
        <v>2015</v>
      </c>
      <c r="C22" s="260">
        <v>15</v>
      </c>
      <c r="D22" s="260">
        <v>1568529</v>
      </c>
      <c r="E22" s="236">
        <v>85</v>
      </c>
      <c r="F22" s="236">
        <v>26</v>
      </c>
      <c r="G22" s="254">
        <v>0</v>
      </c>
      <c r="H22" s="254">
        <v>0</v>
      </c>
      <c r="I22" s="254">
        <v>4</v>
      </c>
      <c r="J22" s="254">
        <v>0</v>
      </c>
      <c r="K22" s="254">
        <v>0</v>
      </c>
      <c r="L22" s="254">
        <v>0</v>
      </c>
      <c r="M22" s="254">
        <v>0</v>
      </c>
      <c r="N22" s="254">
        <v>0</v>
      </c>
      <c r="O22" s="254">
        <v>0</v>
      </c>
      <c r="P22" s="254"/>
      <c r="Q22" s="254"/>
      <c r="R22" s="254"/>
      <c r="S22" s="254"/>
      <c r="T22" s="254"/>
      <c r="U22" s="254"/>
      <c r="V22" s="249"/>
      <c r="W22" s="250"/>
      <c r="X22" s="250"/>
      <c r="Y22" s="251"/>
      <c r="Z22" s="250"/>
    </row>
    <row r="23" spans="1:26" s="248" customFormat="1" hidden="1" x14ac:dyDescent="0.25">
      <c r="A23" s="260" t="s">
        <v>143</v>
      </c>
      <c r="B23" s="260">
        <v>2015</v>
      </c>
      <c r="C23" s="260">
        <v>16</v>
      </c>
      <c r="D23" s="260">
        <v>1568529</v>
      </c>
      <c r="E23" s="236">
        <v>93</v>
      </c>
      <c r="F23" s="236">
        <v>28</v>
      </c>
      <c r="G23" s="254">
        <v>0</v>
      </c>
      <c r="H23" s="254">
        <v>1</v>
      </c>
      <c r="I23" s="254">
        <v>2</v>
      </c>
      <c r="J23" s="254">
        <v>0</v>
      </c>
      <c r="K23" s="254">
        <v>0</v>
      </c>
      <c r="L23" s="254">
        <v>0</v>
      </c>
      <c r="M23" s="254">
        <v>0</v>
      </c>
      <c r="N23" s="254">
        <v>0</v>
      </c>
      <c r="O23" s="254">
        <v>0</v>
      </c>
      <c r="P23" s="254"/>
      <c r="Q23" s="254"/>
      <c r="R23" s="254"/>
      <c r="S23" s="254"/>
      <c r="T23" s="254"/>
      <c r="U23" s="254"/>
      <c r="V23" s="249"/>
      <c r="W23" s="250"/>
      <c r="X23" s="250"/>
      <c r="Y23" s="251"/>
      <c r="Z23" s="250"/>
    </row>
    <row r="24" spans="1:26" s="248" customFormat="1" hidden="1" x14ac:dyDescent="0.25">
      <c r="A24" s="260" t="s">
        <v>143</v>
      </c>
      <c r="B24" s="260">
        <v>2015</v>
      </c>
      <c r="C24" s="260">
        <v>17</v>
      </c>
      <c r="D24" s="260">
        <v>1568529</v>
      </c>
      <c r="E24" s="236">
        <v>82</v>
      </c>
      <c r="F24" s="236">
        <v>11</v>
      </c>
      <c r="G24" s="254">
        <v>0</v>
      </c>
      <c r="H24" s="254">
        <v>0</v>
      </c>
      <c r="I24" s="254">
        <v>0</v>
      </c>
      <c r="J24" s="254">
        <v>0</v>
      </c>
      <c r="K24" s="254">
        <v>0</v>
      </c>
      <c r="L24" s="254">
        <v>0</v>
      </c>
      <c r="M24" s="254">
        <v>0</v>
      </c>
      <c r="N24" s="254">
        <v>0</v>
      </c>
      <c r="O24" s="254">
        <v>0</v>
      </c>
      <c r="P24" s="254"/>
      <c r="Q24" s="254"/>
      <c r="R24" s="254"/>
      <c r="S24" s="254"/>
      <c r="T24" s="254"/>
      <c r="U24" s="254"/>
      <c r="V24" s="249"/>
      <c r="W24" s="250"/>
      <c r="X24" s="250"/>
      <c r="Y24" s="251"/>
      <c r="Z24" s="250"/>
    </row>
    <row r="25" spans="1:26" s="248" customFormat="1" hidden="1" x14ac:dyDescent="0.25">
      <c r="A25" s="260" t="s">
        <v>143</v>
      </c>
      <c r="B25" s="260">
        <v>2015</v>
      </c>
      <c r="C25" s="260">
        <v>18</v>
      </c>
      <c r="D25" s="260">
        <v>1568529</v>
      </c>
      <c r="E25" s="236">
        <v>99</v>
      </c>
      <c r="F25" s="236">
        <v>24</v>
      </c>
      <c r="G25" s="254">
        <v>0</v>
      </c>
      <c r="H25" s="254">
        <v>1</v>
      </c>
      <c r="I25" s="254">
        <v>0</v>
      </c>
      <c r="J25" s="254">
        <v>0</v>
      </c>
      <c r="K25" s="254">
        <v>0</v>
      </c>
      <c r="L25" s="254">
        <v>0</v>
      </c>
      <c r="M25" s="254">
        <v>0</v>
      </c>
      <c r="N25" s="254">
        <v>0</v>
      </c>
      <c r="O25" s="254">
        <v>0</v>
      </c>
      <c r="P25" s="254"/>
      <c r="Q25" s="254"/>
      <c r="R25" s="254"/>
      <c r="S25" s="254"/>
      <c r="T25" s="254"/>
      <c r="U25" s="254"/>
      <c r="V25" s="249"/>
      <c r="W25" s="250"/>
      <c r="X25" s="250"/>
      <c r="Y25" s="251"/>
      <c r="Z25" s="250"/>
    </row>
    <row r="26" spans="1:26" s="248" customFormat="1" hidden="1" x14ac:dyDescent="0.25">
      <c r="A26" s="260" t="s">
        <v>143</v>
      </c>
      <c r="B26" s="260">
        <v>2015</v>
      </c>
      <c r="C26" s="260">
        <v>19</v>
      </c>
      <c r="D26" s="260">
        <v>1568529</v>
      </c>
      <c r="E26" s="236">
        <v>75</v>
      </c>
      <c r="F26" s="236">
        <v>28</v>
      </c>
      <c r="G26" s="254">
        <v>0</v>
      </c>
      <c r="H26" s="254">
        <v>0</v>
      </c>
      <c r="I26" s="254">
        <v>3</v>
      </c>
      <c r="J26" s="254">
        <v>0</v>
      </c>
      <c r="K26" s="254">
        <v>0</v>
      </c>
      <c r="L26" s="254">
        <v>0</v>
      </c>
      <c r="M26" s="254">
        <v>0</v>
      </c>
      <c r="N26" s="254">
        <v>0</v>
      </c>
      <c r="O26" s="254">
        <v>0</v>
      </c>
      <c r="P26" s="254"/>
      <c r="Q26" s="254"/>
      <c r="R26" s="254"/>
      <c r="S26" s="254"/>
      <c r="T26" s="254"/>
      <c r="U26" s="254"/>
      <c r="V26" s="249"/>
      <c r="W26" s="250"/>
      <c r="X26" s="250"/>
      <c r="Y26" s="251"/>
      <c r="Z26" s="250"/>
    </row>
    <row r="27" spans="1:26" s="248" customFormat="1" hidden="1" x14ac:dyDescent="0.25">
      <c r="A27" s="260" t="s">
        <v>143</v>
      </c>
      <c r="B27" s="260">
        <v>2015</v>
      </c>
      <c r="C27" s="260">
        <v>20</v>
      </c>
      <c r="D27" s="260">
        <v>1568529</v>
      </c>
      <c r="E27" s="236">
        <v>105</v>
      </c>
      <c r="F27" s="236">
        <v>29</v>
      </c>
      <c r="G27" s="254">
        <v>0</v>
      </c>
      <c r="H27" s="254">
        <v>2</v>
      </c>
      <c r="I27" s="254">
        <v>1</v>
      </c>
      <c r="J27" s="254">
        <v>0</v>
      </c>
      <c r="K27" s="254">
        <v>0</v>
      </c>
      <c r="L27" s="254">
        <v>0</v>
      </c>
      <c r="M27" s="254">
        <v>0</v>
      </c>
      <c r="N27" s="254">
        <v>0</v>
      </c>
      <c r="O27" s="254">
        <v>0</v>
      </c>
      <c r="P27" s="254"/>
      <c r="Q27" s="254"/>
      <c r="R27" s="254"/>
      <c r="S27" s="254"/>
      <c r="T27" s="254"/>
      <c r="U27" s="254"/>
      <c r="V27" s="249"/>
      <c r="W27" s="250"/>
      <c r="X27" s="250"/>
      <c r="Y27" s="251"/>
      <c r="Z27" s="250"/>
    </row>
    <row r="28" spans="1:26" s="248" customFormat="1" hidden="1" x14ac:dyDescent="0.25">
      <c r="A28" s="260" t="s">
        <v>143</v>
      </c>
      <c r="B28" s="260">
        <v>2015</v>
      </c>
      <c r="C28" s="260">
        <v>21</v>
      </c>
      <c r="D28" s="260">
        <v>1568529</v>
      </c>
      <c r="E28" s="236">
        <v>107</v>
      </c>
      <c r="F28" s="236">
        <v>37</v>
      </c>
      <c r="G28" s="254">
        <v>1</v>
      </c>
      <c r="H28" s="254">
        <v>1</v>
      </c>
      <c r="I28" s="254">
        <v>3</v>
      </c>
      <c r="J28" s="254">
        <v>0</v>
      </c>
      <c r="K28" s="254">
        <v>0</v>
      </c>
      <c r="L28" s="254">
        <v>1</v>
      </c>
      <c r="M28" s="254">
        <v>0</v>
      </c>
      <c r="N28" s="254">
        <v>0</v>
      </c>
      <c r="O28" s="254">
        <v>0</v>
      </c>
      <c r="P28" s="254"/>
      <c r="Q28" s="254"/>
      <c r="R28" s="254"/>
      <c r="S28" s="254"/>
      <c r="T28" s="254"/>
      <c r="U28" s="254"/>
      <c r="V28" s="249"/>
      <c r="W28" s="250"/>
      <c r="X28" s="250"/>
      <c r="Y28" s="251"/>
      <c r="Z28" s="250"/>
    </row>
    <row r="29" spans="1:26" s="248" customFormat="1" hidden="1" x14ac:dyDescent="0.25">
      <c r="A29" s="260" t="s">
        <v>143</v>
      </c>
      <c r="B29" s="260">
        <v>2015</v>
      </c>
      <c r="C29" s="260">
        <v>22</v>
      </c>
      <c r="D29" s="260">
        <v>1568529</v>
      </c>
      <c r="E29" s="236">
        <v>112</v>
      </c>
      <c r="F29" s="236">
        <v>42</v>
      </c>
      <c r="G29" s="254">
        <v>0</v>
      </c>
      <c r="H29" s="254">
        <v>5</v>
      </c>
      <c r="I29" s="254">
        <v>3</v>
      </c>
      <c r="J29" s="254">
        <v>0</v>
      </c>
      <c r="K29" s="254">
        <v>0</v>
      </c>
      <c r="L29" s="254">
        <v>0</v>
      </c>
      <c r="M29" s="254">
        <v>0</v>
      </c>
      <c r="N29" s="254">
        <v>0</v>
      </c>
      <c r="O29" s="254">
        <v>0</v>
      </c>
      <c r="P29" s="254"/>
      <c r="Q29" s="254"/>
      <c r="R29" s="254"/>
      <c r="S29" s="254"/>
      <c r="T29" s="254"/>
      <c r="U29" s="254"/>
      <c r="V29" s="249"/>
      <c r="W29" s="250"/>
      <c r="X29" s="250"/>
      <c r="Y29" s="251"/>
      <c r="Z29" s="250"/>
    </row>
    <row r="30" spans="1:26" s="248" customFormat="1" hidden="1" x14ac:dyDescent="0.25">
      <c r="A30" s="260" t="s">
        <v>143</v>
      </c>
      <c r="B30" s="260">
        <v>2015</v>
      </c>
      <c r="C30" s="260">
        <v>23</v>
      </c>
      <c r="D30" s="260">
        <v>1568529</v>
      </c>
      <c r="E30" s="236">
        <v>115</v>
      </c>
      <c r="F30" s="236">
        <v>45</v>
      </c>
      <c r="G30" s="254">
        <v>1</v>
      </c>
      <c r="H30" s="254">
        <v>5</v>
      </c>
      <c r="I30" s="254">
        <v>8</v>
      </c>
      <c r="J30" s="254">
        <v>0</v>
      </c>
      <c r="K30" s="254">
        <v>1</v>
      </c>
      <c r="L30" s="254">
        <v>0</v>
      </c>
      <c r="M30" s="254">
        <v>0</v>
      </c>
      <c r="N30" s="254">
        <v>0</v>
      </c>
      <c r="O30" s="254">
        <v>0</v>
      </c>
      <c r="P30" s="254"/>
      <c r="Q30" s="254"/>
      <c r="R30" s="254"/>
      <c r="S30" s="254"/>
      <c r="T30" s="254"/>
      <c r="U30" s="254"/>
      <c r="V30" s="249"/>
      <c r="W30" s="250"/>
      <c r="X30" s="250"/>
      <c r="Y30" s="251"/>
      <c r="Z30" s="250"/>
    </row>
    <row r="31" spans="1:26" s="248" customFormat="1" hidden="1" x14ac:dyDescent="0.25">
      <c r="A31" s="260" t="s">
        <v>143</v>
      </c>
      <c r="B31" s="260">
        <v>2015</v>
      </c>
      <c r="C31" s="260">
        <v>24</v>
      </c>
      <c r="D31" s="260">
        <v>1568529</v>
      </c>
      <c r="E31" s="236">
        <v>151</v>
      </c>
      <c r="F31" s="236">
        <v>77</v>
      </c>
      <c r="G31" s="254">
        <v>0</v>
      </c>
      <c r="H31" s="254">
        <v>6</v>
      </c>
      <c r="I31" s="254">
        <v>5</v>
      </c>
      <c r="J31" s="254">
        <v>0</v>
      </c>
      <c r="K31" s="254">
        <v>0</v>
      </c>
      <c r="L31" s="254">
        <v>0</v>
      </c>
      <c r="M31" s="254">
        <v>0</v>
      </c>
      <c r="N31" s="254">
        <v>0</v>
      </c>
      <c r="O31" s="254">
        <v>0</v>
      </c>
      <c r="P31" s="254"/>
      <c r="Q31" s="254"/>
      <c r="R31" s="254"/>
      <c r="S31" s="254"/>
      <c r="T31" s="254"/>
      <c r="U31" s="254"/>
      <c r="V31" s="249"/>
      <c r="W31" s="250"/>
      <c r="X31" s="250"/>
      <c r="Y31" s="251"/>
      <c r="Z31" s="250"/>
    </row>
    <row r="32" spans="1:26" s="248" customFormat="1" hidden="1" x14ac:dyDescent="0.25">
      <c r="A32" s="260" t="s">
        <v>143</v>
      </c>
      <c r="B32" s="260">
        <v>2015</v>
      </c>
      <c r="C32" s="260">
        <v>25</v>
      </c>
      <c r="D32" s="260">
        <v>1568529</v>
      </c>
      <c r="E32" s="236">
        <v>146</v>
      </c>
      <c r="F32" s="236">
        <v>48</v>
      </c>
      <c r="G32" s="254">
        <v>2</v>
      </c>
      <c r="H32" s="254">
        <v>7</v>
      </c>
      <c r="I32" s="254">
        <v>3</v>
      </c>
      <c r="J32" s="254">
        <v>0</v>
      </c>
      <c r="K32" s="254">
        <v>0</v>
      </c>
      <c r="L32" s="254">
        <v>1</v>
      </c>
      <c r="M32" s="254">
        <v>1</v>
      </c>
      <c r="N32" s="254">
        <v>0</v>
      </c>
      <c r="O32" s="254">
        <v>0</v>
      </c>
      <c r="P32" s="254"/>
      <c r="Q32" s="254"/>
      <c r="R32" s="254"/>
      <c r="S32" s="254"/>
      <c r="T32" s="254"/>
      <c r="U32" s="254"/>
      <c r="V32" s="249"/>
      <c r="W32" s="250"/>
      <c r="X32" s="250"/>
      <c r="Y32" s="251"/>
      <c r="Z32" s="250"/>
    </row>
    <row r="33" spans="1:26" s="248" customFormat="1" hidden="1" x14ac:dyDescent="0.25">
      <c r="A33" s="260" t="s">
        <v>143</v>
      </c>
      <c r="B33" s="260">
        <v>2015</v>
      </c>
      <c r="C33" s="260">
        <v>26</v>
      </c>
      <c r="D33" s="260">
        <v>1568529</v>
      </c>
      <c r="E33" s="236">
        <v>116</v>
      </c>
      <c r="F33" s="236">
        <v>38</v>
      </c>
      <c r="G33" s="254">
        <v>1</v>
      </c>
      <c r="H33" s="254">
        <v>6</v>
      </c>
      <c r="I33" s="254">
        <v>3</v>
      </c>
      <c r="J33" s="254">
        <v>0</v>
      </c>
      <c r="K33" s="254">
        <v>1</v>
      </c>
      <c r="L33" s="254">
        <v>0</v>
      </c>
      <c r="M33" s="254">
        <v>0</v>
      </c>
      <c r="N33" s="254">
        <v>0</v>
      </c>
      <c r="O33" s="254">
        <v>0</v>
      </c>
      <c r="P33" s="254"/>
      <c r="Q33" s="254"/>
      <c r="R33" s="254"/>
      <c r="S33" s="254"/>
      <c r="T33" s="254"/>
      <c r="U33" s="254"/>
      <c r="V33" s="249"/>
      <c r="W33" s="250"/>
      <c r="X33" s="250"/>
      <c r="Y33" s="251"/>
      <c r="Z33" s="250"/>
    </row>
    <row r="34" spans="1:26" s="248" customFormat="1" hidden="1" x14ac:dyDescent="0.25">
      <c r="A34" s="260" t="s">
        <v>143</v>
      </c>
      <c r="B34" s="260">
        <v>2015</v>
      </c>
      <c r="C34" s="260">
        <v>27</v>
      </c>
      <c r="D34" s="260">
        <v>1568529</v>
      </c>
      <c r="E34" s="236">
        <v>162</v>
      </c>
      <c r="F34" s="236">
        <v>57</v>
      </c>
      <c r="G34" s="254">
        <v>9</v>
      </c>
      <c r="H34" s="254">
        <v>16</v>
      </c>
      <c r="I34" s="254">
        <v>1</v>
      </c>
      <c r="J34" s="254">
        <v>1</v>
      </c>
      <c r="K34" s="254">
        <v>3</v>
      </c>
      <c r="L34" s="254">
        <v>1</v>
      </c>
      <c r="M34" s="254">
        <v>4</v>
      </c>
      <c r="N34" s="254">
        <v>0</v>
      </c>
      <c r="O34" s="254">
        <v>0</v>
      </c>
      <c r="P34" s="254"/>
      <c r="Q34" s="254"/>
      <c r="R34" s="254"/>
      <c r="S34" s="254"/>
      <c r="T34" s="254"/>
      <c r="U34" s="254"/>
      <c r="V34" s="249"/>
      <c r="W34" s="250"/>
      <c r="X34" s="250"/>
      <c r="Y34" s="251"/>
      <c r="Z34" s="250"/>
    </row>
    <row r="35" spans="1:26" s="248" customFormat="1" hidden="1" x14ac:dyDescent="0.25">
      <c r="A35" s="260" t="s">
        <v>143</v>
      </c>
      <c r="B35" s="260">
        <v>2015</v>
      </c>
      <c r="C35" s="260">
        <v>28</v>
      </c>
      <c r="D35" s="260">
        <v>1568529</v>
      </c>
      <c r="E35" s="236">
        <v>112</v>
      </c>
      <c r="F35" s="236">
        <v>37</v>
      </c>
      <c r="G35" s="254">
        <v>5</v>
      </c>
      <c r="H35" s="254">
        <v>10</v>
      </c>
      <c r="I35" s="254">
        <v>1</v>
      </c>
      <c r="J35" s="254">
        <v>1</v>
      </c>
      <c r="K35" s="254">
        <v>0</v>
      </c>
      <c r="L35" s="254">
        <v>0</v>
      </c>
      <c r="M35" s="254">
        <v>4</v>
      </c>
      <c r="N35" s="254">
        <v>0</v>
      </c>
      <c r="O35" s="254">
        <v>0</v>
      </c>
      <c r="P35" s="254"/>
      <c r="Q35" s="254"/>
      <c r="R35" s="254"/>
      <c r="S35" s="254"/>
      <c r="T35" s="254"/>
      <c r="U35" s="254"/>
      <c r="V35" s="249"/>
      <c r="W35" s="250"/>
      <c r="X35" s="250"/>
      <c r="Y35" s="251"/>
      <c r="Z35" s="250"/>
    </row>
    <row r="36" spans="1:26" s="248" customFormat="1" hidden="1" x14ac:dyDescent="0.25">
      <c r="A36" s="260" t="s">
        <v>143</v>
      </c>
      <c r="B36" s="260">
        <v>2015</v>
      </c>
      <c r="C36" s="260">
        <v>29</v>
      </c>
      <c r="D36" s="260">
        <v>1568529</v>
      </c>
      <c r="E36" s="236">
        <v>143</v>
      </c>
      <c r="F36" s="236">
        <v>52</v>
      </c>
      <c r="G36" s="254">
        <v>3</v>
      </c>
      <c r="H36" s="254">
        <v>18</v>
      </c>
      <c r="I36" s="254">
        <v>5</v>
      </c>
      <c r="J36" s="254">
        <v>0</v>
      </c>
      <c r="K36" s="254">
        <v>0</v>
      </c>
      <c r="L36" s="254">
        <v>1</v>
      </c>
      <c r="M36" s="254">
        <v>2</v>
      </c>
      <c r="N36" s="254">
        <v>0</v>
      </c>
      <c r="O36" s="254">
        <v>0</v>
      </c>
      <c r="P36" s="254"/>
      <c r="Q36" s="254"/>
      <c r="R36" s="254"/>
      <c r="S36" s="254"/>
      <c r="T36" s="254"/>
      <c r="U36" s="254"/>
      <c r="V36" s="249"/>
      <c r="W36" s="250"/>
      <c r="X36" s="250"/>
      <c r="Y36" s="251"/>
      <c r="Z36" s="250"/>
    </row>
    <row r="37" spans="1:26" s="248" customFormat="1" hidden="1" x14ac:dyDescent="0.25">
      <c r="A37" s="260" t="s">
        <v>143</v>
      </c>
      <c r="B37" s="260">
        <v>2015</v>
      </c>
      <c r="C37" s="260">
        <v>30</v>
      </c>
      <c r="D37" s="260">
        <v>1568529</v>
      </c>
      <c r="E37" s="236">
        <v>118</v>
      </c>
      <c r="F37" s="236">
        <v>36</v>
      </c>
      <c r="G37" s="254">
        <v>5</v>
      </c>
      <c r="H37" s="254">
        <v>10</v>
      </c>
      <c r="I37" s="254">
        <v>1</v>
      </c>
      <c r="J37" s="254">
        <v>0</v>
      </c>
      <c r="K37" s="254">
        <v>0</v>
      </c>
      <c r="L37" s="254">
        <v>2</v>
      </c>
      <c r="M37" s="254">
        <v>3</v>
      </c>
      <c r="N37" s="254">
        <v>0</v>
      </c>
      <c r="O37" s="254">
        <v>0</v>
      </c>
      <c r="P37" s="254"/>
      <c r="Q37" s="254"/>
      <c r="R37" s="254"/>
      <c r="S37" s="254"/>
      <c r="T37" s="254"/>
      <c r="U37" s="254"/>
      <c r="V37" s="249"/>
      <c r="W37" s="250"/>
      <c r="X37" s="250"/>
      <c r="Y37" s="251"/>
      <c r="Z37" s="250"/>
    </row>
    <row r="38" spans="1:26" s="248" customFormat="1" hidden="1" x14ac:dyDescent="0.25">
      <c r="A38" s="260" t="s">
        <v>143</v>
      </c>
      <c r="B38" s="260">
        <v>2015</v>
      </c>
      <c r="C38" s="260">
        <v>31</v>
      </c>
      <c r="D38" s="260">
        <v>1568529</v>
      </c>
      <c r="E38" s="236">
        <v>156</v>
      </c>
      <c r="F38" s="236">
        <v>22</v>
      </c>
      <c r="G38" s="254">
        <v>2</v>
      </c>
      <c r="H38" s="254">
        <v>2</v>
      </c>
      <c r="I38" s="254">
        <v>4</v>
      </c>
      <c r="J38" s="254">
        <v>1</v>
      </c>
      <c r="K38" s="254">
        <v>0</v>
      </c>
      <c r="L38" s="254">
        <v>1</v>
      </c>
      <c r="M38" s="254">
        <v>0</v>
      </c>
      <c r="N38" s="254">
        <v>0</v>
      </c>
      <c r="O38" s="254">
        <v>0</v>
      </c>
      <c r="P38" s="254"/>
      <c r="Q38" s="254"/>
      <c r="R38" s="254"/>
      <c r="S38" s="254"/>
      <c r="T38" s="254"/>
      <c r="U38" s="254"/>
      <c r="V38" s="249"/>
      <c r="W38" s="250"/>
      <c r="X38" s="250"/>
      <c r="Y38" s="251"/>
      <c r="Z38" s="250"/>
    </row>
    <row r="39" spans="1:26" s="248" customFormat="1" hidden="1" x14ac:dyDescent="0.25">
      <c r="A39" s="260" t="s">
        <v>143</v>
      </c>
      <c r="B39" s="260">
        <v>2015</v>
      </c>
      <c r="C39" s="260">
        <v>32</v>
      </c>
      <c r="D39" s="260">
        <v>1568529</v>
      </c>
      <c r="E39" s="236">
        <v>260</v>
      </c>
      <c r="F39" s="236">
        <v>61</v>
      </c>
      <c r="G39" s="254">
        <v>11</v>
      </c>
      <c r="H39" s="254">
        <v>11</v>
      </c>
      <c r="I39" s="254">
        <v>0</v>
      </c>
      <c r="J39" s="254">
        <v>0</v>
      </c>
      <c r="K39" s="254">
        <v>1</v>
      </c>
      <c r="L39" s="254">
        <v>5</v>
      </c>
      <c r="M39" s="254">
        <v>4</v>
      </c>
      <c r="N39" s="254">
        <v>1</v>
      </c>
      <c r="O39" s="254">
        <v>0</v>
      </c>
      <c r="P39" s="254"/>
      <c r="Q39" s="254"/>
      <c r="R39" s="254"/>
      <c r="S39" s="254"/>
      <c r="T39" s="254"/>
      <c r="U39" s="254"/>
      <c r="V39" s="249"/>
      <c r="W39" s="250"/>
      <c r="X39" s="250"/>
      <c r="Y39" s="251"/>
      <c r="Z39" s="250"/>
    </row>
    <row r="40" spans="1:26" s="248" customFormat="1" hidden="1" x14ac:dyDescent="0.25">
      <c r="A40" s="260" t="s">
        <v>143</v>
      </c>
      <c r="B40" s="260">
        <v>2015</v>
      </c>
      <c r="C40" s="260">
        <v>33</v>
      </c>
      <c r="D40" s="260">
        <v>1568529</v>
      </c>
      <c r="E40" s="236">
        <v>342</v>
      </c>
      <c r="F40" s="236">
        <v>112</v>
      </c>
      <c r="G40" s="254">
        <v>16</v>
      </c>
      <c r="H40" s="254">
        <v>13</v>
      </c>
      <c r="I40" s="254">
        <v>3</v>
      </c>
      <c r="J40" s="254">
        <v>0</v>
      </c>
      <c r="K40" s="254">
        <v>1</v>
      </c>
      <c r="L40" s="254">
        <v>7</v>
      </c>
      <c r="M40" s="254">
        <v>7</v>
      </c>
      <c r="N40" s="254">
        <v>1</v>
      </c>
      <c r="O40" s="254">
        <v>0</v>
      </c>
      <c r="P40" s="254"/>
      <c r="Q40" s="254"/>
      <c r="R40" s="254"/>
      <c r="S40" s="254"/>
      <c r="T40" s="254"/>
      <c r="U40" s="254"/>
      <c r="V40" s="249"/>
      <c r="W40" s="250"/>
      <c r="X40" s="250"/>
      <c r="Y40" s="251"/>
      <c r="Z40" s="250"/>
    </row>
    <row r="41" spans="1:26" s="248" customFormat="1" hidden="1" x14ac:dyDescent="0.25">
      <c r="A41" s="260" t="s">
        <v>143</v>
      </c>
      <c r="B41" s="260">
        <v>2015</v>
      </c>
      <c r="C41" s="260">
        <v>34</v>
      </c>
      <c r="D41" s="260">
        <v>1568529</v>
      </c>
      <c r="E41" s="236">
        <v>412</v>
      </c>
      <c r="F41" s="236">
        <v>88</v>
      </c>
      <c r="G41" s="254">
        <v>19</v>
      </c>
      <c r="H41" s="254">
        <v>5</v>
      </c>
      <c r="I41" s="254">
        <v>7</v>
      </c>
      <c r="J41" s="254">
        <v>1</v>
      </c>
      <c r="K41" s="254">
        <v>4</v>
      </c>
      <c r="L41" s="254">
        <v>7</v>
      </c>
      <c r="M41" s="254">
        <v>6</v>
      </c>
      <c r="N41" s="254">
        <v>0</v>
      </c>
      <c r="O41" s="254">
        <v>1</v>
      </c>
      <c r="P41" s="254"/>
      <c r="Q41" s="254"/>
      <c r="R41" s="254"/>
      <c r="S41" s="254"/>
      <c r="T41" s="254"/>
      <c r="U41" s="254"/>
      <c r="V41" s="249"/>
      <c r="W41" s="250"/>
      <c r="X41" s="250"/>
      <c r="Y41" s="251"/>
      <c r="Z41" s="250"/>
    </row>
    <row r="42" spans="1:26" s="248" customFormat="1" hidden="1" x14ac:dyDescent="0.25">
      <c r="A42" s="260" t="s">
        <v>143</v>
      </c>
      <c r="B42" s="260">
        <v>2015</v>
      </c>
      <c r="C42" s="260">
        <v>35</v>
      </c>
      <c r="D42" s="260">
        <v>1568529</v>
      </c>
      <c r="E42" s="236">
        <v>405</v>
      </c>
      <c r="F42" s="236">
        <v>82</v>
      </c>
      <c r="G42" s="254">
        <v>28</v>
      </c>
      <c r="H42" s="254">
        <v>11</v>
      </c>
      <c r="I42" s="254">
        <v>1</v>
      </c>
      <c r="J42" s="254">
        <v>3</v>
      </c>
      <c r="K42" s="254">
        <v>5</v>
      </c>
      <c r="L42" s="254">
        <v>7</v>
      </c>
      <c r="M42" s="254">
        <v>11</v>
      </c>
      <c r="N42" s="254">
        <v>0</v>
      </c>
      <c r="O42" s="254">
        <v>2</v>
      </c>
      <c r="P42" s="254"/>
      <c r="Q42" s="254"/>
      <c r="R42" s="254"/>
      <c r="S42" s="254"/>
      <c r="T42" s="254"/>
      <c r="U42" s="254"/>
      <c r="V42" s="249"/>
      <c r="W42" s="250"/>
      <c r="X42" s="250"/>
      <c r="Y42" s="251"/>
      <c r="Z42" s="250"/>
    </row>
    <row r="43" spans="1:26" s="248" customFormat="1" hidden="1" x14ac:dyDescent="0.25">
      <c r="A43" s="260" t="s">
        <v>143</v>
      </c>
      <c r="B43" s="260">
        <v>2015</v>
      </c>
      <c r="C43" s="260">
        <v>36</v>
      </c>
      <c r="D43" s="260">
        <v>1568529</v>
      </c>
      <c r="E43" s="236">
        <v>430</v>
      </c>
      <c r="F43" s="236">
        <v>74</v>
      </c>
      <c r="G43" s="254">
        <v>30</v>
      </c>
      <c r="H43" s="254">
        <v>2</v>
      </c>
      <c r="I43" s="254">
        <v>5</v>
      </c>
      <c r="J43" s="254">
        <v>1</v>
      </c>
      <c r="K43" s="254">
        <v>7</v>
      </c>
      <c r="L43" s="254">
        <v>14</v>
      </c>
      <c r="M43" s="254">
        <v>7</v>
      </c>
      <c r="N43" s="254">
        <v>1</v>
      </c>
      <c r="O43" s="254">
        <v>0</v>
      </c>
      <c r="P43" s="254"/>
      <c r="Q43" s="254"/>
      <c r="R43" s="254"/>
      <c r="S43" s="254"/>
      <c r="T43" s="254"/>
      <c r="U43" s="254"/>
      <c r="V43" s="249"/>
      <c r="W43" s="250"/>
      <c r="X43" s="250"/>
      <c r="Y43" s="251"/>
      <c r="Z43" s="250"/>
    </row>
    <row r="44" spans="1:26" s="248" customFormat="1" hidden="1" x14ac:dyDescent="0.25">
      <c r="A44" s="260" t="s">
        <v>143</v>
      </c>
      <c r="B44" s="260">
        <v>2015</v>
      </c>
      <c r="C44" s="260">
        <v>37</v>
      </c>
      <c r="D44" s="260">
        <v>1568529</v>
      </c>
      <c r="E44" s="236">
        <v>391</v>
      </c>
      <c r="F44" s="236">
        <v>52</v>
      </c>
      <c r="G44" s="254">
        <v>23</v>
      </c>
      <c r="H44" s="254">
        <v>3</v>
      </c>
      <c r="I44" s="254">
        <v>3</v>
      </c>
      <c r="J44" s="254">
        <v>1</v>
      </c>
      <c r="K44" s="254">
        <v>4</v>
      </c>
      <c r="L44" s="254">
        <v>7</v>
      </c>
      <c r="M44" s="254">
        <v>10</v>
      </c>
      <c r="N44" s="254">
        <v>1</v>
      </c>
      <c r="O44" s="254">
        <v>0</v>
      </c>
      <c r="P44" s="254"/>
      <c r="Q44" s="254"/>
      <c r="R44" s="254"/>
      <c r="S44" s="254"/>
      <c r="T44" s="254"/>
      <c r="U44" s="254"/>
      <c r="V44" s="249"/>
      <c r="W44" s="250"/>
      <c r="X44" s="250"/>
      <c r="Y44" s="251"/>
      <c r="Z44" s="250"/>
    </row>
    <row r="45" spans="1:26" s="248" customFormat="1" hidden="1" x14ac:dyDescent="0.25">
      <c r="A45" s="260" t="s">
        <v>143</v>
      </c>
      <c r="B45" s="260">
        <v>2015</v>
      </c>
      <c r="C45" s="260">
        <v>38</v>
      </c>
      <c r="D45" s="260">
        <v>1568529</v>
      </c>
      <c r="E45" s="236">
        <v>360</v>
      </c>
      <c r="F45" s="236">
        <v>67</v>
      </c>
      <c r="G45" s="254">
        <v>13</v>
      </c>
      <c r="H45" s="254">
        <v>2</v>
      </c>
      <c r="I45" s="254">
        <v>5</v>
      </c>
      <c r="J45" s="254">
        <v>0</v>
      </c>
      <c r="K45" s="254">
        <v>2</v>
      </c>
      <c r="L45" s="254">
        <v>7</v>
      </c>
      <c r="M45" s="254">
        <v>4</v>
      </c>
      <c r="N45" s="254">
        <v>0</v>
      </c>
      <c r="O45" s="254">
        <v>0</v>
      </c>
      <c r="P45" s="254"/>
      <c r="Q45" s="254"/>
      <c r="R45" s="254"/>
      <c r="S45" s="254"/>
      <c r="T45" s="254"/>
      <c r="U45" s="254"/>
      <c r="V45" s="249"/>
      <c r="W45" s="250"/>
      <c r="X45" s="250"/>
      <c r="Y45" s="251"/>
      <c r="Z45" s="250"/>
    </row>
    <row r="46" spans="1:26" s="248" customFormat="1" hidden="1" x14ac:dyDescent="0.25">
      <c r="A46" s="260" t="s">
        <v>143</v>
      </c>
      <c r="B46" s="260">
        <v>2015</v>
      </c>
      <c r="C46" s="260">
        <v>39</v>
      </c>
      <c r="D46" s="260">
        <v>1568529</v>
      </c>
      <c r="E46" s="236">
        <v>209</v>
      </c>
      <c r="F46" s="236">
        <v>37</v>
      </c>
      <c r="G46" s="254">
        <v>8</v>
      </c>
      <c r="H46" s="254">
        <v>1</v>
      </c>
      <c r="I46" s="254">
        <v>4</v>
      </c>
      <c r="J46" s="254">
        <v>0</v>
      </c>
      <c r="K46" s="254">
        <v>0</v>
      </c>
      <c r="L46" s="254">
        <v>4</v>
      </c>
      <c r="M46" s="254">
        <v>4</v>
      </c>
      <c r="N46" s="254">
        <v>0</v>
      </c>
      <c r="O46" s="254">
        <v>0</v>
      </c>
      <c r="P46" s="254"/>
      <c r="Q46" s="254"/>
      <c r="R46" s="254"/>
      <c r="S46" s="254"/>
      <c r="T46" s="254"/>
      <c r="U46" s="254"/>
      <c r="V46" s="249"/>
      <c r="W46" s="250"/>
      <c r="X46" s="250"/>
      <c r="Y46" s="251"/>
      <c r="Z46" s="250"/>
    </row>
    <row r="47" spans="1:26" s="248" customFormat="1" hidden="1" x14ac:dyDescent="0.25">
      <c r="A47" s="260" t="s">
        <v>143</v>
      </c>
      <c r="B47" s="260">
        <v>2015</v>
      </c>
      <c r="C47" s="260">
        <v>40</v>
      </c>
      <c r="D47" s="260">
        <v>1568529</v>
      </c>
      <c r="E47" s="236">
        <v>316</v>
      </c>
      <c r="F47" s="236">
        <v>55</v>
      </c>
      <c r="G47" s="254">
        <v>14</v>
      </c>
      <c r="H47" s="254">
        <v>5</v>
      </c>
      <c r="I47" s="254">
        <v>3</v>
      </c>
      <c r="J47" s="254">
        <v>0</v>
      </c>
      <c r="K47" s="254">
        <v>0</v>
      </c>
      <c r="L47" s="254">
        <v>5</v>
      </c>
      <c r="M47" s="254">
        <v>9</v>
      </c>
      <c r="N47" s="254">
        <v>0</v>
      </c>
      <c r="O47" s="254">
        <v>0</v>
      </c>
      <c r="P47" s="254"/>
      <c r="Q47" s="254"/>
      <c r="R47" s="254"/>
      <c r="S47" s="254"/>
      <c r="T47" s="254"/>
      <c r="U47" s="254"/>
      <c r="V47" s="249"/>
      <c r="W47" s="250"/>
      <c r="X47" s="250"/>
      <c r="Y47" s="251"/>
      <c r="Z47" s="250"/>
    </row>
    <row r="48" spans="1:26" s="248" customFormat="1" hidden="1" x14ac:dyDescent="0.25">
      <c r="A48" s="260" t="s">
        <v>143</v>
      </c>
      <c r="B48" s="260">
        <v>2015</v>
      </c>
      <c r="C48" s="260">
        <v>41</v>
      </c>
      <c r="D48" s="260">
        <v>1568529</v>
      </c>
      <c r="E48" s="236">
        <v>240</v>
      </c>
      <c r="F48" s="236">
        <v>29</v>
      </c>
      <c r="G48" s="254">
        <v>7</v>
      </c>
      <c r="H48" s="254">
        <v>3</v>
      </c>
      <c r="I48" s="254">
        <v>1</v>
      </c>
      <c r="J48" s="254">
        <v>1</v>
      </c>
      <c r="K48" s="254">
        <v>2</v>
      </c>
      <c r="L48" s="254">
        <v>0</v>
      </c>
      <c r="M48" s="254">
        <v>4</v>
      </c>
      <c r="N48" s="254">
        <v>0</v>
      </c>
      <c r="O48" s="254">
        <v>0</v>
      </c>
      <c r="P48" s="254"/>
      <c r="Q48" s="254"/>
      <c r="R48" s="254"/>
      <c r="S48" s="254"/>
      <c r="T48" s="254"/>
      <c r="U48" s="254"/>
      <c r="V48" s="249"/>
      <c r="W48" s="250"/>
      <c r="X48" s="250"/>
      <c r="Y48" s="251"/>
      <c r="Z48" s="250"/>
    </row>
    <row r="49" spans="1:26" s="248" customFormat="1" hidden="1" x14ac:dyDescent="0.25">
      <c r="A49" s="260" t="s">
        <v>143</v>
      </c>
      <c r="B49" s="260">
        <v>2015</v>
      </c>
      <c r="C49" s="260">
        <v>42</v>
      </c>
      <c r="D49" s="260">
        <v>1568529</v>
      </c>
      <c r="E49" s="236">
        <v>240</v>
      </c>
      <c r="F49" s="236">
        <v>50</v>
      </c>
      <c r="G49" s="254">
        <v>10</v>
      </c>
      <c r="H49" s="254">
        <v>0</v>
      </c>
      <c r="I49" s="254">
        <v>3</v>
      </c>
      <c r="J49" s="254">
        <v>0</v>
      </c>
      <c r="K49" s="254">
        <v>4</v>
      </c>
      <c r="L49" s="254">
        <v>3</v>
      </c>
      <c r="M49" s="254">
        <v>3</v>
      </c>
      <c r="N49" s="254">
        <v>0</v>
      </c>
      <c r="O49" s="254">
        <v>0</v>
      </c>
      <c r="P49" s="254"/>
      <c r="Q49" s="254"/>
      <c r="R49" s="254"/>
      <c r="S49" s="254"/>
      <c r="T49" s="254"/>
      <c r="U49" s="254"/>
      <c r="V49" s="249"/>
      <c r="W49" s="250"/>
      <c r="X49" s="250"/>
      <c r="Y49" s="251"/>
      <c r="Z49" s="250"/>
    </row>
    <row r="50" spans="1:26" s="248" customFormat="1" hidden="1" x14ac:dyDescent="0.25">
      <c r="A50" s="260" t="s">
        <v>143</v>
      </c>
      <c r="B50" s="260">
        <v>2015</v>
      </c>
      <c r="C50" s="260">
        <v>43</v>
      </c>
      <c r="D50" s="260">
        <v>1568529</v>
      </c>
      <c r="E50" s="236">
        <v>201</v>
      </c>
      <c r="F50" s="236">
        <v>32</v>
      </c>
      <c r="G50" s="254">
        <v>7</v>
      </c>
      <c r="H50" s="254">
        <v>1</v>
      </c>
      <c r="I50" s="254">
        <v>0</v>
      </c>
      <c r="J50" s="254">
        <v>1</v>
      </c>
      <c r="K50" s="254">
        <v>0</v>
      </c>
      <c r="L50" s="254">
        <v>3</v>
      </c>
      <c r="M50" s="254">
        <v>3</v>
      </c>
      <c r="N50" s="254">
        <v>0</v>
      </c>
      <c r="O50" s="254">
        <v>0</v>
      </c>
      <c r="P50" s="254"/>
      <c r="Q50" s="254"/>
      <c r="R50" s="254"/>
      <c r="S50" s="254"/>
      <c r="T50" s="254"/>
      <c r="U50" s="254"/>
      <c r="V50" s="249"/>
      <c r="W50" s="250"/>
      <c r="X50" s="250"/>
      <c r="Y50" s="251"/>
      <c r="Z50" s="250"/>
    </row>
    <row r="51" spans="1:26" s="248" customFormat="1" hidden="1" x14ac:dyDescent="0.25">
      <c r="A51" s="260" t="s">
        <v>143</v>
      </c>
      <c r="B51" s="260">
        <v>2015</v>
      </c>
      <c r="C51" s="260">
        <v>44</v>
      </c>
      <c r="D51" s="260">
        <v>1568529</v>
      </c>
      <c r="E51" s="236">
        <v>196</v>
      </c>
      <c r="F51" s="236">
        <v>33</v>
      </c>
      <c r="G51" s="254">
        <v>6</v>
      </c>
      <c r="H51" s="254">
        <v>0</v>
      </c>
      <c r="I51" s="254">
        <v>1</v>
      </c>
      <c r="J51" s="254">
        <v>0</v>
      </c>
      <c r="K51" s="254">
        <v>0</v>
      </c>
      <c r="L51" s="254">
        <v>5</v>
      </c>
      <c r="M51" s="254">
        <v>0</v>
      </c>
      <c r="N51" s="254">
        <v>0</v>
      </c>
      <c r="O51" s="254">
        <v>1</v>
      </c>
      <c r="P51" s="254"/>
      <c r="Q51" s="254"/>
      <c r="R51" s="254"/>
      <c r="S51" s="254"/>
      <c r="T51" s="254"/>
      <c r="U51" s="254"/>
      <c r="V51" s="249"/>
      <c r="W51" s="250"/>
      <c r="X51" s="250"/>
      <c r="Y51" s="251"/>
      <c r="Z51" s="250"/>
    </row>
    <row r="52" spans="1:26" s="248" customFormat="1" hidden="1" x14ac:dyDescent="0.25">
      <c r="A52" s="260" t="s">
        <v>143</v>
      </c>
      <c r="B52" s="260">
        <v>2015</v>
      </c>
      <c r="C52" s="260">
        <v>45</v>
      </c>
      <c r="D52" s="260">
        <v>1568529</v>
      </c>
      <c r="E52" s="236">
        <v>181</v>
      </c>
      <c r="F52" s="236">
        <v>26</v>
      </c>
      <c r="G52" s="254">
        <v>10</v>
      </c>
      <c r="H52" s="254">
        <v>0</v>
      </c>
      <c r="I52" s="254">
        <v>1</v>
      </c>
      <c r="J52" s="254">
        <v>0</v>
      </c>
      <c r="K52" s="254">
        <v>3</v>
      </c>
      <c r="L52" s="254">
        <v>4</v>
      </c>
      <c r="M52" s="254">
        <v>1</v>
      </c>
      <c r="N52" s="254">
        <v>0</v>
      </c>
      <c r="O52" s="254">
        <v>2</v>
      </c>
      <c r="P52" s="254"/>
      <c r="Q52" s="254"/>
      <c r="R52" s="254"/>
      <c r="S52" s="254"/>
      <c r="T52" s="254"/>
      <c r="U52" s="254"/>
      <c r="V52" s="249"/>
      <c r="W52" s="250"/>
      <c r="X52" s="250"/>
      <c r="Y52" s="251"/>
      <c r="Z52" s="250"/>
    </row>
    <row r="53" spans="1:26" s="248" customFormat="1" hidden="1" x14ac:dyDescent="0.25">
      <c r="A53" s="260" t="s">
        <v>143</v>
      </c>
      <c r="B53" s="260">
        <v>2015</v>
      </c>
      <c r="C53" s="260">
        <v>46</v>
      </c>
      <c r="D53" s="260">
        <v>1568529</v>
      </c>
      <c r="E53" s="236">
        <v>162</v>
      </c>
      <c r="F53" s="236">
        <v>26</v>
      </c>
      <c r="G53" s="254">
        <v>4</v>
      </c>
      <c r="H53" s="254">
        <v>1</v>
      </c>
      <c r="I53" s="254">
        <v>1</v>
      </c>
      <c r="J53" s="254">
        <v>0</v>
      </c>
      <c r="K53" s="254">
        <v>0</v>
      </c>
      <c r="L53" s="254">
        <v>3</v>
      </c>
      <c r="M53" s="254">
        <v>1</v>
      </c>
      <c r="N53" s="254">
        <v>0</v>
      </c>
      <c r="O53" s="254">
        <v>0</v>
      </c>
      <c r="P53" s="254"/>
      <c r="Q53" s="254"/>
      <c r="R53" s="254"/>
      <c r="S53" s="254"/>
      <c r="T53" s="254"/>
      <c r="U53" s="254"/>
      <c r="V53" s="249"/>
      <c r="W53" s="250"/>
      <c r="X53" s="250"/>
      <c r="Y53" s="251"/>
      <c r="Z53" s="250"/>
    </row>
    <row r="54" spans="1:26" s="248" customFormat="1" hidden="1" x14ac:dyDescent="0.25">
      <c r="A54" s="260" t="s">
        <v>143</v>
      </c>
      <c r="B54" s="260">
        <v>2015</v>
      </c>
      <c r="C54" s="260">
        <v>47</v>
      </c>
      <c r="D54" s="260">
        <v>1568529</v>
      </c>
      <c r="E54" s="236">
        <v>136</v>
      </c>
      <c r="F54" s="236">
        <v>20</v>
      </c>
      <c r="G54" s="254">
        <v>0</v>
      </c>
      <c r="H54" s="254">
        <v>0</v>
      </c>
      <c r="I54" s="254">
        <v>0</v>
      </c>
      <c r="J54" s="254">
        <v>0</v>
      </c>
      <c r="K54" s="254">
        <v>0</v>
      </c>
      <c r="L54" s="254">
        <v>0</v>
      </c>
      <c r="M54" s="254">
        <v>0</v>
      </c>
      <c r="N54" s="254">
        <v>0</v>
      </c>
      <c r="O54" s="254">
        <v>0</v>
      </c>
      <c r="P54" s="254"/>
      <c r="Q54" s="254"/>
      <c r="R54" s="254"/>
      <c r="S54" s="254"/>
      <c r="T54" s="254"/>
      <c r="U54" s="254"/>
      <c r="V54" s="249"/>
      <c r="W54" s="250"/>
      <c r="X54" s="250"/>
      <c r="Y54" s="251"/>
      <c r="Z54" s="250"/>
    </row>
    <row r="55" spans="1:26" s="248" customFormat="1" hidden="1" x14ac:dyDescent="0.25">
      <c r="A55" s="260" t="s">
        <v>143</v>
      </c>
      <c r="B55" s="260">
        <v>2015</v>
      </c>
      <c r="C55" s="260">
        <v>48</v>
      </c>
      <c r="D55" s="260">
        <v>1568529</v>
      </c>
      <c r="E55" s="236">
        <v>89</v>
      </c>
      <c r="F55" s="236">
        <v>14</v>
      </c>
      <c r="G55" s="254">
        <v>1</v>
      </c>
      <c r="H55" s="254">
        <v>0</v>
      </c>
      <c r="I55" s="254">
        <v>1</v>
      </c>
      <c r="J55" s="254">
        <v>0</v>
      </c>
      <c r="K55" s="254">
        <v>0</v>
      </c>
      <c r="L55" s="254">
        <v>1</v>
      </c>
      <c r="M55" s="254">
        <v>0</v>
      </c>
      <c r="N55" s="254">
        <v>0</v>
      </c>
      <c r="O55" s="254">
        <v>0</v>
      </c>
      <c r="P55" s="254"/>
      <c r="Q55" s="254"/>
      <c r="R55" s="254"/>
      <c r="S55" s="254"/>
      <c r="T55" s="254"/>
      <c r="U55" s="254"/>
      <c r="V55" s="249"/>
      <c r="W55" s="250"/>
      <c r="X55" s="250"/>
      <c r="Y55" s="251"/>
      <c r="Z55" s="250"/>
    </row>
    <row r="56" spans="1:26" s="248" customFormat="1" hidden="1" x14ac:dyDescent="0.25">
      <c r="A56" s="260" t="s">
        <v>143</v>
      </c>
      <c r="B56" s="260">
        <v>2015</v>
      </c>
      <c r="C56" s="260">
        <v>49</v>
      </c>
      <c r="D56" s="260">
        <v>1568529</v>
      </c>
      <c r="E56" s="236">
        <v>56</v>
      </c>
      <c r="F56" s="236">
        <v>16</v>
      </c>
      <c r="G56" s="254">
        <v>1</v>
      </c>
      <c r="H56" s="254">
        <v>0</v>
      </c>
      <c r="I56" s="254">
        <v>2</v>
      </c>
      <c r="J56" s="254">
        <v>0</v>
      </c>
      <c r="K56" s="254">
        <v>0</v>
      </c>
      <c r="L56" s="254">
        <v>1</v>
      </c>
      <c r="M56" s="254">
        <v>0</v>
      </c>
      <c r="N56" s="254">
        <v>0</v>
      </c>
      <c r="O56" s="254">
        <v>0</v>
      </c>
      <c r="P56" s="254"/>
      <c r="Q56" s="254"/>
      <c r="R56" s="254"/>
      <c r="S56" s="254"/>
      <c r="T56" s="254"/>
      <c r="U56" s="254"/>
      <c r="V56" s="249"/>
      <c r="W56" s="250"/>
      <c r="X56" s="250"/>
      <c r="Y56" s="251"/>
      <c r="Z56" s="250"/>
    </row>
    <row r="57" spans="1:26" s="248" customFormat="1" hidden="1" x14ac:dyDescent="0.25">
      <c r="A57" s="260" t="s">
        <v>143</v>
      </c>
      <c r="B57" s="260">
        <v>2015</v>
      </c>
      <c r="C57" s="260">
        <v>50</v>
      </c>
      <c r="D57" s="260">
        <v>1568529</v>
      </c>
      <c r="E57" s="236">
        <v>79</v>
      </c>
      <c r="F57" s="236">
        <v>9</v>
      </c>
      <c r="G57" s="254">
        <v>2</v>
      </c>
      <c r="H57" s="254">
        <v>0</v>
      </c>
      <c r="I57" s="254">
        <v>0</v>
      </c>
      <c r="J57" s="254">
        <v>0</v>
      </c>
      <c r="K57" s="254">
        <v>0</v>
      </c>
      <c r="L57" s="254">
        <v>2</v>
      </c>
      <c r="M57" s="254">
        <v>0</v>
      </c>
      <c r="N57" s="254">
        <v>0</v>
      </c>
      <c r="O57" s="254">
        <v>0</v>
      </c>
      <c r="P57" s="254"/>
      <c r="Q57" s="254"/>
      <c r="R57" s="254"/>
      <c r="S57" s="254"/>
      <c r="T57" s="254"/>
      <c r="U57" s="254"/>
      <c r="V57" s="249"/>
      <c r="W57" s="250"/>
      <c r="X57" s="250"/>
      <c r="Y57" s="251"/>
      <c r="Z57" s="250"/>
    </row>
    <row r="58" spans="1:26" s="248" customFormat="1" hidden="1" x14ac:dyDescent="0.25">
      <c r="A58" s="260" t="s">
        <v>143</v>
      </c>
      <c r="B58" s="260">
        <v>2015</v>
      </c>
      <c r="C58" s="260">
        <v>51</v>
      </c>
      <c r="D58" s="260">
        <v>1568529</v>
      </c>
      <c r="E58" s="236">
        <v>49</v>
      </c>
      <c r="F58" s="236">
        <v>2</v>
      </c>
      <c r="G58" s="254">
        <v>1</v>
      </c>
      <c r="H58" s="254">
        <v>0</v>
      </c>
      <c r="I58" s="254">
        <v>0</v>
      </c>
      <c r="J58" s="254">
        <v>0</v>
      </c>
      <c r="K58" s="254">
        <v>0</v>
      </c>
      <c r="L58" s="254">
        <v>1</v>
      </c>
      <c r="M58" s="254">
        <v>0</v>
      </c>
      <c r="N58" s="254">
        <v>0</v>
      </c>
      <c r="O58" s="254">
        <v>0</v>
      </c>
      <c r="P58" s="254"/>
      <c r="Q58" s="254"/>
      <c r="R58" s="254"/>
      <c r="S58" s="254"/>
      <c r="T58" s="254"/>
      <c r="U58" s="254"/>
      <c r="V58" s="249"/>
      <c r="W58" s="250"/>
      <c r="X58" s="250"/>
      <c r="Y58" s="251"/>
      <c r="Z58" s="250"/>
    </row>
    <row r="59" spans="1:26" s="248" customFormat="1" hidden="1" x14ac:dyDescent="0.25">
      <c r="A59" s="260" t="s">
        <v>143</v>
      </c>
      <c r="B59" s="260">
        <v>2015</v>
      </c>
      <c r="C59" s="260">
        <v>52</v>
      </c>
      <c r="D59" s="260">
        <v>1568529</v>
      </c>
      <c r="E59" s="236">
        <v>51</v>
      </c>
      <c r="F59" s="236">
        <v>5</v>
      </c>
      <c r="G59" s="254">
        <v>1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1</v>
      </c>
      <c r="N59" s="254">
        <v>0</v>
      </c>
      <c r="O59" s="254">
        <v>0</v>
      </c>
      <c r="P59" s="254"/>
      <c r="Q59" s="254"/>
      <c r="R59" s="254"/>
      <c r="S59" s="254"/>
      <c r="T59" s="254"/>
      <c r="U59" s="254"/>
      <c r="V59" s="249"/>
      <c r="W59" s="250"/>
      <c r="X59" s="250"/>
      <c r="Y59" s="251"/>
      <c r="Z59" s="250"/>
    </row>
    <row r="60" spans="1:26" x14ac:dyDescent="0.25">
      <c r="A60" s="90" t="s">
        <v>143</v>
      </c>
      <c r="B60" s="90">
        <v>2016</v>
      </c>
      <c r="C60" s="42">
        <v>1</v>
      </c>
      <c r="D60" s="43"/>
      <c r="E60" s="211"/>
      <c r="F60" s="177"/>
      <c r="G60" s="19"/>
      <c r="H60" s="186"/>
      <c r="I60" s="186"/>
      <c r="J60" s="19"/>
      <c r="K60" s="19"/>
      <c r="L60" s="135"/>
      <c r="M60" s="135"/>
      <c r="N60" s="135"/>
      <c r="O60" s="2"/>
      <c r="P60" s="19"/>
      <c r="Q60" s="19"/>
      <c r="R60" s="19"/>
      <c r="S60" s="2"/>
      <c r="T60" s="2"/>
      <c r="U60" s="2"/>
      <c r="V60" s="13"/>
      <c r="W60" s="14"/>
      <c r="X60" s="14"/>
      <c r="Y60" s="14"/>
      <c r="Z60" s="15"/>
    </row>
    <row r="61" spans="1:26" x14ac:dyDescent="0.25">
      <c r="A61" s="91" t="s">
        <v>143</v>
      </c>
      <c r="B61" s="257">
        <v>2016</v>
      </c>
      <c r="C61" s="3">
        <v>2</v>
      </c>
      <c r="D61" s="43"/>
      <c r="E61" s="211"/>
      <c r="F61" s="177"/>
      <c r="G61" s="135"/>
      <c r="H61" s="186"/>
      <c r="I61" s="186"/>
      <c r="J61" s="135"/>
      <c r="K61" s="135"/>
      <c r="L61" s="135"/>
      <c r="M61" s="135"/>
      <c r="N61" s="135"/>
      <c r="O61" s="2"/>
      <c r="P61" s="2"/>
      <c r="Q61" s="2"/>
      <c r="R61" s="2"/>
      <c r="S61" s="2"/>
      <c r="T61" s="2"/>
      <c r="U61" s="2"/>
      <c r="V61" s="13"/>
      <c r="W61" s="14"/>
      <c r="X61" s="14"/>
      <c r="Y61" s="14"/>
      <c r="Z61" s="15"/>
    </row>
    <row r="62" spans="1:26" x14ac:dyDescent="0.25">
      <c r="A62" s="90" t="s">
        <v>143</v>
      </c>
      <c r="B62" s="257">
        <v>2016</v>
      </c>
      <c r="C62" s="4">
        <v>3</v>
      </c>
      <c r="D62" s="43"/>
      <c r="E62" s="211"/>
      <c r="F62" s="177"/>
      <c r="G62" s="135"/>
      <c r="H62" s="186"/>
      <c r="I62" s="186"/>
      <c r="J62" s="135"/>
      <c r="K62" s="135"/>
      <c r="L62" s="135"/>
      <c r="M62" s="135"/>
      <c r="N62" s="135"/>
      <c r="O62" s="2"/>
      <c r="P62" s="2"/>
      <c r="Q62" s="2"/>
      <c r="R62" s="2"/>
      <c r="S62" s="2"/>
      <c r="T62" s="2"/>
      <c r="U62" s="2"/>
      <c r="V62" s="13"/>
      <c r="W62" s="14"/>
      <c r="X62" s="14"/>
      <c r="Y62" s="14"/>
      <c r="Z62" s="15"/>
    </row>
    <row r="63" spans="1:26" x14ac:dyDescent="0.25">
      <c r="A63" s="91" t="s">
        <v>143</v>
      </c>
      <c r="B63" s="257">
        <v>2016</v>
      </c>
      <c r="C63" s="3">
        <v>4</v>
      </c>
      <c r="D63" s="43"/>
      <c r="E63" s="211"/>
      <c r="F63" s="177"/>
      <c r="G63" s="135"/>
      <c r="H63" s="186"/>
      <c r="I63" s="186"/>
      <c r="J63" s="135"/>
      <c r="K63" s="135"/>
      <c r="L63" s="135"/>
      <c r="M63" s="135"/>
      <c r="N63" s="135"/>
      <c r="O63" s="2"/>
      <c r="P63" s="2"/>
      <c r="Q63" s="2"/>
      <c r="R63" s="2"/>
      <c r="S63" s="2"/>
      <c r="T63" s="2"/>
      <c r="U63" s="2"/>
      <c r="V63" s="13"/>
      <c r="W63" s="14"/>
      <c r="X63" s="14"/>
      <c r="Y63" s="14"/>
      <c r="Z63" s="15"/>
    </row>
    <row r="64" spans="1:26" x14ac:dyDescent="0.25">
      <c r="A64" s="90" t="s">
        <v>143</v>
      </c>
      <c r="B64" s="257">
        <v>2016</v>
      </c>
      <c r="C64" s="3">
        <v>5</v>
      </c>
      <c r="D64" s="43"/>
      <c r="E64" s="211"/>
      <c r="F64" s="177"/>
      <c r="G64" s="135"/>
      <c r="H64" s="186"/>
      <c r="I64" s="186"/>
      <c r="J64" s="135"/>
      <c r="K64" s="135"/>
      <c r="L64" s="135"/>
      <c r="M64" s="135"/>
      <c r="N64" s="135"/>
      <c r="O64" s="2"/>
      <c r="P64" s="2"/>
      <c r="Q64" s="2"/>
      <c r="R64" s="2"/>
      <c r="S64" s="2"/>
      <c r="T64" s="2"/>
      <c r="U64" s="2"/>
      <c r="V64" s="13"/>
      <c r="W64" s="14"/>
      <c r="X64" s="14"/>
      <c r="Y64" s="14"/>
      <c r="Z64" s="15"/>
    </row>
    <row r="65" spans="1:26" x14ac:dyDescent="0.25">
      <c r="A65" s="91" t="s">
        <v>143</v>
      </c>
      <c r="B65" s="257">
        <v>2016</v>
      </c>
      <c r="C65" s="4">
        <v>6</v>
      </c>
      <c r="D65" s="43"/>
      <c r="E65" s="211"/>
      <c r="F65" s="177"/>
      <c r="G65" s="135"/>
      <c r="H65" s="186"/>
      <c r="I65" s="186"/>
      <c r="J65" s="135"/>
      <c r="K65" s="135"/>
      <c r="L65" s="135"/>
      <c r="M65" s="135"/>
      <c r="N65" s="135"/>
      <c r="O65" s="2"/>
      <c r="P65" s="2"/>
      <c r="Q65" s="2"/>
      <c r="R65" s="2"/>
      <c r="S65" s="2"/>
      <c r="T65" s="2"/>
      <c r="U65" s="2"/>
      <c r="V65" s="13"/>
      <c r="W65" s="14"/>
      <c r="X65" s="14"/>
      <c r="Y65" s="14"/>
      <c r="Z65" s="15"/>
    </row>
    <row r="66" spans="1:26" ht="15" customHeight="1" x14ac:dyDescent="0.25">
      <c r="A66" s="90" t="s">
        <v>143</v>
      </c>
      <c r="B66" s="257">
        <v>2016</v>
      </c>
      <c r="C66" s="3">
        <v>7</v>
      </c>
      <c r="D66" s="43"/>
      <c r="E66" s="211"/>
      <c r="F66" s="177"/>
      <c r="G66" s="135"/>
      <c r="H66" s="186"/>
      <c r="I66" s="186"/>
      <c r="J66" s="135"/>
      <c r="K66" s="135"/>
      <c r="L66" s="135"/>
      <c r="M66" s="135"/>
      <c r="N66" s="135"/>
      <c r="O66" s="2"/>
      <c r="P66" s="2"/>
      <c r="Q66" s="2"/>
      <c r="R66" s="2"/>
      <c r="S66" s="2"/>
      <c r="T66" s="2"/>
      <c r="U66" s="2"/>
      <c r="V66" s="13"/>
      <c r="W66" s="14"/>
      <c r="X66" s="14"/>
      <c r="Y66" s="14"/>
      <c r="Z66" s="15"/>
    </row>
    <row r="67" spans="1:26" x14ac:dyDescent="0.25">
      <c r="A67" s="91" t="s">
        <v>143</v>
      </c>
      <c r="B67" s="257">
        <v>2016</v>
      </c>
      <c r="C67" s="3">
        <v>8</v>
      </c>
      <c r="D67" s="43"/>
      <c r="E67" s="211"/>
      <c r="F67" s="177"/>
      <c r="G67" s="135"/>
      <c r="H67" s="186"/>
      <c r="I67" s="186"/>
      <c r="J67" s="135"/>
      <c r="K67" s="135"/>
      <c r="L67" s="135"/>
      <c r="M67" s="135"/>
      <c r="N67" s="135"/>
      <c r="O67" s="2"/>
      <c r="P67" s="2"/>
      <c r="Q67" s="2"/>
      <c r="R67" s="2"/>
      <c r="S67" s="2"/>
      <c r="T67" s="2"/>
      <c r="U67" s="2"/>
      <c r="V67" s="13"/>
      <c r="W67" s="14"/>
      <c r="X67" s="14"/>
      <c r="Y67" s="14"/>
      <c r="Z67" s="15"/>
    </row>
    <row r="68" spans="1:26" x14ac:dyDescent="0.25">
      <c r="A68" s="90" t="s">
        <v>143</v>
      </c>
      <c r="B68" s="257">
        <v>2016</v>
      </c>
      <c r="C68" s="4">
        <v>9</v>
      </c>
      <c r="D68" s="43"/>
      <c r="E68" s="211"/>
      <c r="F68" s="177"/>
      <c r="G68" s="135"/>
      <c r="H68" s="186"/>
      <c r="I68" s="186"/>
      <c r="J68" s="135"/>
      <c r="K68" s="135"/>
      <c r="L68" s="135"/>
      <c r="M68" s="135"/>
      <c r="N68" s="135"/>
      <c r="O68" s="2"/>
      <c r="P68" s="2"/>
      <c r="Q68" s="2"/>
      <c r="R68" s="2"/>
      <c r="S68" s="2"/>
      <c r="T68" s="2"/>
      <c r="U68" s="2"/>
      <c r="V68" s="13"/>
      <c r="W68" s="14"/>
      <c r="X68" s="14"/>
      <c r="Y68" s="14"/>
      <c r="Z68" s="15"/>
    </row>
    <row r="69" spans="1:26" x14ac:dyDescent="0.25">
      <c r="A69" s="91" t="s">
        <v>143</v>
      </c>
      <c r="B69" s="257">
        <v>2016</v>
      </c>
      <c r="C69" s="3">
        <v>10</v>
      </c>
      <c r="D69" s="43"/>
      <c r="E69" s="211"/>
      <c r="F69" s="177"/>
      <c r="G69" s="135"/>
      <c r="H69" s="186"/>
      <c r="I69" s="186"/>
      <c r="J69" s="135"/>
      <c r="K69" s="135"/>
      <c r="L69" s="135"/>
      <c r="M69" s="135"/>
      <c r="N69" s="135"/>
      <c r="O69" s="2"/>
      <c r="P69" s="2"/>
      <c r="Q69" s="2"/>
      <c r="R69" s="2"/>
      <c r="S69" s="2"/>
      <c r="T69" s="2"/>
      <c r="U69" s="2"/>
      <c r="V69" s="13"/>
      <c r="W69" s="14"/>
      <c r="X69" s="14"/>
      <c r="Y69" s="14"/>
      <c r="Z69" s="15"/>
    </row>
    <row r="70" spans="1:26" x14ac:dyDescent="0.25">
      <c r="A70" s="90" t="s">
        <v>143</v>
      </c>
      <c r="B70" s="257">
        <v>2016</v>
      </c>
      <c r="C70" s="3">
        <v>11</v>
      </c>
      <c r="D70" s="43"/>
      <c r="E70" s="211"/>
      <c r="F70" s="177"/>
      <c r="G70" s="135"/>
      <c r="H70" s="186"/>
      <c r="I70" s="186"/>
      <c r="J70" s="135"/>
      <c r="K70" s="135"/>
      <c r="L70" s="135"/>
      <c r="M70" s="135"/>
      <c r="N70" s="135"/>
      <c r="O70" s="2"/>
      <c r="P70" s="2"/>
      <c r="Q70" s="2"/>
      <c r="R70" s="2"/>
      <c r="S70" s="2"/>
      <c r="T70" s="2"/>
      <c r="U70" s="2"/>
      <c r="V70" s="13"/>
      <c r="W70" s="14"/>
      <c r="X70" s="14"/>
      <c r="Y70" s="14"/>
      <c r="Z70" s="15"/>
    </row>
    <row r="71" spans="1:26" x14ac:dyDescent="0.25">
      <c r="A71" s="91" t="s">
        <v>143</v>
      </c>
      <c r="B71" s="257">
        <v>2016</v>
      </c>
      <c r="C71" s="4">
        <v>12</v>
      </c>
      <c r="D71" s="43"/>
      <c r="E71" s="211"/>
      <c r="F71" s="177"/>
      <c r="G71" s="135"/>
      <c r="H71" s="186"/>
      <c r="I71" s="186"/>
      <c r="J71" s="135"/>
      <c r="K71" s="135"/>
      <c r="L71" s="135"/>
      <c r="M71" s="135"/>
      <c r="N71" s="135"/>
      <c r="O71" s="2"/>
      <c r="P71" s="2"/>
      <c r="Q71" s="2"/>
      <c r="R71" s="2"/>
      <c r="S71" s="2"/>
      <c r="T71" s="2"/>
      <c r="U71" s="2"/>
      <c r="V71" s="13"/>
      <c r="W71" s="14"/>
      <c r="X71" s="14"/>
      <c r="Y71" s="14"/>
      <c r="Z71" s="15"/>
    </row>
    <row r="72" spans="1:26" x14ac:dyDescent="0.25">
      <c r="A72" s="90" t="s">
        <v>143</v>
      </c>
      <c r="B72" s="257">
        <v>2016</v>
      </c>
      <c r="C72" s="3">
        <v>13</v>
      </c>
      <c r="D72" s="43"/>
      <c r="E72" s="211"/>
      <c r="F72" s="177"/>
      <c r="G72" s="135"/>
      <c r="H72" s="186"/>
      <c r="I72" s="186"/>
      <c r="J72" s="135"/>
      <c r="K72" s="135"/>
      <c r="L72" s="135"/>
      <c r="M72" s="135"/>
      <c r="N72" s="135"/>
      <c r="O72" s="2"/>
      <c r="P72" s="2"/>
      <c r="Q72" s="2"/>
      <c r="R72" s="2"/>
      <c r="S72" s="2"/>
      <c r="T72" s="2"/>
      <c r="U72" s="2"/>
      <c r="V72" s="13"/>
      <c r="W72" s="14"/>
      <c r="X72" s="14"/>
      <c r="Y72" s="14"/>
      <c r="Z72" s="15"/>
    </row>
    <row r="73" spans="1:26" x14ac:dyDescent="0.25">
      <c r="A73" s="91" t="s">
        <v>143</v>
      </c>
      <c r="B73" s="257">
        <v>2016</v>
      </c>
      <c r="C73" s="3">
        <v>14</v>
      </c>
      <c r="D73" s="43"/>
      <c r="E73" s="211"/>
      <c r="F73" s="43"/>
      <c r="G73" s="2"/>
      <c r="H73" s="186"/>
      <c r="I73" s="18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3"/>
      <c r="W73" s="14"/>
      <c r="X73" s="14"/>
      <c r="Y73" s="14"/>
      <c r="Z73" s="15"/>
    </row>
    <row r="74" spans="1:26" x14ac:dyDescent="0.25">
      <c r="A74" s="90" t="s">
        <v>143</v>
      </c>
      <c r="B74" s="257">
        <v>2016</v>
      </c>
      <c r="C74" s="4">
        <v>15</v>
      </c>
      <c r="D74" s="43"/>
      <c r="E74" s="211"/>
      <c r="F74" s="43"/>
      <c r="G74" s="2"/>
      <c r="H74" s="186"/>
      <c r="I74" s="18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3"/>
      <c r="W74" s="14"/>
      <c r="X74" s="14"/>
      <c r="Y74" s="14"/>
      <c r="Z74" s="15"/>
    </row>
    <row r="75" spans="1:26" x14ac:dyDescent="0.25">
      <c r="A75" s="91" t="s">
        <v>143</v>
      </c>
      <c r="B75" s="257">
        <v>2016</v>
      </c>
      <c r="C75" s="3">
        <v>16</v>
      </c>
      <c r="D75" s="43"/>
      <c r="E75" s="211"/>
      <c r="F75" s="43"/>
      <c r="G75" s="2"/>
      <c r="H75" s="186"/>
      <c r="I75" s="18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3"/>
      <c r="W75" s="14"/>
      <c r="X75" s="14"/>
      <c r="Y75" s="14"/>
      <c r="Z75" s="15"/>
    </row>
    <row r="76" spans="1:26" x14ac:dyDescent="0.25">
      <c r="A76" s="90" t="s">
        <v>143</v>
      </c>
      <c r="B76" s="257">
        <v>2016</v>
      </c>
      <c r="C76" s="3">
        <v>17</v>
      </c>
      <c r="D76" s="43"/>
      <c r="E76" s="211"/>
      <c r="F76" s="43"/>
      <c r="G76" s="2"/>
      <c r="H76" s="186"/>
      <c r="I76" s="18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3"/>
      <c r="W76" s="14"/>
      <c r="X76" s="14"/>
      <c r="Y76" s="14"/>
      <c r="Z76" s="15"/>
    </row>
    <row r="77" spans="1:26" x14ac:dyDescent="0.25">
      <c r="A77" s="91" t="s">
        <v>143</v>
      </c>
      <c r="B77" s="257">
        <v>2016</v>
      </c>
      <c r="C77" s="4">
        <v>18</v>
      </c>
      <c r="D77" s="43"/>
      <c r="E77" s="211"/>
      <c r="F77" s="43"/>
      <c r="G77" s="2"/>
      <c r="H77" s="13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3"/>
      <c r="W77" s="14"/>
      <c r="X77" s="14"/>
      <c r="Y77" s="14"/>
      <c r="Z77" s="15"/>
    </row>
    <row r="78" spans="1:26" x14ac:dyDescent="0.25">
      <c r="A78" s="90" t="s">
        <v>143</v>
      </c>
      <c r="B78" s="257">
        <v>2016</v>
      </c>
      <c r="C78" s="3">
        <v>19</v>
      </c>
      <c r="D78" s="43"/>
      <c r="E78" s="211"/>
      <c r="F78" s="43"/>
      <c r="G78" s="2"/>
      <c r="H78" s="13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3"/>
      <c r="W78" s="14"/>
      <c r="X78" s="14"/>
      <c r="Y78" s="14"/>
      <c r="Z78" s="15"/>
    </row>
    <row r="79" spans="1:26" x14ac:dyDescent="0.25">
      <c r="A79" s="91" t="s">
        <v>143</v>
      </c>
      <c r="B79" s="257">
        <v>2016</v>
      </c>
      <c r="C79" s="3">
        <v>20</v>
      </c>
      <c r="D79" s="43"/>
      <c r="E79" s="211"/>
      <c r="F79" s="43"/>
      <c r="G79" s="2"/>
      <c r="H79" s="13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3"/>
      <c r="W79" s="14"/>
      <c r="X79" s="14"/>
      <c r="Y79" s="14"/>
      <c r="Z79" s="15"/>
    </row>
    <row r="80" spans="1:26" x14ac:dyDescent="0.25">
      <c r="A80" s="90" t="s">
        <v>143</v>
      </c>
      <c r="B80" s="257">
        <v>2016</v>
      </c>
      <c r="C80" s="4">
        <v>21</v>
      </c>
      <c r="D80" s="43"/>
      <c r="E80" s="211"/>
      <c r="F80" s="43"/>
      <c r="G80" s="2"/>
      <c r="H80" s="13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3"/>
      <c r="W80" s="14"/>
      <c r="X80" s="14"/>
      <c r="Y80" s="14"/>
      <c r="Z80" s="15"/>
    </row>
    <row r="81" spans="1:26" ht="15" customHeight="1" x14ac:dyDescent="0.25">
      <c r="A81" s="91" t="s">
        <v>143</v>
      </c>
      <c r="B81" s="257">
        <v>2016</v>
      </c>
      <c r="C81" s="3">
        <v>22</v>
      </c>
      <c r="D81" s="43"/>
      <c r="E81" s="211"/>
      <c r="F81" s="43"/>
      <c r="G81" s="2"/>
      <c r="H81" s="13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3"/>
      <c r="W81" s="14"/>
      <c r="X81" s="14"/>
      <c r="Y81" s="14"/>
      <c r="Z81" s="15"/>
    </row>
    <row r="82" spans="1:26" x14ac:dyDescent="0.25">
      <c r="A82" s="90" t="s">
        <v>143</v>
      </c>
      <c r="B82" s="257">
        <v>2016</v>
      </c>
      <c r="C82" s="3">
        <v>23</v>
      </c>
      <c r="D82" s="43"/>
      <c r="E82" s="211"/>
      <c r="F82" s="43"/>
      <c r="G82" s="2"/>
      <c r="H82" s="13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3"/>
      <c r="W82" s="14"/>
      <c r="X82" s="14"/>
      <c r="Y82" s="14"/>
      <c r="Z82" s="15"/>
    </row>
    <row r="83" spans="1:26" x14ac:dyDescent="0.25">
      <c r="A83" s="91" t="s">
        <v>143</v>
      </c>
      <c r="B83" s="257">
        <v>2016</v>
      </c>
      <c r="C83" s="4">
        <v>24</v>
      </c>
      <c r="D83" s="43"/>
      <c r="E83" s="211"/>
      <c r="F83" s="43"/>
      <c r="G83" s="2"/>
      <c r="H83" s="13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3"/>
      <c r="W83" s="14"/>
      <c r="X83" s="14"/>
      <c r="Y83" s="14"/>
      <c r="Z83" s="15"/>
    </row>
    <row r="84" spans="1:26" x14ac:dyDescent="0.25">
      <c r="A84" s="90" t="s">
        <v>143</v>
      </c>
      <c r="B84" s="257">
        <v>2016</v>
      </c>
      <c r="C84" s="3">
        <v>25</v>
      </c>
      <c r="D84" s="43"/>
      <c r="E84" s="211"/>
      <c r="F84" s="43"/>
      <c r="G84" s="2"/>
      <c r="H84" s="13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3"/>
      <c r="W84" s="14"/>
      <c r="X84" s="14"/>
      <c r="Y84" s="14"/>
      <c r="Z84" s="16"/>
    </row>
    <row r="85" spans="1:26" x14ac:dyDescent="0.25">
      <c r="A85" s="91" t="s">
        <v>143</v>
      </c>
      <c r="B85" s="257">
        <v>2016</v>
      </c>
      <c r="C85" s="3">
        <v>26</v>
      </c>
      <c r="D85" s="43"/>
      <c r="E85" s="211"/>
      <c r="F85" s="43"/>
      <c r="G85" s="2"/>
      <c r="H85" s="13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3"/>
      <c r="W85" s="14"/>
      <c r="X85" s="14"/>
      <c r="Y85" s="14"/>
      <c r="Z85" s="16"/>
    </row>
    <row r="86" spans="1:26" x14ac:dyDescent="0.25">
      <c r="A86" s="90" t="s">
        <v>143</v>
      </c>
      <c r="B86" s="257">
        <v>2016</v>
      </c>
      <c r="C86" s="4">
        <v>27</v>
      </c>
      <c r="D86" s="43"/>
      <c r="E86" s="211"/>
      <c r="F86" s="197"/>
      <c r="G86" s="198"/>
      <c r="H86" s="186"/>
      <c r="I86" s="198"/>
      <c r="J86" s="198"/>
      <c r="K86" s="198"/>
      <c r="L86" s="198"/>
      <c r="M86" s="198"/>
      <c r="N86" s="198"/>
      <c r="O86" s="198"/>
      <c r="P86" s="2"/>
      <c r="Q86" s="2"/>
      <c r="R86" s="2"/>
      <c r="S86" s="2"/>
      <c r="T86" s="2"/>
      <c r="U86" s="2"/>
      <c r="V86" s="13"/>
      <c r="W86" s="14"/>
      <c r="X86" s="14"/>
      <c r="Y86" s="14"/>
      <c r="Z86" s="16"/>
    </row>
    <row r="87" spans="1:26" x14ac:dyDescent="0.25">
      <c r="A87" s="91" t="s">
        <v>143</v>
      </c>
      <c r="B87" s="257">
        <v>2016</v>
      </c>
      <c r="C87" s="3">
        <v>28</v>
      </c>
      <c r="D87" s="43"/>
      <c r="E87" s="211"/>
      <c r="F87" s="43"/>
      <c r="G87" s="2"/>
      <c r="H87" s="13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3"/>
      <c r="W87" s="14"/>
      <c r="X87" s="14"/>
      <c r="Y87" s="14"/>
      <c r="Z87" s="16"/>
    </row>
    <row r="88" spans="1:26" x14ac:dyDescent="0.25">
      <c r="A88" s="90" t="s">
        <v>143</v>
      </c>
      <c r="B88" s="257">
        <v>2016</v>
      </c>
      <c r="C88" s="3">
        <v>29</v>
      </c>
      <c r="D88" s="43"/>
      <c r="E88" s="211"/>
      <c r="F88" s="43"/>
      <c r="G88" s="2"/>
      <c r="H88" s="13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3"/>
      <c r="W88" s="14"/>
      <c r="X88" s="14"/>
      <c r="Y88" s="14"/>
      <c r="Z88" s="16"/>
    </row>
    <row r="89" spans="1:26" x14ac:dyDescent="0.25">
      <c r="A89" s="91" t="s">
        <v>143</v>
      </c>
      <c r="B89" s="257">
        <v>2016</v>
      </c>
      <c r="C89" s="4">
        <v>30</v>
      </c>
      <c r="D89" s="43"/>
      <c r="E89" s="211"/>
      <c r="F89" s="43"/>
      <c r="G89" s="2"/>
      <c r="H89" s="13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3"/>
      <c r="W89" s="14"/>
      <c r="X89" s="14"/>
      <c r="Y89" s="14"/>
      <c r="Z89" s="16"/>
    </row>
    <row r="90" spans="1:26" x14ac:dyDescent="0.25">
      <c r="A90" s="90" t="s">
        <v>143</v>
      </c>
      <c r="B90" s="257">
        <v>2016</v>
      </c>
      <c r="C90" s="3">
        <v>31</v>
      </c>
      <c r="D90" s="43"/>
      <c r="E90" s="211"/>
      <c r="F90" s="43"/>
      <c r="G90" s="2"/>
      <c r="H90" s="13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3"/>
      <c r="W90" s="14"/>
      <c r="X90" s="14"/>
      <c r="Y90" s="14"/>
      <c r="Z90" s="16"/>
    </row>
    <row r="91" spans="1:26" x14ac:dyDescent="0.25">
      <c r="A91" s="91" t="s">
        <v>143</v>
      </c>
      <c r="B91" s="257">
        <v>2016</v>
      </c>
      <c r="C91" s="3">
        <v>32</v>
      </c>
      <c r="D91" s="43"/>
      <c r="E91" s="211"/>
      <c r="F91" s="43"/>
      <c r="G91" s="2"/>
      <c r="H91" s="13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3"/>
      <c r="W91" s="14"/>
      <c r="X91" s="14"/>
      <c r="Y91" s="14"/>
      <c r="Z91" s="16"/>
    </row>
    <row r="92" spans="1:26" x14ac:dyDescent="0.25">
      <c r="A92" s="90" t="s">
        <v>143</v>
      </c>
      <c r="B92" s="257">
        <v>2016</v>
      </c>
      <c r="C92" s="4">
        <v>33</v>
      </c>
      <c r="D92" s="43"/>
      <c r="E92" s="211"/>
      <c r="F92" s="43"/>
      <c r="G92" s="2"/>
      <c r="H92" s="13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3"/>
      <c r="W92" s="14"/>
      <c r="X92" s="14"/>
      <c r="Y92" s="14"/>
      <c r="Z92" s="16"/>
    </row>
    <row r="93" spans="1:26" x14ac:dyDescent="0.25">
      <c r="A93" s="91" t="s">
        <v>143</v>
      </c>
      <c r="B93" s="257">
        <v>2016</v>
      </c>
      <c r="C93" s="3">
        <v>34</v>
      </c>
      <c r="D93" s="43"/>
      <c r="E93" s="211"/>
      <c r="F93" s="43"/>
      <c r="G93" s="2"/>
      <c r="H93" s="13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3"/>
      <c r="W93" s="14"/>
      <c r="X93" s="14"/>
      <c r="Y93" s="14"/>
      <c r="Z93" s="16"/>
    </row>
    <row r="94" spans="1:26" x14ac:dyDescent="0.25">
      <c r="A94" s="90" t="s">
        <v>143</v>
      </c>
      <c r="B94" s="257">
        <v>2016</v>
      </c>
      <c r="C94" s="3">
        <v>35</v>
      </c>
      <c r="D94" s="43"/>
      <c r="E94" s="211"/>
      <c r="F94" s="43"/>
      <c r="G94" s="2"/>
      <c r="H94" s="13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3"/>
      <c r="W94" s="14"/>
      <c r="X94" s="14"/>
      <c r="Y94" s="14"/>
      <c r="Z94" s="16"/>
    </row>
    <row r="95" spans="1:26" x14ac:dyDescent="0.25">
      <c r="A95" s="91" t="s">
        <v>143</v>
      </c>
      <c r="B95" s="257">
        <v>2016</v>
      </c>
      <c r="C95" s="4">
        <v>36</v>
      </c>
      <c r="D95" s="43"/>
      <c r="E95" s="211"/>
      <c r="F95" s="43"/>
      <c r="G95" s="2"/>
      <c r="H95" s="13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3"/>
      <c r="W95" s="14"/>
      <c r="X95" s="14"/>
      <c r="Y95" s="14"/>
      <c r="Z95" s="16"/>
    </row>
    <row r="96" spans="1:26" ht="15" customHeight="1" x14ac:dyDescent="0.25">
      <c r="A96" s="90" t="s">
        <v>143</v>
      </c>
      <c r="B96" s="257">
        <v>2016</v>
      </c>
      <c r="C96" s="3">
        <v>37</v>
      </c>
      <c r="D96" s="43"/>
      <c r="E96" s="211"/>
      <c r="F96" s="43"/>
      <c r="G96" s="2"/>
      <c r="H96" s="13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3"/>
      <c r="W96" s="14"/>
      <c r="X96" s="14"/>
      <c r="Y96" s="14"/>
      <c r="Z96" s="16"/>
    </row>
    <row r="97" spans="1:26" x14ac:dyDescent="0.25">
      <c r="A97" s="91" t="s">
        <v>143</v>
      </c>
      <c r="B97" s="257">
        <v>2016</v>
      </c>
      <c r="C97" s="3">
        <v>38</v>
      </c>
      <c r="D97" s="43"/>
      <c r="E97" s="211"/>
      <c r="F97" s="43"/>
      <c r="G97" s="2"/>
      <c r="H97" s="13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3"/>
      <c r="W97" s="14"/>
      <c r="X97" s="14"/>
      <c r="Y97" s="14"/>
      <c r="Z97" s="16"/>
    </row>
    <row r="98" spans="1:26" x14ac:dyDescent="0.25">
      <c r="A98" s="90" t="s">
        <v>143</v>
      </c>
      <c r="B98" s="257">
        <v>2016</v>
      </c>
      <c r="C98" s="4">
        <v>39</v>
      </c>
      <c r="D98" s="43"/>
      <c r="E98" s="211"/>
      <c r="F98" s="43"/>
      <c r="G98" s="2"/>
      <c r="H98" s="13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3"/>
      <c r="W98" s="14"/>
      <c r="X98" s="14"/>
      <c r="Y98" s="14"/>
      <c r="Z98" s="16"/>
    </row>
    <row r="99" spans="1:26" x14ac:dyDescent="0.25">
      <c r="A99" s="91" t="s">
        <v>143</v>
      </c>
      <c r="B99" s="257">
        <v>2016</v>
      </c>
      <c r="C99" s="3">
        <v>40</v>
      </c>
      <c r="D99" s="43"/>
      <c r="E99" s="211"/>
      <c r="F99" s="43"/>
      <c r="G99" s="2"/>
      <c r="H99" s="13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3"/>
      <c r="W99" s="14"/>
      <c r="X99" s="14"/>
      <c r="Y99" s="14"/>
      <c r="Z99" s="16"/>
    </row>
    <row r="100" spans="1:26" x14ac:dyDescent="0.25">
      <c r="A100" s="90" t="s">
        <v>143</v>
      </c>
      <c r="B100" s="257">
        <v>2016</v>
      </c>
      <c r="C100" s="3">
        <v>41</v>
      </c>
      <c r="D100" s="43"/>
      <c r="E100" s="211"/>
      <c r="F100" s="43"/>
      <c r="G100" s="2"/>
      <c r="H100" s="13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3"/>
      <c r="W100" s="14"/>
      <c r="X100" s="14"/>
      <c r="Y100" s="14"/>
      <c r="Z100" s="16"/>
    </row>
    <row r="101" spans="1:26" x14ac:dyDescent="0.25">
      <c r="A101" s="91" t="s">
        <v>143</v>
      </c>
      <c r="B101" s="257">
        <v>2016</v>
      </c>
      <c r="C101" s="4">
        <v>42</v>
      </c>
      <c r="D101" s="43"/>
      <c r="E101" s="211"/>
      <c r="F101" s="43"/>
      <c r="G101" s="2"/>
      <c r="H101" s="13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3"/>
      <c r="W101" s="14"/>
      <c r="X101" s="14"/>
      <c r="Y101" s="14"/>
      <c r="Z101" s="16"/>
    </row>
    <row r="102" spans="1:26" x14ac:dyDescent="0.25">
      <c r="A102" s="90" t="s">
        <v>143</v>
      </c>
      <c r="B102" s="257">
        <v>2016</v>
      </c>
      <c r="C102" s="3">
        <v>43</v>
      </c>
      <c r="D102" s="43"/>
      <c r="E102" s="211"/>
      <c r="F102" s="43"/>
      <c r="G102" s="2"/>
      <c r="H102" s="13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3"/>
      <c r="W102" s="14"/>
      <c r="X102" s="14"/>
      <c r="Y102" s="14"/>
      <c r="Z102" s="16"/>
    </row>
    <row r="103" spans="1:26" x14ac:dyDescent="0.25">
      <c r="A103" s="91" t="s">
        <v>143</v>
      </c>
      <c r="B103" s="257">
        <v>2016</v>
      </c>
      <c r="C103" s="3">
        <v>44</v>
      </c>
      <c r="D103" s="43"/>
      <c r="E103" s="211"/>
      <c r="F103" s="43"/>
      <c r="G103" s="2"/>
      <c r="H103" s="13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3"/>
      <c r="W103" s="14"/>
      <c r="X103" s="14"/>
      <c r="Y103" s="14"/>
      <c r="Z103" s="16"/>
    </row>
    <row r="104" spans="1:26" x14ac:dyDescent="0.25">
      <c r="A104" s="90" t="s">
        <v>143</v>
      </c>
      <c r="B104" s="257">
        <v>2016</v>
      </c>
      <c r="C104" s="4">
        <v>45</v>
      </c>
      <c r="D104" s="43"/>
      <c r="E104" s="211"/>
      <c r="F104" s="43"/>
      <c r="G104" s="2"/>
      <c r="H104" s="13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3"/>
      <c r="W104" s="14"/>
      <c r="X104" s="14"/>
      <c r="Y104" s="14"/>
      <c r="Z104" s="16"/>
    </row>
    <row r="105" spans="1:26" ht="15" customHeight="1" x14ac:dyDescent="0.25">
      <c r="A105" s="91" t="s">
        <v>143</v>
      </c>
      <c r="B105" s="257">
        <v>2016</v>
      </c>
      <c r="C105" s="3">
        <v>46</v>
      </c>
      <c r="D105" s="43"/>
      <c r="E105" s="43"/>
      <c r="F105" s="43"/>
      <c r="G105" s="2"/>
      <c r="H105" s="13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3"/>
      <c r="W105" s="14"/>
      <c r="X105" s="14"/>
      <c r="Y105" s="14"/>
      <c r="Z105" s="16"/>
    </row>
    <row r="106" spans="1:26" x14ac:dyDescent="0.25">
      <c r="A106" s="90" t="s">
        <v>143</v>
      </c>
      <c r="B106" s="257">
        <v>2016</v>
      </c>
      <c r="C106" s="3">
        <v>47</v>
      </c>
      <c r="D106" s="43"/>
      <c r="E106" s="43"/>
      <c r="F106" s="43"/>
      <c r="G106" s="2"/>
      <c r="H106" s="13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3"/>
      <c r="W106" s="14"/>
      <c r="X106" s="14"/>
      <c r="Y106" s="14"/>
      <c r="Z106" s="16"/>
    </row>
    <row r="107" spans="1:26" x14ac:dyDescent="0.25">
      <c r="A107" s="91" t="s">
        <v>143</v>
      </c>
      <c r="B107" s="257">
        <v>2016</v>
      </c>
      <c r="C107" s="4">
        <v>48</v>
      </c>
      <c r="D107" s="43"/>
      <c r="E107" s="43"/>
      <c r="F107" s="43"/>
      <c r="G107" s="2"/>
      <c r="H107" s="13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3"/>
      <c r="W107" s="14"/>
      <c r="X107" s="14"/>
      <c r="Y107" s="14"/>
      <c r="Z107" s="16"/>
    </row>
    <row r="108" spans="1:26" x14ac:dyDescent="0.25">
      <c r="A108" s="90" t="s">
        <v>143</v>
      </c>
      <c r="B108" s="257">
        <v>2016</v>
      </c>
      <c r="C108" s="3">
        <v>49</v>
      </c>
      <c r="D108" s="43"/>
      <c r="E108" s="43"/>
      <c r="F108" s="43"/>
      <c r="G108" s="2"/>
      <c r="H108" s="13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3"/>
      <c r="W108" s="14"/>
      <c r="X108" s="14"/>
      <c r="Y108" s="14"/>
      <c r="Z108" s="16"/>
    </row>
    <row r="109" spans="1:26" x14ac:dyDescent="0.25">
      <c r="A109" s="91" t="s">
        <v>143</v>
      </c>
      <c r="B109" s="257">
        <v>2016</v>
      </c>
      <c r="C109" s="3">
        <v>50</v>
      </c>
      <c r="D109" s="43"/>
      <c r="E109" s="43"/>
      <c r="F109" s="43"/>
      <c r="G109" s="2"/>
      <c r="H109" s="13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3"/>
      <c r="W109" s="14"/>
      <c r="X109" s="14"/>
      <c r="Y109" s="14"/>
      <c r="Z109" s="16"/>
    </row>
    <row r="110" spans="1:26" x14ac:dyDescent="0.25">
      <c r="A110" s="90" t="s">
        <v>143</v>
      </c>
      <c r="B110" s="257">
        <v>2016</v>
      </c>
      <c r="C110" s="4">
        <v>51</v>
      </c>
      <c r="D110" s="43"/>
      <c r="E110" s="43"/>
      <c r="F110" s="43"/>
      <c r="G110" s="2"/>
      <c r="H110" s="13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3"/>
      <c r="W110" s="14"/>
      <c r="X110" s="14"/>
      <c r="Y110" s="14"/>
      <c r="Z110" s="16"/>
    </row>
    <row r="111" spans="1:26" x14ac:dyDescent="0.25">
      <c r="A111" s="91" t="s">
        <v>143</v>
      </c>
      <c r="B111" s="257">
        <v>2016</v>
      </c>
      <c r="C111" s="3">
        <v>52</v>
      </c>
      <c r="D111" s="43"/>
      <c r="E111" s="43"/>
      <c r="F111" s="43"/>
      <c r="G111" s="2"/>
      <c r="H111" s="13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3"/>
      <c r="W111" s="14"/>
      <c r="X111" s="14"/>
      <c r="Y111" s="14"/>
      <c r="Z111" s="16"/>
    </row>
    <row r="112" spans="1:26" x14ac:dyDescent="0.25">
      <c r="A112" s="90"/>
      <c r="B112" s="90"/>
      <c r="C112" s="22"/>
      <c r="D112" s="18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8"/>
      <c r="Q112" s="18"/>
      <c r="R112" s="18"/>
      <c r="S112" s="18"/>
      <c r="T112" s="18"/>
      <c r="U112" s="18"/>
    </row>
  </sheetData>
  <protectedRanges>
    <protectedRange sqref="W104:Y111 G104:U111" name="Rango1"/>
    <protectedRange sqref="W101:Y103 G101:U103" name="Rango1_1"/>
    <protectedRange sqref="W83:Y100 G83:U100" name="Rango1_1_2"/>
    <protectedRange sqref="W78:Y82 G78:U82" name="Rango1_2"/>
    <protectedRange sqref="W76:Y77 G76 I76:U76 G77:U77" name="Rango1_4"/>
    <protectedRange sqref="W60:Y75 P60:U72 G73:G75 I73:U75" name="Rango1_5"/>
    <protectedRange sqref="C4" name="Datos_1"/>
  </protectedRanges>
  <mergeCells count="3">
    <mergeCell ref="J5:O5"/>
    <mergeCell ref="P5:U5"/>
    <mergeCell ref="P4:U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U67"/>
  <sheetViews>
    <sheetView workbookViewId="0">
      <selection activeCell="D9" sqref="D9"/>
    </sheetView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72" customWidth="1"/>
    <col min="15" max="20" width="8" customWidth="1"/>
  </cols>
  <sheetData>
    <row r="1" spans="1:21" x14ac:dyDescent="0.25">
      <c r="G1" s="24"/>
      <c r="H1" s="141"/>
      <c r="I1" s="141"/>
      <c r="J1" s="141"/>
      <c r="K1" s="141"/>
      <c r="L1" s="141"/>
      <c r="M1" s="141"/>
      <c r="N1" s="170"/>
      <c r="O1" s="141"/>
      <c r="P1" s="141"/>
      <c r="Q1" s="141"/>
      <c r="R1" s="141"/>
      <c r="S1" s="141"/>
      <c r="T1" s="141"/>
    </row>
    <row r="2" spans="1:21" x14ac:dyDescent="0.25">
      <c r="A2" s="142" t="s">
        <v>12</v>
      </c>
      <c r="B2" s="143" t="s">
        <v>16</v>
      </c>
      <c r="C2" s="142" t="s">
        <v>356</v>
      </c>
      <c r="D2" s="142" t="s">
        <v>357</v>
      </c>
      <c r="E2" s="142" t="s">
        <v>358</v>
      </c>
      <c r="F2" s="142" t="s">
        <v>359</v>
      </c>
      <c r="G2" s="142" t="s">
        <v>360</v>
      </c>
      <c r="H2" s="144" t="s">
        <v>340</v>
      </c>
      <c r="I2" s="144" t="s">
        <v>361</v>
      </c>
      <c r="J2" s="144" t="s">
        <v>362</v>
      </c>
      <c r="K2" s="155"/>
      <c r="L2" s="155" t="s">
        <v>341</v>
      </c>
      <c r="M2" s="155" t="s">
        <v>371</v>
      </c>
      <c r="N2" s="171" t="s">
        <v>372</v>
      </c>
      <c r="O2" s="155" t="s">
        <v>342</v>
      </c>
      <c r="P2" s="155" t="s">
        <v>363</v>
      </c>
      <c r="Q2" s="155" t="s">
        <v>364</v>
      </c>
      <c r="R2" s="155" t="s">
        <v>365</v>
      </c>
      <c r="S2" s="155" t="s">
        <v>366</v>
      </c>
      <c r="T2" s="155"/>
      <c r="U2" s="21" t="s">
        <v>327</v>
      </c>
    </row>
    <row r="3" spans="1:21" x14ac:dyDescent="0.25">
      <c r="A3" s="145">
        <v>2015</v>
      </c>
      <c r="B3" s="146">
        <v>1</v>
      </c>
      <c r="C3" s="145">
        <f>IRAG!G9</f>
        <v>0</v>
      </c>
      <c r="D3" s="153" t="e">
        <f>IRAG!G9/IRAG!F9</f>
        <v>#DIV/0!</v>
      </c>
      <c r="E3" s="145">
        <f>IRAG!H9</f>
        <v>0</v>
      </c>
      <c r="F3" s="153" t="e">
        <f>IRAG!H9/IRAG!F9</f>
        <v>#DIV/0!</v>
      </c>
      <c r="G3" s="24">
        <f>IRAG!E9</f>
        <v>0</v>
      </c>
      <c r="H3" s="141" t="e">
        <f>IRAG!E9/IRAG!D9</f>
        <v>#DIV/0!</v>
      </c>
      <c r="I3" s="166">
        <f>IRAG!K9</f>
        <v>0</v>
      </c>
      <c r="J3" s="141" t="e">
        <f>IRAG!K9/IRAG!J9</f>
        <v>#DIV/0!</v>
      </c>
      <c r="K3" s="141"/>
      <c r="L3" s="166">
        <f>ETI!E60</f>
        <v>0</v>
      </c>
      <c r="M3" s="166">
        <f>ETI!D60</f>
        <v>0</v>
      </c>
      <c r="N3" s="170" t="e">
        <f>ETI!E60/ETI!D60</f>
        <v>#DIV/0!</v>
      </c>
      <c r="O3" s="141" t="e">
        <f>ETI!F60/ETI!E60</f>
        <v>#DIV/0!</v>
      </c>
      <c r="P3" s="166">
        <f>ETI!G60</f>
        <v>0</v>
      </c>
      <c r="Q3" s="141" t="e">
        <f>ETI!G60/ETI!F60</f>
        <v>#DIV/0!</v>
      </c>
      <c r="R3" s="166">
        <f>ETI!H60</f>
        <v>0</v>
      </c>
      <c r="S3" s="141" t="e">
        <f>ETI!H60/ETI!F60</f>
        <v>#DIV/0!</v>
      </c>
      <c r="T3" s="141"/>
    </row>
    <row r="4" spans="1:21" x14ac:dyDescent="0.25">
      <c r="A4" s="145">
        <v>2015</v>
      </c>
      <c r="B4" s="146">
        <v>2</v>
      </c>
      <c r="C4" s="145">
        <f>IRAG!G10</f>
        <v>0</v>
      </c>
      <c r="D4" s="153" t="e">
        <f>IRAG!G10/IRAG!F10</f>
        <v>#DIV/0!</v>
      </c>
      <c r="E4" s="145">
        <f>IRAG!H10</f>
        <v>0</v>
      </c>
      <c r="F4" s="153" t="e">
        <f>IRAG!H10/IRAG!F10</f>
        <v>#DIV/0!</v>
      </c>
      <c r="G4" s="24">
        <f>IRAG!E10</f>
        <v>0</v>
      </c>
      <c r="H4" s="141" t="e">
        <f>IRAG!E10/IRAG!D10</f>
        <v>#DIV/0!</v>
      </c>
      <c r="I4" s="166">
        <f>IRAG!K10</f>
        <v>0</v>
      </c>
      <c r="J4" s="141" t="e">
        <f>IRAG!K10/IRAG!J10</f>
        <v>#DIV/0!</v>
      </c>
      <c r="K4" s="141"/>
      <c r="L4" s="166">
        <f>ETI!E61</f>
        <v>0</v>
      </c>
      <c r="M4" s="166">
        <f>ETI!D61</f>
        <v>0</v>
      </c>
      <c r="N4" s="170" t="e">
        <f>ETI!E61/ETI!D61</f>
        <v>#DIV/0!</v>
      </c>
      <c r="O4" s="141" t="e">
        <f>ETI!F61/ETI!E61</f>
        <v>#DIV/0!</v>
      </c>
      <c r="P4" s="166">
        <f>ETI!G61</f>
        <v>0</v>
      </c>
      <c r="Q4" s="141" t="e">
        <f>ETI!G61/ETI!F61</f>
        <v>#DIV/0!</v>
      </c>
      <c r="R4" s="166">
        <f>ETI!H61</f>
        <v>0</v>
      </c>
      <c r="S4" s="141" t="e">
        <f>ETI!H61/ETI!F61</f>
        <v>#DIV/0!</v>
      </c>
      <c r="T4" s="141"/>
    </row>
    <row r="5" spans="1:21" x14ac:dyDescent="0.25">
      <c r="A5" s="145">
        <v>2015</v>
      </c>
      <c r="B5" s="146">
        <v>3</v>
      </c>
      <c r="C5" s="145">
        <f>IRAG!G11</f>
        <v>0</v>
      </c>
      <c r="D5" s="153" t="e">
        <f>IRAG!G11/IRAG!F11</f>
        <v>#DIV/0!</v>
      </c>
      <c r="E5" s="145">
        <f>IRAG!H11</f>
        <v>0</v>
      </c>
      <c r="F5" s="153" t="e">
        <f>IRAG!H11/IRAG!F11</f>
        <v>#DIV/0!</v>
      </c>
      <c r="G5" s="24">
        <f>IRAG!E11</f>
        <v>0</v>
      </c>
      <c r="H5" s="141" t="e">
        <f>IRAG!E11/IRAG!D11</f>
        <v>#DIV/0!</v>
      </c>
      <c r="I5" s="166">
        <f>IRAG!K11</f>
        <v>0</v>
      </c>
      <c r="J5" s="141" t="e">
        <f>IRAG!K11/IRAG!J11</f>
        <v>#DIV/0!</v>
      </c>
      <c r="K5" s="141"/>
      <c r="L5" s="166">
        <f>ETI!E62</f>
        <v>0</v>
      </c>
      <c r="M5" s="166">
        <f>ETI!D62</f>
        <v>0</v>
      </c>
      <c r="N5" s="170" t="e">
        <f>ETI!E62/ETI!D62</f>
        <v>#DIV/0!</v>
      </c>
      <c r="O5" s="141" t="e">
        <f>ETI!F62/ETI!E62</f>
        <v>#DIV/0!</v>
      </c>
      <c r="P5" s="166">
        <f>ETI!G62</f>
        <v>0</v>
      </c>
      <c r="Q5" s="141" t="e">
        <f>ETI!G62/ETI!F62</f>
        <v>#DIV/0!</v>
      </c>
      <c r="R5" s="166">
        <f>ETI!H62</f>
        <v>0</v>
      </c>
      <c r="S5" s="141" t="e">
        <f>ETI!H62/ETI!F62</f>
        <v>#DIV/0!</v>
      </c>
      <c r="T5" s="141"/>
    </row>
    <row r="6" spans="1:21" x14ac:dyDescent="0.25">
      <c r="A6" s="145">
        <v>2015</v>
      </c>
      <c r="B6" s="146">
        <v>4</v>
      </c>
      <c r="C6" s="145">
        <f>IRAG!G12</f>
        <v>0</v>
      </c>
      <c r="D6" s="153" t="e">
        <f>IRAG!G12/IRAG!F12</f>
        <v>#DIV/0!</v>
      </c>
      <c r="E6" s="145">
        <f>IRAG!H12</f>
        <v>0</v>
      </c>
      <c r="F6" s="153" t="e">
        <f>IRAG!H12/IRAG!F12</f>
        <v>#DIV/0!</v>
      </c>
      <c r="G6" s="24">
        <f>IRAG!E12</f>
        <v>0</v>
      </c>
      <c r="H6" s="141" t="e">
        <f>IRAG!E12/IRAG!D12</f>
        <v>#DIV/0!</v>
      </c>
      <c r="I6" s="166">
        <f>IRAG!K12</f>
        <v>0</v>
      </c>
      <c r="J6" s="141" t="e">
        <f>IRAG!K12/IRAG!J12</f>
        <v>#DIV/0!</v>
      </c>
      <c r="K6" s="141"/>
      <c r="L6" s="166">
        <f>ETI!E63</f>
        <v>0</v>
      </c>
      <c r="M6" s="166">
        <f>ETI!D63</f>
        <v>0</v>
      </c>
      <c r="N6" s="170" t="e">
        <f>ETI!E63/ETI!D63</f>
        <v>#DIV/0!</v>
      </c>
      <c r="O6" s="141" t="e">
        <f>ETI!F63/ETI!E63</f>
        <v>#DIV/0!</v>
      </c>
      <c r="P6" s="166">
        <f>ETI!G63</f>
        <v>0</v>
      </c>
      <c r="Q6" s="141" t="e">
        <f>ETI!G63/ETI!F63</f>
        <v>#DIV/0!</v>
      </c>
      <c r="R6" s="166">
        <f>ETI!H63</f>
        <v>0</v>
      </c>
      <c r="S6" s="141" t="e">
        <f>ETI!H63/ETI!F63</f>
        <v>#DIV/0!</v>
      </c>
      <c r="T6" s="141"/>
    </row>
    <row r="7" spans="1:21" x14ac:dyDescent="0.25">
      <c r="A7" s="145">
        <v>2015</v>
      </c>
      <c r="B7" s="146">
        <v>5</v>
      </c>
      <c r="C7" s="145">
        <f>IRAG!G13</f>
        <v>0</v>
      </c>
      <c r="D7" s="153" t="e">
        <f>IRAG!G13/IRAG!F13</f>
        <v>#DIV/0!</v>
      </c>
      <c r="E7" s="145">
        <f>IRAG!H13</f>
        <v>0</v>
      </c>
      <c r="F7" s="153" t="e">
        <f>IRAG!H13/IRAG!F13</f>
        <v>#DIV/0!</v>
      </c>
      <c r="G7" s="24">
        <f>IRAG!E13</f>
        <v>0</v>
      </c>
      <c r="H7" s="141" t="e">
        <f>IRAG!E13/IRAG!D13</f>
        <v>#DIV/0!</v>
      </c>
      <c r="I7" s="166">
        <f>IRAG!K13</f>
        <v>0</v>
      </c>
      <c r="J7" s="141" t="e">
        <f>IRAG!K13/IRAG!J13</f>
        <v>#DIV/0!</v>
      </c>
      <c r="K7" s="141"/>
      <c r="L7" s="166">
        <f>ETI!E64</f>
        <v>0</v>
      </c>
      <c r="M7" s="166">
        <f>ETI!D64</f>
        <v>0</v>
      </c>
      <c r="N7" s="170" t="e">
        <f>ETI!E64/ETI!D64</f>
        <v>#DIV/0!</v>
      </c>
      <c r="O7" s="141" t="e">
        <f>ETI!F64/ETI!E64</f>
        <v>#DIV/0!</v>
      </c>
      <c r="P7" s="166">
        <f>ETI!G64</f>
        <v>0</v>
      </c>
      <c r="Q7" s="141" t="e">
        <f>ETI!G64/ETI!F64</f>
        <v>#DIV/0!</v>
      </c>
      <c r="R7" s="166">
        <f>ETI!H64</f>
        <v>0</v>
      </c>
      <c r="S7" s="141" t="e">
        <f>ETI!H64/ETI!F64</f>
        <v>#DIV/0!</v>
      </c>
      <c r="T7" s="141"/>
    </row>
    <row r="8" spans="1:21" x14ac:dyDescent="0.25">
      <c r="A8" s="145">
        <v>2015</v>
      </c>
      <c r="B8" s="146">
        <v>6</v>
      </c>
      <c r="C8" s="145">
        <f>IRAG!G14</f>
        <v>0</v>
      </c>
      <c r="D8" s="153" t="e">
        <f>IRAG!G14/IRAG!F14</f>
        <v>#DIV/0!</v>
      </c>
      <c r="E8" s="145">
        <f>IRAG!H14</f>
        <v>0</v>
      </c>
      <c r="F8" s="153" t="e">
        <f>IRAG!H14/IRAG!F14</f>
        <v>#DIV/0!</v>
      </c>
      <c r="G8" s="24">
        <f>IRAG!E14</f>
        <v>0</v>
      </c>
      <c r="H8" s="141" t="e">
        <f>IRAG!E14/IRAG!D14</f>
        <v>#DIV/0!</v>
      </c>
      <c r="I8" s="166">
        <f>IRAG!K14</f>
        <v>0</v>
      </c>
      <c r="J8" s="141" t="e">
        <f>IRAG!K14/IRAG!J14</f>
        <v>#DIV/0!</v>
      </c>
      <c r="K8" s="141"/>
      <c r="L8" s="166">
        <f>ETI!E65</f>
        <v>0</v>
      </c>
      <c r="M8" s="166">
        <f>ETI!D65</f>
        <v>0</v>
      </c>
      <c r="N8" s="170" t="e">
        <f>ETI!E65/ETI!D65</f>
        <v>#DIV/0!</v>
      </c>
      <c r="O8" s="141" t="e">
        <f>ETI!F65/ETI!E65</f>
        <v>#DIV/0!</v>
      </c>
      <c r="P8" s="166">
        <f>ETI!G65</f>
        <v>0</v>
      </c>
      <c r="Q8" s="141" t="e">
        <f>ETI!G65/ETI!F65</f>
        <v>#DIV/0!</v>
      </c>
      <c r="R8" s="166">
        <f>ETI!H65</f>
        <v>0</v>
      </c>
      <c r="S8" s="141" t="e">
        <f>ETI!H65/ETI!F65</f>
        <v>#DIV/0!</v>
      </c>
      <c r="T8" s="141"/>
    </row>
    <row r="9" spans="1:21" x14ac:dyDescent="0.25">
      <c r="A9" s="145">
        <v>2015</v>
      </c>
      <c r="B9" s="146">
        <v>7</v>
      </c>
      <c r="C9" s="145">
        <f>IRAG!G15</f>
        <v>0</v>
      </c>
      <c r="D9" s="153" t="e">
        <f>IRAG!G15/IRAG!F15</f>
        <v>#DIV/0!</v>
      </c>
      <c r="E9" s="145">
        <f>IRAG!H15</f>
        <v>0</v>
      </c>
      <c r="F9" s="153" t="e">
        <f>IRAG!H15/IRAG!F15</f>
        <v>#DIV/0!</v>
      </c>
      <c r="G9" s="24">
        <f>IRAG!E15</f>
        <v>0</v>
      </c>
      <c r="H9" s="141" t="e">
        <f>IRAG!E15/IRAG!D15</f>
        <v>#DIV/0!</v>
      </c>
      <c r="I9" s="166">
        <f>IRAG!K15</f>
        <v>0</v>
      </c>
      <c r="J9" s="141" t="e">
        <f>IRAG!K15/IRAG!J15</f>
        <v>#DIV/0!</v>
      </c>
      <c r="K9" s="141"/>
      <c r="L9" s="166">
        <f>ETI!E66</f>
        <v>0</v>
      </c>
      <c r="M9" s="166">
        <f>ETI!D66</f>
        <v>0</v>
      </c>
      <c r="N9" s="170" t="e">
        <f>ETI!E66/ETI!D66</f>
        <v>#DIV/0!</v>
      </c>
      <c r="O9" s="141" t="e">
        <f>ETI!F66/ETI!E66</f>
        <v>#DIV/0!</v>
      </c>
      <c r="P9" s="166">
        <f>ETI!G66</f>
        <v>0</v>
      </c>
      <c r="Q9" s="141" t="e">
        <f>ETI!G66/ETI!F66</f>
        <v>#DIV/0!</v>
      </c>
      <c r="R9" s="166">
        <f>ETI!H66</f>
        <v>0</v>
      </c>
      <c r="S9" s="141" t="e">
        <f>ETI!H66/ETI!F66</f>
        <v>#DIV/0!</v>
      </c>
      <c r="T9" s="141"/>
    </row>
    <row r="10" spans="1:21" x14ac:dyDescent="0.25">
      <c r="A10" s="145">
        <v>2015</v>
      </c>
      <c r="B10" s="146">
        <v>8</v>
      </c>
      <c r="C10" s="145">
        <f>IRAG!G16</f>
        <v>0</v>
      </c>
      <c r="D10" s="153" t="e">
        <f>IRAG!G16/IRAG!F16</f>
        <v>#DIV/0!</v>
      </c>
      <c r="E10" s="145">
        <f>IRAG!H16</f>
        <v>0</v>
      </c>
      <c r="F10" s="153" t="e">
        <f>IRAG!H16/IRAG!F16</f>
        <v>#DIV/0!</v>
      </c>
      <c r="G10" s="24">
        <f>IRAG!E16</f>
        <v>0</v>
      </c>
      <c r="H10" s="141" t="e">
        <f>IRAG!E16/IRAG!D16</f>
        <v>#DIV/0!</v>
      </c>
      <c r="I10" s="166">
        <f>IRAG!K16</f>
        <v>0</v>
      </c>
      <c r="J10" s="141" t="e">
        <f>IRAG!K16/IRAG!J16</f>
        <v>#DIV/0!</v>
      </c>
      <c r="K10" s="141"/>
      <c r="L10" s="166">
        <f>ETI!E67</f>
        <v>0</v>
      </c>
      <c r="M10" s="166">
        <f>ETI!D67</f>
        <v>0</v>
      </c>
      <c r="N10" s="170" t="e">
        <f>ETI!E67/ETI!D67</f>
        <v>#DIV/0!</v>
      </c>
      <c r="O10" s="141" t="e">
        <f>ETI!F67/ETI!E67</f>
        <v>#DIV/0!</v>
      </c>
      <c r="P10" s="166">
        <f>ETI!G67</f>
        <v>0</v>
      </c>
      <c r="Q10" s="141" t="e">
        <f>ETI!G67/ETI!F67</f>
        <v>#DIV/0!</v>
      </c>
      <c r="R10" s="166">
        <f>ETI!H67</f>
        <v>0</v>
      </c>
      <c r="S10" s="141" t="e">
        <f>ETI!H67/ETI!F67</f>
        <v>#DIV/0!</v>
      </c>
      <c r="T10" s="141"/>
    </row>
    <row r="11" spans="1:21" x14ac:dyDescent="0.25">
      <c r="A11" s="145">
        <v>2015</v>
      </c>
      <c r="B11" s="146">
        <v>9</v>
      </c>
      <c r="C11" s="145">
        <f>IRAG!G17</f>
        <v>0</v>
      </c>
      <c r="D11" s="153" t="e">
        <f>IRAG!G17/IRAG!F17</f>
        <v>#DIV/0!</v>
      </c>
      <c r="E11" s="145">
        <f>IRAG!H17</f>
        <v>0</v>
      </c>
      <c r="F11" s="153" t="e">
        <f>IRAG!H17/IRAG!F17</f>
        <v>#DIV/0!</v>
      </c>
      <c r="G11" s="24">
        <f>IRAG!E17</f>
        <v>0</v>
      </c>
      <c r="H11" s="141" t="e">
        <f>IRAG!E17/IRAG!D17</f>
        <v>#DIV/0!</v>
      </c>
      <c r="I11" s="166">
        <f>IRAG!K17</f>
        <v>0</v>
      </c>
      <c r="J11" s="141" t="e">
        <f>IRAG!K17/IRAG!J17</f>
        <v>#DIV/0!</v>
      </c>
      <c r="K11" s="141"/>
      <c r="L11" s="166">
        <f>ETI!E68</f>
        <v>0</v>
      </c>
      <c r="M11" s="166">
        <f>ETI!D68</f>
        <v>0</v>
      </c>
      <c r="N11" s="170" t="e">
        <f>ETI!E68/ETI!D68</f>
        <v>#DIV/0!</v>
      </c>
      <c r="O11" s="141" t="e">
        <f>ETI!F68/ETI!E68</f>
        <v>#DIV/0!</v>
      </c>
      <c r="P11" s="166">
        <f>ETI!G68</f>
        <v>0</v>
      </c>
      <c r="Q11" s="141" t="e">
        <f>ETI!G68/ETI!F68</f>
        <v>#DIV/0!</v>
      </c>
      <c r="R11" s="166">
        <f>ETI!H68</f>
        <v>0</v>
      </c>
      <c r="S11" s="141" t="e">
        <f>ETI!H68/ETI!F68</f>
        <v>#DIV/0!</v>
      </c>
      <c r="T11" s="141"/>
    </row>
    <row r="12" spans="1:21" x14ac:dyDescent="0.25">
      <c r="A12" s="145">
        <v>2015</v>
      </c>
      <c r="B12" s="146">
        <v>10</v>
      </c>
      <c r="C12" s="145">
        <f>IRAG!G18</f>
        <v>0</v>
      </c>
      <c r="D12" s="153" t="e">
        <f>IRAG!G18/IRAG!F18</f>
        <v>#DIV/0!</v>
      </c>
      <c r="E12" s="145">
        <f>IRAG!H18</f>
        <v>0</v>
      </c>
      <c r="F12" s="153" t="e">
        <f>IRAG!H18/IRAG!F18</f>
        <v>#DIV/0!</v>
      </c>
      <c r="G12" s="24">
        <f>IRAG!E18</f>
        <v>0</v>
      </c>
      <c r="H12" s="141" t="e">
        <f>IRAG!E18/IRAG!D18</f>
        <v>#DIV/0!</v>
      </c>
      <c r="I12" s="166">
        <f>IRAG!K18</f>
        <v>0</v>
      </c>
      <c r="J12" s="141" t="e">
        <f>IRAG!K18/IRAG!J18</f>
        <v>#DIV/0!</v>
      </c>
      <c r="K12" s="141"/>
      <c r="L12" s="166">
        <f>ETI!E69</f>
        <v>0</v>
      </c>
      <c r="M12" s="166">
        <f>ETI!D69</f>
        <v>0</v>
      </c>
      <c r="N12" s="170" t="e">
        <f>ETI!E69/ETI!D69</f>
        <v>#DIV/0!</v>
      </c>
      <c r="O12" s="141" t="e">
        <f>ETI!F69/ETI!E69</f>
        <v>#DIV/0!</v>
      </c>
      <c r="P12" s="166">
        <f>ETI!G69</f>
        <v>0</v>
      </c>
      <c r="Q12" s="141" t="e">
        <f>ETI!G69/ETI!F69</f>
        <v>#DIV/0!</v>
      </c>
      <c r="R12" s="166">
        <f>ETI!H69</f>
        <v>0</v>
      </c>
      <c r="S12" s="141" t="e">
        <f>ETI!H69/ETI!F69</f>
        <v>#DIV/0!</v>
      </c>
      <c r="T12" s="141"/>
    </row>
    <row r="13" spans="1:21" x14ac:dyDescent="0.25">
      <c r="A13" s="145">
        <v>2015</v>
      </c>
      <c r="B13" s="146">
        <v>11</v>
      </c>
      <c r="C13" s="145">
        <f>IRAG!G19</f>
        <v>0</v>
      </c>
      <c r="D13" s="153" t="e">
        <f>IRAG!G19/IRAG!E19</f>
        <v>#DIV/0!</v>
      </c>
      <c r="E13" s="145">
        <f>IRAG!H19</f>
        <v>0</v>
      </c>
      <c r="F13" s="153" t="e">
        <f>IRAG!H19/IRAG!F19</f>
        <v>#DIV/0!</v>
      </c>
      <c r="G13" s="24">
        <f>IRAG!E19</f>
        <v>0</v>
      </c>
      <c r="H13" s="141" t="e">
        <f>IRAG!E19/IRAG!D19</f>
        <v>#DIV/0!</v>
      </c>
      <c r="I13" s="166">
        <f>IRAG!K19</f>
        <v>0</v>
      </c>
      <c r="J13" s="141" t="e">
        <f>IRAG!K19/IRAG!J19</f>
        <v>#DIV/0!</v>
      </c>
      <c r="K13" s="141"/>
      <c r="L13" s="166">
        <f>ETI!E70</f>
        <v>0</v>
      </c>
      <c r="M13" s="166">
        <f>ETI!D70</f>
        <v>0</v>
      </c>
      <c r="N13" s="170" t="e">
        <f>ETI!E70/ETI!D70</f>
        <v>#DIV/0!</v>
      </c>
      <c r="O13" s="141" t="e">
        <f>ETI!F70/ETI!E70</f>
        <v>#DIV/0!</v>
      </c>
      <c r="P13" s="166">
        <f>ETI!G70</f>
        <v>0</v>
      </c>
      <c r="Q13" s="141" t="e">
        <f>ETI!G70/ETI!E70</f>
        <v>#DIV/0!</v>
      </c>
      <c r="R13" s="166">
        <f>ETI!H70</f>
        <v>0</v>
      </c>
      <c r="S13" s="141" t="e">
        <f>ETI!H70/ETI!F70</f>
        <v>#DIV/0!</v>
      </c>
      <c r="T13" s="141"/>
    </row>
    <row r="14" spans="1:21" x14ac:dyDescent="0.25">
      <c r="A14" s="145">
        <v>2015</v>
      </c>
      <c r="B14" s="146">
        <v>12</v>
      </c>
      <c r="C14" s="145">
        <f>IRAG!G20</f>
        <v>0</v>
      </c>
      <c r="D14" s="153" t="e">
        <f>IRAG!G20/IRAG!E20</f>
        <v>#DIV/0!</v>
      </c>
      <c r="E14" s="145">
        <f>IRAG!H20</f>
        <v>0</v>
      </c>
      <c r="F14" s="153" t="e">
        <f>IRAG!H20/IRAG!F20</f>
        <v>#DIV/0!</v>
      </c>
      <c r="G14" s="24">
        <f>IRAG!E20</f>
        <v>0</v>
      </c>
      <c r="H14" s="141" t="e">
        <f>IRAG!E20/IRAG!D20</f>
        <v>#DIV/0!</v>
      </c>
      <c r="I14" s="166">
        <f>IRAG!K20</f>
        <v>0</v>
      </c>
      <c r="J14" s="141" t="e">
        <f>IRAG!K20/IRAG!J20</f>
        <v>#DIV/0!</v>
      </c>
      <c r="K14" s="141"/>
      <c r="L14" s="166">
        <f>ETI!E71</f>
        <v>0</v>
      </c>
      <c r="M14" s="166">
        <f>ETI!D71</f>
        <v>0</v>
      </c>
      <c r="N14" s="170" t="e">
        <f>ETI!E71/ETI!D71</f>
        <v>#DIV/0!</v>
      </c>
      <c r="O14" s="141" t="e">
        <f>ETI!F71/ETI!E71</f>
        <v>#DIV/0!</v>
      </c>
      <c r="P14" s="166">
        <f>ETI!G71</f>
        <v>0</v>
      </c>
      <c r="Q14" s="141" t="e">
        <f>ETI!G71/ETI!E71</f>
        <v>#DIV/0!</v>
      </c>
      <c r="R14" s="166">
        <f>ETI!H71</f>
        <v>0</v>
      </c>
      <c r="S14" s="141" t="e">
        <f>ETI!H71/ETI!F71</f>
        <v>#DIV/0!</v>
      </c>
      <c r="T14" s="141"/>
    </row>
    <row r="15" spans="1:21" x14ac:dyDescent="0.25">
      <c r="A15" s="145">
        <v>2015</v>
      </c>
      <c r="B15" s="146">
        <v>13</v>
      </c>
      <c r="C15" s="145">
        <f>IRAG!G21</f>
        <v>0</v>
      </c>
      <c r="D15" s="153" t="e">
        <f>IRAG!G21/IRAG!E21</f>
        <v>#DIV/0!</v>
      </c>
      <c r="E15" s="145">
        <f>IRAG!H21</f>
        <v>0</v>
      </c>
      <c r="F15" s="153" t="e">
        <f>IRAG!H21/IRAG!F21</f>
        <v>#DIV/0!</v>
      </c>
      <c r="G15" s="24">
        <f>IRAG!E21</f>
        <v>0</v>
      </c>
      <c r="H15" s="141" t="e">
        <f>IRAG!E21/IRAG!D21</f>
        <v>#DIV/0!</v>
      </c>
      <c r="I15" s="166">
        <f>IRAG!K21</f>
        <v>0</v>
      </c>
      <c r="J15" s="141" t="e">
        <f>IRAG!K21/IRAG!J21</f>
        <v>#DIV/0!</v>
      </c>
      <c r="K15" s="141"/>
      <c r="L15" s="166">
        <f>ETI!E72</f>
        <v>0</v>
      </c>
      <c r="M15" s="166">
        <f>ETI!D72</f>
        <v>0</v>
      </c>
      <c r="N15" s="170" t="e">
        <f>ETI!E72/ETI!D72</f>
        <v>#DIV/0!</v>
      </c>
      <c r="O15" s="141" t="e">
        <f>ETI!F72/ETI!E72</f>
        <v>#DIV/0!</v>
      </c>
      <c r="P15" s="166">
        <f>ETI!G72</f>
        <v>0</v>
      </c>
      <c r="Q15" s="141" t="e">
        <f>ETI!G72/ETI!E72</f>
        <v>#DIV/0!</v>
      </c>
      <c r="R15" s="166">
        <f>ETI!H72</f>
        <v>0</v>
      </c>
      <c r="S15" s="141" t="e">
        <f>ETI!H72/ETI!F72</f>
        <v>#DIV/0!</v>
      </c>
      <c r="T15" s="141"/>
    </row>
    <row r="16" spans="1:21" x14ac:dyDescent="0.25">
      <c r="A16" s="145">
        <v>2015</v>
      </c>
      <c r="B16" s="146">
        <v>14</v>
      </c>
      <c r="C16" s="145">
        <f>IRAG!G22</f>
        <v>0</v>
      </c>
      <c r="D16" s="153" t="e">
        <f>IRAG!G22/IRAG!E22</f>
        <v>#DIV/0!</v>
      </c>
      <c r="E16" s="145">
        <f>IRAG!H22</f>
        <v>0</v>
      </c>
      <c r="F16" s="153" t="e">
        <f>IRAG!H22/IRAG!F22</f>
        <v>#DIV/0!</v>
      </c>
      <c r="G16" s="24">
        <f>IRAG!E22</f>
        <v>0</v>
      </c>
      <c r="H16" s="141" t="e">
        <f>IRAG!E22/IRAG!D22</f>
        <v>#DIV/0!</v>
      </c>
      <c r="I16" s="166">
        <f>IRAG!K22</f>
        <v>0</v>
      </c>
      <c r="J16" s="141" t="e">
        <f>IRAG!K22/IRAG!J22</f>
        <v>#DIV/0!</v>
      </c>
      <c r="K16" s="141"/>
      <c r="L16" s="166">
        <f>ETI!E73</f>
        <v>0</v>
      </c>
      <c r="M16" s="166">
        <f>ETI!D73</f>
        <v>0</v>
      </c>
      <c r="N16" s="170" t="e">
        <f>ETI!E73/ETI!D73</f>
        <v>#DIV/0!</v>
      </c>
      <c r="O16" s="141" t="e">
        <f>ETI!F73/ETI!E73</f>
        <v>#DIV/0!</v>
      </c>
      <c r="P16" s="166">
        <f>ETI!G73</f>
        <v>0</v>
      </c>
      <c r="Q16" s="141" t="e">
        <f>ETI!G73/ETI!E73</f>
        <v>#DIV/0!</v>
      </c>
      <c r="R16" s="166">
        <f>ETI!H73</f>
        <v>0</v>
      </c>
      <c r="S16" s="141" t="e">
        <f>ETI!H73/ETI!F73</f>
        <v>#DIV/0!</v>
      </c>
      <c r="T16" s="141"/>
    </row>
    <row r="17" spans="1:20" x14ac:dyDescent="0.25">
      <c r="A17" s="145">
        <v>2015</v>
      </c>
      <c r="B17" s="146">
        <v>15</v>
      </c>
      <c r="C17" s="145">
        <f>IRAG!G23</f>
        <v>0</v>
      </c>
      <c r="D17" s="153" t="e">
        <f>IRAG!G23/IRAG!E23</f>
        <v>#DIV/0!</v>
      </c>
      <c r="E17" s="145">
        <f>IRAG!H23</f>
        <v>0</v>
      </c>
      <c r="F17" s="153" t="e">
        <f>IRAG!H23/IRAG!F23</f>
        <v>#DIV/0!</v>
      </c>
      <c r="G17" s="24">
        <f>IRAG!E23</f>
        <v>0</v>
      </c>
      <c r="H17" s="141" t="e">
        <f>IRAG!E23/IRAG!D23</f>
        <v>#DIV/0!</v>
      </c>
      <c r="I17" s="166">
        <f>IRAG!K23</f>
        <v>0</v>
      </c>
      <c r="J17" s="141" t="e">
        <f>IRAG!K23/IRAG!J23</f>
        <v>#DIV/0!</v>
      </c>
      <c r="K17" s="141"/>
      <c r="L17" s="166">
        <f>ETI!E74</f>
        <v>0</v>
      </c>
      <c r="M17" s="166">
        <f>ETI!D74</f>
        <v>0</v>
      </c>
      <c r="N17" s="170" t="e">
        <f>ETI!E74/ETI!D74</f>
        <v>#DIV/0!</v>
      </c>
      <c r="O17" s="141" t="e">
        <f>ETI!F74/ETI!E74</f>
        <v>#DIV/0!</v>
      </c>
      <c r="P17" s="166">
        <f>ETI!G74</f>
        <v>0</v>
      </c>
      <c r="Q17" s="141" t="e">
        <f>ETI!G74/ETI!E74</f>
        <v>#DIV/0!</v>
      </c>
      <c r="R17" s="166">
        <f>ETI!H74</f>
        <v>0</v>
      </c>
      <c r="S17" s="141" t="e">
        <f>ETI!H74/ETI!F74</f>
        <v>#DIV/0!</v>
      </c>
      <c r="T17" s="141"/>
    </row>
    <row r="18" spans="1:20" x14ac:dyDescent="0.25">
      <c r="A18" s="145">
        <v>2015</v>
      </c>
      <c r="B18" s="146">
        <v>16</v>
      </c>
      <c r="C18" s="145">
        <f>IRAG!G24</f>
        <v>0</v>
      </c>
      <c r="D18" s="153" t="e">
        <f>IRAG!G24/IRAG!E24</f>
        <v>#DIV/0!</v>
      </c>
      <c r="E18" s="145">
        <f>IRAG!H24</f>
        <v>0</v>
      </c>
      <c r="F18" s="153" t="e">
        <f>IRAG!H24/IRAG!F24</f>
        <v>#DIV/0!</v>
      </c>
      <c r="G18" s="24">
        <f>IRAG!E24</f>
        <v>0</v>
      </c>
      <c r="H18" s="141" t="e">
        <f>IRAG!E24/IRAG!D24</f>
        <v>#DIV/0!</v>
      </c>
      <c r="I18" s="166">
        <f>IRAG!K24</f>
        <v>0</v>
      </c>
      <c r="J18" s="141" t="e">
        <f>IRAG!K24/IRAG!J24</f>
        <v>#DIV/0!</v>
      </c>
      <c r="K18" s="141"/>
      <c r="L18" s="166">
        <f>ETI!E75</f>
        <v>0</v>
      </c>
      <c r="M18" s="166">
        <f>ETI!D75</f>
        <v>0</v>
      </c>
      <c r="N18" s="170" t="e">
        <f>ETI!E75/ETI!D75</f>
        <v>#DIV/0!</v>
      </c>
      <c r="O18" s="141" t="e">
        <f>ETI!F75/ETI!E75</f>
        <v>#DIV/0!</v>
      </c>
      <c r="P18" s="166">
        <f>ETI!G75</f>
        <v>0</v>
      </c>
      <c r="Q18" s="141" t="e">
        <f>ETI!G75/ETI!E75</f>
        <v>#DIV/0!</v>
      </c>
      <c r="R18" s="166">
        <f>ETI!H75</f>
        <v>0</v>
      </c>
      <c r="S18" s="141" t="e">
        <f>ETI!H75/ETI!F75</f>
        <v>#DIV/0!</v>
      </c>
      <c r="T18" s="141"/>
    </row>
    <row r="19" spans="1:20" x14ac:dyDescent="0.25">
      <c r="A19" s="145">
        <v>2015</v>
      </c>
      <c r="B19" s="146">
        <v>17</v>
      </c>
      <c r="C19" s="145">
        <f>IRAG!G25</f>
        <v>0</v>
      </c>
      <c r="D19" s="153" t="e">
        <f>IRAG!G25/IRAG!E25</f>
        <v>#DIV/0!</v>
      </c>
      <c r="E19" s="145">
        <f>IRAG!H25</f>
        <v>0</v>
      </c>
      <c r="F19" s="153" t="e">
        <f>IRAG!H25/IRAG!F25</f>
        <v>#DIV/0!</v>
      </c>
      <c r="G19" s="24">
        <f>IRAG!E25</f>
        <v>0</v>
      </c>
      <c r="H19" s="141" t="e">
        <f>IRAG!E25/IRAG!D25</f>
        <v>#DIV/0!</v>
      </c>
      <c r="I19" s="166">
        <f>IRAG!K25</f>
        <v>0</v>
      </c>
      <c r="J19" s="141" t="e">
        <f>IRAG!K25/IRAG!J25</f>
        <v>#DIV/0!</v>
      </c>
      <c r="K19" s="141"/>
      <c r="L19" s="166">
        <f>ETI!E76</f>
        <v>0</v>
      </c>
      <c r="M19" s="166">
        <f>ETI!D76</f>
        <v>0</v>
      </c>
      <c r="N19" s="170" t="e">
        <f>ETI!E76/ETI!D76</f>
        <v>#DIV/0!</v>
      </c>
      <c r="O19" s="141" t="e">
        <f>ETI!F76/ETI!E76</f>
        <v>#DIV/0!</v>
      </c>
      <c r="P19" s="166">
        <f>ETI!G76</f>
        <v>0</v>
      </c>
      <c r="Q19" s="141" t="e">
        <f>ETI!G76/ETI!E76</f>
        <v>#DIV/0!</v>
      </c>
      <c r="R19" s="166">
        <f>ETI!H76</f>
        <v>0</v>
      </c>
      <c r="S19" s="141" t="e">
        <f>ETI!H76/ETI!F76</f>
        <v>#DIV/0!</v>
      </c>
      <c r="T19" s="141"/>
    </row>
    <row r="20" spans="1:20" x14ac:dyDescent="0.25">
      <c r="A20" s="145">
        <v>2015</v>
      </c>
      <c r="B20" s="146">
        <v>18</v>
      </c>
      <c r="C20" s="145">
        <f>IRAG!G26</f>
        <v>0</v>
      </c>
      <c r="D20" s="153" t="e">
        <f>IRAG!G26/IRAG!E26</f>
        <v>#DIV/0!</v>
      </c>
      <c r="E20" s="145">
        <f>IRAG!H26</f>
        <v>0</v>
      </c>
      <c r="F20" s="153" t="e">
        <f>IRAG!H26/IRAG!F26</f>
        <v>#DIV/0!</v>
      </c>
      <c r="G20" s="24">
        <f>IRAG!E26</f>
        <v>0</v>
      </c>
      <c r="H20" s="141" t="e">
        <f>IRAG!E26/IRAG!D26</f>
        <v>#DIV/0!</v>
      </c>
      <c r="I20" s="166">
        <f>IRAG!K26</f>
        <v>0</v>
      </c>
      <c r="J20" s="141" t="e">
        <f>IRAG!K26/IRAG!J26</f>
        <v>#DIV/0!</v>
      </c>
      <c r="K20" s="141"/>
      <c r="L20" s="166">
        <f>ETI!E77</f>
        <v>0</v>
      </c>
      <c r="M20" s="166">
        <f>ETI!D77</f>
        <v>0</v>
      </c>
      <c r="N20" s="170" t="e">
        <f>ETI!E77/ETI!D77</f>
        <v>#DIV/0!</v>
      </c>
      <c r="O20" s="141" t="e">
        <f>ETI!F77/ETI!E77</f>
        <v>#DIV/0!</v>
      </c>
      <c r="P20" s="166">
        <f>ETI!G77</f>
        <v>0</v>
      </c>
      <c r="Q20" s="141" t="e">
        <f>ETI!G77/ETI!E77</f>
        <v>#DIV/0!</v>
      </c>
      <c r="R20" s="166">
        <f>ETI!H77</f>
        <v>0</v>
      </c>
      <c r="S20" s="141" t="e">
        <f>ETI!H77/ETI!F77</f>
        <v>#DIV/0!</v>
      </c>
      <c r="T20" s="141"/>
    </row>
    <row r="21" spans="1:20" x14ac:dyDescent="0.25">
      <c r="A21" s="145">
        <v>2015</v>
      </c>
      <c r="B21" s="146">
        <v>19</v>
      </c>
      <c r="C21" s="145">
        <f>IRAG!G27</f>
        <v>0</v>
      </c>
      <c r="D21" s="153" t="e">
        <f>IRAG!G27/IRAG!E27</f>
        <v>#DIV/0!</v>
      </c>
      <c r="E21" s="145">
        <f>IRAG!H27</f>
        <v>0</v>
      </c>
      <c r="F21" s="153" t="e">
        <f>IRAG!H27/IRAG!F27</f>
        <v>#DIV/0!</v>
      </c>
      <c r="G21" s="24">
        <f>IRAG!E27</f>
        <v>0</v>
      </c>
      <c r="H21" s="141" t="e">
        <f>IRAG!E27/IRAG!D27</f>
        <v>#DIV/0!</v>
      </c>
      <c r="I21" s="166">
        <f>IRAG!K27</f>
        <v>0</v>
      </c>
      <c r="J21" s="141" t="e">
        <f>IRAG!K27/IRAG!J27</f>
        <v>#DIV/0!</v>
      </c>
      <c r="K21" s="141"/>
      <c r="L21" s="166">
        <f>ETI!E78</f>
        <v>0</v>
      </c>
      <c r="M21" s="166">
        <f>ETI!D78</f>
        <v>0</v>
      </c>
      <c r="N21" s="170" t="e">
        <f>ETI!E78/ETI!D78</f>
        <v>#DIV/0!</v>
      </c>
      <c r="O21" s="141" t="e">
        <f>ETI!F78/ETI!E78</f>
        <v>#DIV/0!</v>
      </c>
      <c r="P21" s="166">
        <f>ETI!G78</f>
        <v>0</v>
      </c>
      <c r="Q21" s="141" t="e">
        <f>ETI!G78/ETI!E78</f>
        <v>#DIV/0!</v>
      </c>
      <c r="R21" s="166">
        <f>ETI!H78</f>
        <v>0</v>
      </c>
      <c r="S21" s="141" t="e">
        <f>ETI!H78/ETI!F78</f>
        <v>#DIV/0!</v>
      </c>
      <c r="T21" s="141"/>
    </row>
    <row r="22" spans="1:20" x14ac:dyDescent="0.25">
      <c r="A22" s="145">
        <v>2015</v>
      </c>
      <c r="B22" s="146">
        <v>20</v>
      </c>
      <c r="C22" s="145">
        <f>IRAG!G28</f>
        <v>0</v>
      </c>
      <c r="D22" s="153" t="e">
        <f>IRAG!G28/IRAG!E28</f>
        <v>#DIV/0!</v>
      </c>
      <c r="E22" s="145">
        <f>IRAG!H28</f>
        <v>0</v>
      </c>
      <c r="F22" s="153" t="e">
        <f>IRAG!H28/IRAG!F28</f>
        <v>#DIV/0!</v>
      </c>
      <c r="G22" s="24">
        <f>IRAG!E28</f>
        <v>0</v>
      </c>
      <c r="H22" s="141" t="e">
        <f>IRAG!E28/IRAG!D28</f>
        <v>#DIV/0!</v>
      </c>
      <c r="I22" s="166">
        <f>IRAG!K28</f>
        <v>0</v>
      </c>
      <c r="J22" s="141" t="e">
        <f>IRAG!K28/IRAG!J28</f>
        <v>#DIV/0!</v>
      </c>
      <c r="K22" s="141"/>
      <c r="L22" s="166">
        <f>ETI!E79</f>
        <v>0</v>
      </c>
      <c r="M22" s="166">
        <f>ETI!D79</f>
        <v>0</v>
      </c>
      <c r="N22" s="170" t="e">
        <f>ETI!E79/ETI!D79</f>
        <v>#DIV/0!</v>
      </c>
      <c r="O22" s="141" t="e">
        <f>ETI!F79/ETI!E79</f>
        <v>#DIV/0!</v>
      </c>
      <c r="P22" s="166">
        <f>ETI!G79</f>
        <v>0</v>
      </c>
      <c r="Q22" s="141" t="e">
        <f>ETI!G79/ETI!E79</f>
        <v>#DIV/0!</v>
      </c>
      <c r="R22" s="166">
        <f>ETI!H79</f>
        <v>0</v>
      </c>
      <c r="S22" s="141" t="e">
        <f>ETI!H79/ETI!F79</f>
        <v>#DIV/0!</v>
      </c>
      <c r="T22" s="141"/>
    </row>
    <row r="23" spans="1:20" x14ac:dyDescent="0.25">
      <c r="A23" s="145">
        <v>2015</v>
      </c>
      <c r="B23" s="146">
        <v>21</v>
      </c>
      <c r="C23" s="145">
        <f>IRAG!G29</f>
        <v>0</v>
      </c>
      <c r="D23" s="153" t="e">
        <f>IRAG!G29/IRAG!E29</f>
        <v>#DIV/0!</v>
      </c>
      <c r="E23" s="145">
        <f>IRAG!H29</f>
        <v>0</v>
      </c>
      <c r="F23" s="153" t="e">
        <f>IRAG!H29/IRAG!F29</f>
        <v>#DIV/0!</v>
      </c>
      <c r="G23" s="24">
        <f>IRAG!E29</f>
        <v>0</v>
      </c>
      <c r="H23" s="141" t="e">
        <f>IRAG!E29/IRAG!D29</f>
        <v>#DIV/0!</v>
      </c>
      <c r="I23" s="166">
        <f>IRAG!K29</f>
        <v>0</v>
      </c>
      <c r="J23" s="141" t="e">
        <f>IRAG!K29/IRAG!J29</f>
        <v>#DIV/0!</v>
      </c>
      <c r="K23" s="141"/>
      <c r="L23" s="166">
        <f>ETI!E80</f>
        <v>0</v>
      </c>
      <c r="M23" s="166">
        <f>ETI!D80</f>
        <v>0</v>
      </c>
      <c r="N23" s="170" t="e">
        <f>ETI!E80/ETI!D80</f>
        <v>#DIV/0!</v>
      </c>
      <c r="O23" s="141" t="e">
        <f>ETI!F80/ETI!E80</f>
        <v>#DIV/0!</v>
      </c>
      <c r="P23" s="166">
        <f>ETI!G80</f>
        <v>0</v>
      </c>
      <c r="Q23" s="141" t="e">
        <f>ETI!G80/ETI!E80</f>
        <v>#DIV/0!</v>
      </c>
      <c r="R23" s="166">
        <f>ETI!H80</f>
        <v>0</v>
      </c>
      <c r="S23" s="141" t="e">
        <f>ETI!H80/ETI!F80</f>
        <v>#DIV/0!</v>
      </c>
      <c r="T23" s="141"/>
    </row>
    <row r="24" spans="1:20" x14ac:dyDescent="0.25">
      <c r="A24" s="145">
        <v>2015</v>
      </c>
      <c r="B24" s="146">
        <v>22</v>
      </c>
      <c r="C24" s="145">
        <f>IRAG!G30</f>
        <v>0</v>
      </c>
      <c r="D24" s="153" t="e">
        <f>IRAG!G30/IRAG!E30</f>
        <v>#DIV/0!</v>
      </c>
      <c r="E24" s="145">
        <f>IRAG!H30</f>
        <v>0</v>
      </c>
      <c r="F24" s="153" t="e">
        <f>IRAG!H30/IRAG!F30</f>
        <v>#DIV/0!</v>
      </c>
      <c r="G24" s="24">
        <f>IRAG!E30</f>
        <v>0</v>
      </c>
      <c r="H24" s="141" t="e">
        <f>IRAG!E30/IRAG!D30</f>
        <v>#DIV/0!</v>
      </c>
      <c r="I24" s="166">
        <f>IRAG!K30</f>
        <v>0</v>
      </c>
      <c r="J24" s="141" t="e">
        <f>IRAG!K30/IRAG!J30</f>
        <v>#DIV/0!</v>
      </c>
      <c r="K24" s="141"/>
      <c r="L24" s="166">
        <f>ETI!E81</f>
        <v>0</v>
      </c>
      <c r="M24" s="166">
        <f>ETI!D81</f>
        <v>0</v>
      </c>
      <c r="N24" s="170" t="e">
        <f>ETI!E81/ETI!D81</f>
        <v>#DIV/0!</v>
      </c>
      <c r="O24" s="141" t="e">
        <f>ETI!F81/ETI!E81</f>
        <v>#DIV/0!</v>
      </c>
      <c r="P24" s="166">
        <f>ETI!G81</f>
        <v>0</v>
      </c>
      <c r="Q24" s="141" t="e">
        <f>ETI!G81/ETI!E81</f>
        <v>#DIV/0!</v>
      </c>
      <c r="R24" s="166">
        <f>ETI!H81</f>
        <v>0</v>
      </c>
      <c r="S24" s="141" t="e">
        <f>ETI!H81/ETI!F81</f>
        <v>#DIV/0!</v>
      </c>
      <c r="T24" s="141"/>
    </row>
    <row r="25" spans="1:20" x14ac:dyDescent="0.25">
      <c r="A25" s="145">
        <v>2015</v>
      </c>
      <c r="B25" s="146">
        <v>23</v>
      </c>
      <c r="C25" s="145">
        <f>IRAG!G31</f>
        <v>0</v>
      </c>
      <c r="D25" s="153" t="e">
        <f>IRAG!G31/IRAG!E31</f>
        <v>#DIV/0!</v>
      </c>
      <c r="E25" s="145">
        <f>IRAG!H31</f>
        <v>0</v>
      </c>
      <c r="F25" s="153" t="e">
        <f>IRAG!H31/IRAG!F31</f>
        <v>#DIV/0!</v>
      </c>
      <c r="G25" s="24">
        <f>IRAG!E31</f>
        <v>0</v>
      </c>
      <c r="H25" s="141" t="e">
        <f>IRAG!E31/IRAG!D31</f>
        <v>#DIV/0!</v>
      </c>
      <c r="I25" s="166">
        <f>IRAG!K31</f>
        <v>0</v>
      </c>
      <c r="J25" s="141" t="e">
        <f>IRAG!K31/IRAG!J31</f>
        <v>#DIV/0!</v>
      </c>
      <c r="K25" s="141"/>
      <c r="L25" s="166">
        <f>ETI!E82</f>
        <v>0</v>
      </c>
      <c r="M25" s="166">
        <f>ETI!D82</f>
        <v>0</v>
      </c>
      <c r="N25" s="170" t="e">
        <f>ETI!E82/ETI!D82</f>
        <v>#DIV/0!</v>
      </c>
      <c r="O25" s="141" t="e">
        <f>ETI!F82/ETI!E82</f>
        <v>#DIV/0!</v>
      </c>
      <c r="P25" s="166">
        <f>ETI!G82</f>
        <v>0</v>
      </c>
      <c r="Q25" s="141" t="e">
        <f>ETI!G82/ETI!E82</f>
        <v>#DIV/0!</v>
      </c>
      <c r="R25" s="166">
        <f>ETI!H82</f>
        <v>0</v>
      </c>
      <c r="S25" s="141" t="e">
        <f>ETI!H82/ETI!F82</f>
        <v>#DIV/0!</v>
      </c>
      <c r="T25" s="141"/>
    </row>
    <row r="26" spans="1:20" x14ac:dyDescent="0.25">
      <c r="A26" s="145">
        <v>2015</v>
      </c>
      <c r="B26" s="146">
        <v>24</v>
      </c>
      <c r="C26" s="145">
        <f>IRAG!G32</f>
        <v>0</v>
      </c>
      <c r="D26" s="153" t="e">
        <f>IRAG!G32/IRAG!E32</f>
        <v>#DIV/0!</v>
      </c>
      <c r="E26" s="145">
        <f>IRAG!H32</f>
        <v>0</v>
      </c>
      <c r="F26" s="153" t="e">
        <f>IRAG!H32/IRAG!F32</f>
        <v>#DIV/0!</v>
      </c>
      <c r="G26" s="24">
        <f>IRAG!E32</f>
        <v>0</v>
      </c>
      <c r="H26" s="141" t="e">
        <f>IRAG!E32/IRAG!D32</f>
        <v>#DIV/0!</v>
      </c>
      <c r="I26" s="166">
        <f>IRAG!K32</f>
        <v>0</v>
      </c>
      <c r="J26" s="141" t="e">
        <f>IRAG!K32/IRAG!J32</f>
        <v>#DIV/0!</v>
      </c>
      <c r="K26" s="141"/>
      <c r="L26" s="166">
        <f>ETI!E83</f>
        <v>0</v>
      </c>
      <c r="M26" s="166">
        <f>ETI!D83</f>
        <v>0</v>
      </c>
      <c r="N26" s="170" t="e">
        <f>ETI!E83/ETI!D83</f>
        <v>#DIV/0!</v>
      </c>
      <c r="O26" s="141" t="e">
        <f>ETI!F83/ETI!E83</f>
        <v>#DIV/0!</v>
      </c>
      <c r="P26" s="166">
        <f>ETI!G83</f>
        <v>0</v>
      </c>
      <c r="Q26" s="141" t="e">
        <f>ETI!G83/ETI!E83</f>
        <v>#DIV/0!</v>
      </c>
      <c r="R26" s="166">
        <f>ETI!H83</f>
        <v>0</v>
      </c>
      <c r="S26" s="141" t="e">
        <f>ETI!H83/ETI!F83</f>
        <v>#DIV/0!</v>
      </c>
      <c r="T26" s="141"/>
    </row>
    <row r="27" spans="1:20" x14ac:dyDescent="0.25">
      <c r="A27" s="145">
        <v>2015</v>
      </c>
      <c r="B27" s="146">
        <v>25</v>
      </c>
      <c r="C27" s="145">
        <f>IRAG!G33</f>
        <v>0</v>
      </c>
      <c r="D27" s="153" t="e">
        <f>IRAG!G33/IRAG!E33</f>
        <v>#DIV/0!</v>
      </c>
      <c r="E27" s="145">
        <f>IRAG!H33</f>
        <v>0</v>
      </c>
      <c r="F27" s="153" t="e">
        <f>IRAG!H33/IRAG!F33</f>
        <v>#DIV/0!</v>
      </c>
      <c r="G27" s="24">
        <f>IRAG!E33</f>
        <v>0</v>
      </c>
      <c r="H27" s="141" t="e">
        <f>IRAG!E33/IRAG!D33</f>
        <v>#DIV/0!</v>
      </c>
      <c r="I27" s="166">
        <f>IRAG!K33</f>
        <v>0</v>
      </c>
      <c r="J27" s="141" t="e">
        <f>IRAG!K33/IRAG!J33</f>
        <v>#DIV/0!</v>
      </c>
      <c r="K27" s="141"/>
      <c r="L27" s="166">
        <f>ETI!E84</f>
        <v>0</v>
      </c>
      <c r="M27" s="166">
        <f>ETI!D84</f>
        <v>0</v>
      </c>
      <c r="N27" s="170" t="e">
        <f>ETI!E84/ETI!D84</f>
        <v>#DIV/0!</v>
      </c>
      <c r="O27" s="141" t="e">
        <f>ETI!F84/ETI!E84</f>
        <v>#DIV/0!</v>
      </c>
      <c r="P27" s="166">
        <f>ETI!G84</f>
        <v>0</v>
      </c>
      <c r="Q27" s="141" t="e">
        <f>ETI!G84/ETI!E84</f>
        <v>#DIV/0!</v>
      </c>
      <c r="R27" s="166">
        <f>ETI!H84</f>
        <v>0</v>
      </c>
      <c r="S27" s="141" t="e">
        <f>ETI!H84/ETI!F84</f>
        <v>#DIV/0!</v>
      </c>
      <c r="T27" s="141"/>
    </row>
    <row r="28" spans="1:20" x14ac:dyDescent="0.25">
      <c r="A28" s="145">
        <v>2015</v>
      </c>
      <c r="B28" s="146">
        <v>26</v>
      </c>
      <c r="C28" s="145">
        <f>IRAG!G34</f>
        <v>0</v>
      </c>
      <c r="D28" s="153" t="e">
        <f>IRAG!G34/IRAG!E34</f>
        <v>#DIV/0!</v>
      </c>
      <c r="E28" s="145">
        <f>IRAG!H34</f>
        <v>0</v>
      </c>
      <c r="F28" s="153" t="e">
        <f>IRAG!H34/IRAG!F34</f>
        <v>#DIV/0!</v>
      </c>
      <c r="G28" s="24">
        <f>IRAG!E34</f>
        <v>0</v>
      </c>
      <c r="H28" s="141" t="e">
        <f>IRAG!E34/IRAG!D34</f>
        <v>#DIV/0!</v>
      </c>
      <c r="I28" s="166">
        <f>IRAG!K34</f>
        <v>0</v>
      </c>
      <c r="J28" s="141" t="e">
        <f>IRAG!K34/IRAG!J34</f>
        <v>#DIV/0!</v>
      </c>
      <c r="K28" s="141"/>
      <c r="L28" s="166">
        <f>ETI!E85</f>
        <v>0</v>
      </c>
      <c r="M28" s="166">
        <f>ETI!D85</f>
        <v>0</v>
      </c>
      <c r="N28" s="170" t="e">
        <f>ETI!E85/ETI!D85</f>
        <v>#DIV/0!</v>
      </c>
      <c r="O28" s="141" t="e">
        <f>ETI!F85/ETI!E85</f>
        <v>#DIV/0!</v>
      </c>
      <c r="P28" s="166">
        <f>ETI!G85</f>
        <v>0</v>
      </c>
      <c r="Q28" s="141" t="e">
        <f>ETI!G85/ETI!E85</f>
        <v>#DIV/0!</v>
      </c>
      <c r="R28" s="166">
        <f>ETI!H85</f>
        <v>0</v>
      </c>
      <c r="S28" s="141" t="e">
        <f>ETI!H85/ETI!F85</f>
        <v>#DIV/0!</v>
      </c>
      <c r="T28" s="141"/>
    </row>
    <row r="29" spans="1:20" x14ac:dyDescent="0.25">
      <c r="A29" s="145">
        <v>2015</v>
      </c>
      <c r="B29" s="146">
        <v>27</v>
      </c>
      <c r="C29" s="145">
        <f>IRAG!G35</f>
        <v>0</v>
      </c>
      <c r="D29" s="153" t="e">
        <f>IRAG!G35/IRAG!E35</f>
        <v>#DIV/0!</v>
      </c>
      <c r="E29" s="145">
        <f>IRAG!H35</f>
        <v>0</v>
      </c>
      <c r="F29" s="153" t="e">
        <f>IRAG!H35/IRAG!F35</f>
        <v>#DIV/0!</v>
      </c>
      <c r="G29" s="24">
        <f>IRAG!E35</f>
        <v>0</v>
      </c>
      <c r="H29" s="141" t="e">
        <f>IRAG!E35/IRAG!D35</f>
        <v>#DIV/0!</v>
      </c>
      <c r="I29" s="166">
        <f>IRAG!K35</f>
        <v>0</v>
      </c>
      <c r="J29" s="141" t="e">
        <f>IRAG!K35/IRAG!J35</f>
        <v>#DIV/0!</v>
      </c>
      <c r="K29" s="141"/>
      <c r="L29" s="166">
        <f>ETI!E86</f>
        <v>0</v>
      </c>
      <c r="M29" s="166">
        <f>ETI!D86</f>
        <v>0</v>
      </c>
      <c r="N29" s="170" t="e">
        <f>ETI!E86/ETI!D86</f>
        <v>#DIV/0!</v>
      </c>
      <c r="O29" s="141" t="e">
        <f>ETI!F86/ETI!E86</f>
        <v>#DIV/0!</v>
      </c>
      <c r="P29" s="166">
        <f>ETI!G86</f>
        <v>0</v>
      </c>
      <c r="Q29" s="141" t="e">
        <f>ETI!G86/ETI!E86</f>
        <v>#DIV/0!</v>
      </c>
      <c r="R29" s="166">
        <f>ETI!H86</f>
        <v>0</v>
      </c>
      <c r="S29" s="141" t="e">
        <f>ETI!H86/ETI!F86</f>
        <v>#DIV/0!</v>
      </c>
      <c r="T29" s="141"/>
    </row>
    <row r="30" spans="1:20" x14ac:dyDescent="0.25">
      <c r="A30" s="145">
        <v>2015</v>
      </c>
      <c r="B30" s="146">
        <v>28</v>
      </c>
      <c r="C30" s="145">
        <f>IRAG!G36</f>
        <v>0</v>
      </c>
      <c r="D30" s="153" t="e">
        <f>IRAG!G36/IRAG!E36</f>
        <v>#DIV/0!</v>
      </c>
      <c r="E30" s="145">
        <f>IRAG!H36</f>
        <v>0</v>
      </c>
      <c r="F30" s="153" t="e">
        <f>IRAG!H36/IRAG!F36</f>
        <v>#DIV/0!</v>
      </c>
      <c r="G30" s="24">
        <f>IRAG!E36</f>
        <v>0</v>
      </c>
      <c r="H30" s="141" t="e">
        <f>IRAG!E36/IRAG!D36</f>
        <v>#DIV/0!</v>
      </c>
      <c r="I30" s="166">
        <f>IRAG!K36</f>
        <v>0</v>
      </c>
      <c r="J30" s="141" t="e">
        <f>IRAG!K36/IRAG!J36</f>
        <v>#DIV/0!</v>
      </c>
      <c r="K30" s="141"/>
      <c r="L30" s="166">
        <f>ETI!E87</f>
        <v>0</v>
      </c>
      <c r="M30" s="166">
        <f>ETI!D87</f>
        <v>0</v>
      </c>
      <c r="N30" s="170" t="e">
        <f>ETI!E87/ETI!D87</f>
        <v>#DIV/0!</v>
      </c>
      <c r="O30" s="141" t="e">
        <f>ETI!F87/ETI!E87</f>
        <v>#DIV/0!</v>
      </c>
      <c r="P30" s="166">
        <f>ETI!G87</f>
        <v>0</v>
      </c>
      <c r="Q30" s="141" t="e">
        <f>ETI!G87/ETI!E87</f>
        <v>#DIV/0!</v>
      </c>
      <c r="R30" s="166">
        <f>ETI!H87</f>
        <v>0</v>
      </c>
      <c r="S30" s="141" t="e">
        <f>ETI!H87/ETI!F87</f>
        <v>#DIV/0!</v>
      </c>
      <c r="T30" s="141"/>
    </row>
    <row r="31" spans="1:20" x14ac:dyDescent="0.25">
      <c r="A31" s="145">
        <v>2015</v>
      </c>
      <c r="B31" s="146">
        <v>29</v>
      </c>
      <c r="C31" s="145">
        <f>IRAG!G37</f>
        <v>0</v>
      </c>
      <c r="D31" s="153" t="e">
        <f>IRAG!G37/IRAG!E37</f>
        <v>#DIV/0!</v>
      </c>
      <c r="E31" s="145">
        <f>IRAG!H37</f>
        <v>0</v>
      </c>
      <c r="F31" s="153" t="e">
        <f>IRAG!H37/IRAG!F37</f>
        <v>#DIV/0!</v>
      </c>
      <c r="G31" s="24">
        <f>IRAG!E37</f>
        <v>0</v>
      </c>
      <c r="H31" s="141" t="e">
        <f>IRAG!E37/IRAG!D37</f>
        <v>#DIV/0!</v>
      </c>
      <c r="I31" s="166">
        <f>IRAG!K37</f>
        <v>0</v>
      </c>
      <c r="J31" s="141" t="e">
        <f>IRAG!K37/IRAG!J37</f>
        <v>#DIV/0!</v>
      </c>
      <c r="K31" s="141"/>
      <c r="L31" s="166">
        <f>ETI!E88</f>
        <v>0</v>
      </c>
      <c r="M31" s="166">
        <f>ETI!D88</f>
        <v>0</v>
      </c>
      <c r="N31" s="170" t="e">
        <f>ETI!E88/ETI!D88</f>
        <v>#DIV/0!</v>
      </c>
      <c r="O31" s="141" t="e">
        <f>ETI!F88/ETI!E88</f>
        <v>#DIV/0!</v>
      </c>
      <c r="P31" s="166">
        <f>ETI!G88</f>
        <v>0</v>
      </c>
      <c r="Q31" s="141" t="e">
        <f>ETI!G88/ETI!E88</f>
        <v>#DIV/0!</v>
      </c>
      <c r="R31" s="166">
        <f>ETI!H88</f>
        <v>0</v>
      </c>
      <c r="S31" s="141" t="e">
        <f>ETI!H88/ETI!F88</f>
        <v>#DIV/0!</v>
      </c>
      <c r="T31" s="141"/>
    </row>
    <row r="32" spans="1:20" x14ac:dyDescent="0.25">
      <c r="A32" s="145">
        <v>2015</v>
      </c>
      <c r="B32" s="146">
        <v>30</v>
      </c>
      <c r="C32" s="145">
        <f>IRAG!G38</f>
        <v>0</v>
      </c>
      <c r="D32" s="153" t="e">
        <f>IRAG!G38/IRAG!E38</f>
        <v>#DIV/0!</v>
      </c>
      <c r="E32" s="145">
        <f>IRAG!H38</f>
        <v>0</v>
      </c>
      <c r="F32" s="153" t="e">
        <f>IRAG!H38/IRAG!F38</f>
        <v>#DIV/0!</v>
      </c>
      <c r="G32" s="24">
        <f>IRAG!E38</f>
        <v>0</v>
      </c>
      <c r="H32" s="141" t="e">
        <f>IRAG!E38/IRAG!D38</f>
        <v>#DIV/0!</v>
      </c>
      <c r="I32" s="166">
        <f>IRAG!K38</f>
        <v>0</v>
      </c>
      <c r="J32" s="141" t="e">
        <f>IRAG!K38/IRAG!J38</f>
        <v>#DIV/0!</v>
      </c>
      <c r="K32" s="141"/>
      <c r="L32" s="166">
        <f>ETI!E89</f>
        <v>0</v>
      </c>
      <c r="M32" s="166">
        <f>ETI!D89</f>
        <v>0</v>
      </c>
      <c r="N32" s="170" t="e">
        <f>ETI!E89/ETI!D89</f>
        <v>#DIV/0!</v>
      </c>
      <c r="O32" s="141" t="e">
        <f>ETI!F89/ETI!E89</f>
        <v>#DIV/0!</v>
      </c>
      <c r="P32" s="166">
        <f>ETI!G89</f>
        <v>0</v>
      </c>
      <c r="Q32" s="141" t="e">
        <f>ETI!G89/ETI!E89</f>
        <v>#DIV/0!</v>
      </c>
      <c r="R32" s="166">
        <f>ETI!H89</f>
        <v>0</v>
      </c>
      <c r="S32" s="141" t="e">
        <f>ETI!H89/ETI!F89</f>
        <v>#DIV/0!</v>
      </c>
      <c r="T32" s="141"/>
    </row>
    <row r="33" spans="1:20" x14ac:dyDescent="0.25">
      <c r="A33" s="145">
        <v>2015</v>
      </c>
      <c r="B33" s="146">
        <v>31</v>
      </c>
      <c r="C33" s="145">
        <f>IRAG!G39</f>
        <v>0</v>
      </c>
      <c r="D33" s="153" t="e">
        <f>IRAG!G39/IRAG!E39</f>
        <v>#DIV/0!</v>
      </c>
      <c r="E33" s="145">
        <f>IRAG!H39</f>
        <v>0</v>
      </c>
      <c r="F33" s="153" t="e">
        <f>IRAG!H39/IRAG!F39</f>
        <v>#DIV/0!</v>
      </c>
      <c r="G33" s="24">
        <f>IRAG!E39</f>
        <v>0</v>
      </c>
      <c r="H33" s="141" t="e">
        <f>IRAG!E39/IRAG!D39</f>
        <v>#DIV/0!</v>
      </c>
      <c r="I33" s="166">
        <f>IRAG!K39</f>
        <v>0</v>
      </c>
      <c r="J33" s="141" t="e">
        <f>IRAG!K39/IRAG!J39</f>
        <v>#DIV/0!</v>
      </c>
      <c r="K33" s="141"/>
      <c r="L33" s="166">
        <f>ETI!E90</f>
        <v>0</v>
      </c>
      <c r="M33" s="166">
        <f>ETI!D90</f>
        <v>0</v>
      </c>
      <c r="N33" s="170" t="e">
        <f>ETI!E90/ETI!D90</f>
        <v>#DIV/0!</v>
      </c>
      <c r="O33" s="141" t="e">
        <f>ETI!F90/ETI!E90</f>
        <v>#DIV/0!</v>
      </c>
      <c r="P33" s="166">
        <f>ETI!G90</f>
        <v>0</v>
      </c>
      <c r="Q33" s="141" t="e">
        <f>ETI!G90/ETI!E90</f>
        <v>#DIV/0!</v>
      </c>
      <c r="R33" s="166">
        <f>ETI!H90</f>
        <v>0</v>
      </c>
      <c r="S33" s="141" t="e">
        <f>ETI!H90/ETI!F90</f>
        <v>#DIV/0!</v>
      </c>
      <c r="T33" s="141"/>
    </row>
    <row r="34" spans="1:20" x14ac:dyDescent="0.25">
      <c r="A34" s="145">
        <v>2015</v>
      </c>
      <c r="B34" s="146">
        <v>32</v>
      </c>
      <c r="C34" s="145">
        <f>IRAG!G40</f>
        <v>0</v>
      </c>
      <c r="D34" s="153" t="e">
        <f>IRAG!G40/IRAG!E40</f>
        <v>#DIV/0!</v>
      </c>
      <c r="E34" s="145">
        <f>IRAG!H40</f>
        <v>0</v>
      </c>
      <c r="F34" s="153" t="e">
        <f>IRAG!H40/IRAG!F40</f>
        <v>#DIV/0!</v>
      </c>
      <c r="G34" s="24">
        <f>IRAG!E40</f>
        <v>0</v>
      </c>
      <c r="H34" s="141" t="e">
        <f>IRAG!E40/IRAG!D40</f>
        <v>#DIV/0!</v>
      </c>
      <c r="I34" s="166">
        <f>IRAG!K40</f>
        <v>0</v>
      </c>
      <c r="J34" s="141" t="e">
        <f>IRAG!K40/IRAG!J40</f>
        <v>#DIV/0!</v>
      </c>
      <c r="K34" s="141"/>
      <c r="L34" s="166">
        <f>ETI!E91</f>
        <v>0</v>
      </c>
      <c r="M34" s="166">
        <f>ETI!D91</f>
        <v>0</v>
      </c>
      <c r="N34" s="170" t="e">
        <f>ETI!E91/ETI!D91</f>
        <v>#DIV/0!</v>
      </c>
      <c r="O34" s="141" t="e">
        <f>ETI!F91/ETI!E91</f>
        <v>#DIV/0!</v>
      </c>
      <c r="P34" s="166">
        <f>ETI!G91</f>
        <v>0</v>
      </c>
      <c r="Q34" s="141" t="e">
        <f>ETI!G91/ETI!E91</f>
        <v>#DIV/0!</v>
      </c>
      <c r="R34" s="166">
        <f>ETI!H91</f>
        <v>0</v>
      </c>
      <c r="S34" s="141" t="e">
        <f>ETI!H91/ETI!F91</f>
        <v>#DIV/0!</v>
      </c>
      <c r="T34" s="141"/>
    </row>
    <row r="35" spans="1:20" x14ac:dyDescent="0.25">
      <c r="A35" s="145">
        <v>2015</v>
      </c>
      <c r="B35" s="146">
        <v>33</v>
      </c>
      <c r="C35" s="145">
        <f>IRAG!G41</f>
        <v>0</v>
      </c>
      <c r="D35" s="153" t="e">
        <f>IRAG!G41/IRAG!E41</f>
        <v>#DIV/0!</v>
      </c>
      <c r="E35" s="145">
        <f>IRAG!H41</f>
        <v>0</v>
      </c>
      <c r="F35" s="153" t="e">
        <f>IRAG!H41/IRAG!F41</f>
        <v>#DIV/0!</v>
      </c>
      <c r="G35" s="24">
        <f>IRAG!E41</f>
        <v>0</v>
      </c>
      <c r="H35" s="141" t="e">
        <f>IRAG!E41/IRAG!D41</f>
        <v>#DIV/0!</v>
      </c>
      <c r="I35" s="166">
        <f>IRAG!K41</f>
        <v>0</v>
      </c>
      <c r="J35" s="141" t="e">
        <f>IRAG!K41/IRAG!J41</f>
        <v>#DIV/0!</v>
      </c>
      <c r="K35" s="141"/>
      <c r="L35" s="166">
        <f>ETI!E92</f>
        <v>0</v>
      </c>
      <c r="M35" s="166">
        <f>ETI!D92</f>
        <v>0</v>
      </c>
      <c r="N35" s="170" t="e">
        <f>ETI!E92/ETI!D92</f>
        <v>#DIV/0!</v>
      </c>
      <c r="O35" s="141" t="e">
        <f>ETI!F92/ETI!E92</f>
        <v>#DIV/0!</v>
      </c>
      <c r="P35" s="166">
        <f>ETI!G92</f>
        <v>0</v>
      </c>
      <c r="Q35" s="141" t="e">
        <f>ETI!G92/ETI!E92</f>
        <v>#DIV/0!</v>
      </c>
      <c r="R35" s="166">
        <f>ETI!H92</f>
        <v>0</v>
      </c>
      <c r="S35" s="141" t="e">
        <f>ETI!H92/ETI!F92</f>
        <v>#DIV/0!</v>
      </c>
      <c r="T35" s="141"/>
    </row>
    <row r="36" spans="1:20" x14ac:dyDescent="0.25">
      <c r="A36" s="145">
        <v>2015</v>
      </c>
      <c r="B36" s="146">
        <v>34</v>
      </c>
      <c r="C36" s="145">
        <f>IRAG!G42</f>
        <v>0</v>
      </c>
      <c r="D36" s="153" t="e">
        <f>IRAG!G42/IRAG!E42</f>
        <v>#DIV/0!</v>
      </c>
      <c r="E36" s="145">
        <f>IRAG!H42</f>
        <v>0</v>
      </c>
      <c r="F36" s="153" t="e">
        <f>IRAG!H42/IRAG!F42</f>
        <v>#DIV/0!</v>
      </c>
      <c r="G36" s="24">
        <f>IRAG!E42</f>
        <v>0</v>
      </c>
      <c r="H36" s="141" t="e">
        <f>IRAG!E42/IRAG!D42</f>
        <v>#DIV/0!</v>
      </c>
      <c r="I36" s="166">
        <f>IRAG!K42</f>
        <v>0</v>
      </c>
      <c r="J36" s="141" t="e">
        <f>IRAG!K42/IRAG!J42</f>
        <v>#DIV/0!</v>
      </c>
      <c r="K36" s="141"/>
      <c r="L36" s="166">
        <f>ETI!E93</f>
        <v>0</v>
      </c>
      <c r="M36" s="166">
        <f>ETI!D93</f>
        <v>0</v>
      </c>
      <c r="N36" s="170" t="e">
        <f>ETI!E93/ETI!D93</f>
        <v>#DIV/0!</v>
      </c>
      <c r="O36" s="141" t="e">
        <f>ETI!F93/ETI!E93</f>
        <v>#DIV/0!</v>
      </c>
      <c r="P36" s="166">
        <f>ETI!G93</f>
        <v>0</v>
      </c>
      <c r="Q36" s="141" t="e">
        <f>ETI!G93/ETI!E93</f>
        <v>#DIV/0!</v>
      </c>
      <c r="R36" s="166">
        <f>ETI!H93</f>
        <v>0</v>
      </c>
      <c r="S36" s="141" t="e">
        <f>ETI!H93/ETI!F93</f>
        <v>#DIV/0!</v>
      </c>
      <c r="T36" s="141"/>
    </row>
    <row r="37" spans="1:20" x14ac:dyDescent="0.25">
      <c r="A37" s="145">
        <v>2015</v>
      </c>
      <c r="B37" s="146">
        <v>35</v>
      </c>
      <c r="C37" s="145">
        <f>IRAG!G43</f>
        <v>0</v>
      </c>
      <c r="D37" s="153" t="e">
        <f>IRAG!G43/IRAG!E43</f>
        <v>#DIV/0!</v>
      </c>
      <c r="E37" s="145">
        <f>IRAG!H43</f>
        <v>0</v>
      </c>
      <c r="F37" s="153" t="e">
        <f>IRAG!H43/IRAG!F43</f>
        <v>#DIV/0!</v>
      </c>
      <c r="G37" s="24">
        <f>IRAG!E43</f>
        <v>0</v>
      </c>
      <c r="H37" s="141" t="e">
        <f>IRAG!E43/IRAG!D43</f>
        <v>#DIV/0!</v>
      </c>
      <c r="I37" s="166">
        <f>IRAG!K43</f>
        <v>0</v>
      </c>
      <c r="J37" s="141" t="e">
        <f>IRAG!K43/IRAG!J43</f>
        <v>#DIV/0!</v>
      </c>
      <c r="K37" s="141"/>
      <c r="L37" s="166">
        <f>ETI!E94</f>
        <v>0</v>
      </c>
      <c r="M37" s="166">
        <f>ETI!D94</f>
        <v>0</v>
      </c>
      <c r="N37" s="170" t="e">
        <f>ETI!E94/ETI!D94</f>
        <v>#DIV/0!</v>
      </c>
      <c r="O37" s="141" t="e">
        <f>ETI!F94/ETI!E94</f>
        <v>#DIV/0!</v>
      </c>
      <c r="P37" s="166">
        <f>ETI!G94</f>
        <v>0</v>
      </c>
      <c r="Q37" s="141" t="e">
        <f>ETI!G94/ETI!E94</f>
        <v>#DIV/0!</v>
      </c>
      <c r="R37" s="166">
        <f>ETI!H94</f>
        <v>0</v>
      </c>
      <c r="S37" s="141" t="e">
        <f>ETI!H94/ETI!F94</f>
        <v>#DIV/0!</v>
      </c>
      <c r="T37" s="141"/>
    </row>
    <row r="38" spans="1:20" x14ac:dyDescent="0.25">
      <c r="A38" s="145">
        <v>2015</v>
      </c>
      <c r="B38" s="146">
        <v>36</v>
      </c>
      <c r="C38" s="145">
        <f>IRAG!G44</f>
        <v>0</v>
      </c>
      <c r="D38" s="153" t="e">
        <f>IRAG!G44/IRAG!E44</f>
        <v>#DIV/0!</v>
      </c>
      <c r="E38" s="145">
        <f>IRAG!H44</f>
        <v>0</v>
      </c>
      <c r="F38" s="153" t="e">
        <f>IRAG!H44/IRAG!F44</f>
        <v>#DIV/0!</v>
      </c>
      <c r="G38" s="24">
        <f>IRAG!E44</f>
        <v>0</v>
      </c>
      <c r="H38" s="141" t="e">
        <f>IRAG!E44/IRAG!D44</f>
        <v>#DIV/0!</v>
      </c>
      <c r="I38" s="166">
        <f>IRAG!K44</f>
        <v>0</v>
      </c>
      <c r="J38" s="141" t="e">
        <f>IRAG!K44/IRAG!J44</f>
        <v>#DIV/0!</v>
      </c>
      <c r="K38" s="141"/>
      <c r="L38" s="166">
        <f>ETI!E95</f>
        <v>0</v>
      </c>
      <c r="M38" s="166">
        <f>ETI!D95</f>
        <v>0</v>
      </c>
      <c r="N38" s="170" t="e">
        <f>ETI!E95/ETI!D95</f>
        <v>#DIV/0!</v>
      </c>
      <c r="O38" s="141" t="e">
        <f>ETI!F95/ETI!E95</f>
        <v>#DIV/0!</v>
      </c>
      <c r="P38" s="166">
        <f>ETI!G95</f>
        <v>0</v>
      </c>
      <c r="Q38" s="141" t="e">
        <f>ETI!G95/ETI!E95</f>
        <v>#DIV/0!</v>
      </c>
      <c r="R38" s="166">
        <f>ETI!H95</f>
        <v>0</v>
      </c>
      <c r="S38" s="141" t="e">
        <f>ETI!H95/ETI!F95</f>
        <v>#DIV/0!</v>
      </c>
      <c r="T38" s="141"/>
    </row>
    <row r="39" spans="1:20" x14ac:dyDescent="0.25">
      <c r="A39" s="145">
        <v>2015</v>
      </c>
      <c r="B39" s="146">
        <v>37</v>
      </c>
      <c r="C39" s="145">
        <f>IRAG!G45</f>
        <v>0</v>
      </c>
      <c r="D39" s="153" t="e">
        <f>IRAG!G45/IRAG!E45</f>
        <v>#DIV/0!</v>
      </c>
      <c r="E39" s="145">
        <f>IRAG!H45</f>
        <v>0</v>
      </c>
      <c r="F39" s="153" t="e">
        <f>IRAG!H45/IRAG!F45</f>
        <v>#DIV/0!</v>
      </c>
      <c r="G39" s="24">
        <f>IRAG!E45</f>
        <v>0</v>
      </c>
      <c r="H39" s="141" t="e">
        <f>IRAG!E45/IRAG!D45</f>
        <v>#DIV/0!</v>
      </c>
      <c r="I39" s="166">
        <f>IRAG!K45</f>
        <v>0</v>
      </c>
      <c r="J39" s="141" t="e">
        <f>IRAG!K45/IRAG!J45</f>
        <v>#DIV/0!</v>
      </c>
      <c r="K39" s="141"/>
      <c r="L39" s="166">
        <f>ETI!E96</f>
        <v>0</v>
      </c>
      <c r="M39" s="166">
        <f>ETI!D96</f>
        <v>0</v>
      </c>
      <c r="N39" s="170" t="e">
        <f>ETI!E96/ETI!D96</f>
        <v>#DIV/0!</v>
      </c>
      <c r="O39" s="141" t="e">
        <f>ETI!F96/ETI!E96</f>
        <v>#DIV/0!</v>
      </c>
      <c r="P39" s="166">
        <f>ETI!G96</f>
        <v>0</v>
      </c>
      <c r="Q39" s="141" t="e">
        <f>ETI!G96/ETI!E96</f>
        <v>#DIV/0!</v>
      </c>
      <c r="R39" s="166">
        <f>ETI!H96</f>
        <v>0</v>
      </c>
      <c r="S39" s="141" t="e">
        <f>ETI!H96/ETI!F96</f>
        <v>#DIV/0!</v>
      </c>
      <c r="T39" s="141"/>
    </row>
    <row r="40" spans="1:20" x14ac:dyDescent="0.25">
      <c r="A40" s="145">
        <v>2015</v>
      </c>
      <c r="B40" s="146">
        <v>38</v>
      </c>
      <c r="C40" s="145">
        <f>IRAG!G46</f>
        <v>0</v>
      </c>
      <c r="D40" s="153" t="e">
        <f>IRAG!G46/IRAG!E46</f>
        <v>#DIV/0!</v>
      </c>
      <c r="E40" s="145">
        <f>IRAG!H46</f>
        <v>0</v>
      </c>
      <c r="F40" s="153" t="e">
        <f>IRAG!H46/IRAG!F46</f>
        <v>#DIV/0!</v>
      </c>
      <c r="G40" s="24">
        <f>IRAG!E46</f>
        <v>0</v>
      </c>
      <c r="H40" s="141" t="e">
        <f>IRAG!E46/IRAG!D46</f>
        <v>#DIV/0!</v>
      </c>
      <c r="I40" s="166">
        <f>IRAG!K46</f>
        <v>0</v>
      </c>
      <c r="J40" s="141" t="e">
        <f>IRAG!K46/IRAG!J46</f>
        <v>#DIV/0!</v>
      </c>
      <c r="K40" s="141"/>
      <c r="L40" s="166">
        <f>ETI!E97</f>
        <v>0</v>
      </c>
      <c r="M40" s="166">
        <f>ETI!D97</f>
        <v>0</v>
      </c>
      <c r="N40" s="170" t="e">
        <f>ETI!E97/ETI!D97</f>
        <v>#DIV/0!</v>
      </c>
      <c r="O40" s="141" t="e">
        <f>ETI!F97/ETI!E97</f>
        <v>#DIV/0!</v>
      </c>
      <c r="P40" s="166">
        <f>ETI!G97</f>
        <v>0</v>
      </c>
      <c r="Q40" s="141" t="e">
        <f>ETI!G97/ETI!E97</f>
        <v>#DIV/0!</v>
      </c>
      <c r="R40" s="166">
        <f>ETI!H97</f>
        <v>0</v>
      </c>
      <c r="S40" s="141" t="e">
        <f>ETI!H97/ETI!F97</f>
        <v>#DIV/0!</v>
      </c>
      <c r="T40" s="141"/>
    </row>
    <row r="41" spans="1:20" x14ac:dyDescent="0.25">
      <c r="A41" s="145">
        <v>2015</v>
      </c>
      <c r="B41" s="146">
        <v>39</v>
      </c>
      <c r="C41" s="145">
        <f>IRAG!G47</f>
        <v>0</v>
      </c>
      <c r="D41" s="153" t="e">
        <f>IRAG!G47/IRAG!E47</f>
        <v>#DIV/0!</v>
      </c>
      <c r="E41" s="145">
        <f>IRAG!H47</f>
        <v>0</v>
      </c>
      <c r="F41" s="153" t="e">
        <f>IRAG!H47/IRAG!F47</f>
        <v>#DIV/0!</v>
      </c>
      <c r="G41" s="24">
        <f>IRAG!E47</f>
        <v>0</v>
      </c>
      <c r="H41" s="141" t="e">
        <f>IRAG!E47/IRAG!D47</f>
        <v>#DIV/0!</v>
      </c>
      <c r="I41" s="166">
        <f>IRAG!K47</f>
        <v>0</v>
      </c>
      <c r="J41" s="141" t="e">
        <f>IRAG!K47/IRAG!J47</f>
        <v>#DIV/0!</v>
      </c>
      <c r="K41" s="141"/>
      <c r="L41" s="166">
        <f>ETI!E98</f>
        <v>0</v>
      </c>
      <c r="M41" s="166">
        <f>ETI!D98</f>
        <v>0</v>
      </c>
      <c r="N41" s="170" t="e">
        <f>ETI!E98/ETI!D98</f>
        <v>#DIV/0!</v>
      </c>
      <c r="O41" s="141" t="e">
        <f>ETI!F98/ETI!E98</f>
        <v>#DIV/0!</v>
      </c>
      <c r="P41" s="166">
        <f>ETI!G98</f>
        <v>0</v>
      </c>
      <c r="Q41" s="141" t="e">
        <f>ETI!G98/ETI!E98</f>
        <v>#DIV/0!</v>
      </c>
      <c r="R41" s="166">
        <f>ETI!H98</f>
        <v>0</v>
      </c>
      <c r="S41" s="141" t="e">
        <f>ETI!H98/ETI!F98</f>
        <v>#DIV/0!</v>
      </c>
      <c r="T41" s="141"/>
    </row>
    <row r="42" spans="1:20" x14ac:dyDescent="0.25">
      <c r="A42" s="145">
        <v>2015</v>
      </c>
      <c r="B42" s="146">
        <v>40</v>
      </c>
      <c r="C42" s="145">
        <f>IRAG!G48</f>
        <v>0</v>
      </c>
      <c r="D42" s="153" t="e">
        <f>IRAG!G48/IRAG!E48</f>
        <v>#DIV/0!</v>
      </c>
      <c r="E42" s="145">
        <f>IRAG!H48</f>
        <v>0</v>
      </c>
      <c r="F42" s="153" t="e">
        <f>IRAG!H48/IRAG!F48</f>
        <v>#DIV/0!</v>
      </c>
      <c r="G42" s="24">
        <f>IRAG!E48</f>
        <v>0</v>
      </c>
      <c r="H42" s="141" t="e">
        <f>IRAG!E48/IRAG!D48</f>
        <v>#DIV/0!</v>
      </c>
      <c r="I42" s="166">
        <f>IRAG!K48</f>
        <v>0</v>
      </c>
      <c r="J42" s="141" t="e">
        <f>IRAG!K48/IRAG!J48</f>
        <v>#DIV/0!</v>
      </c>
      <c r="K42" s="141"/>
      <c r="L42" s="166">
        <f>ETI!E99</f>
        <v>0</v>
      </c>
      <c r="M42" s="166">
        <f>ETI!D99</f>
        <v>0</v>
      </c>
      <c r="N42" s="170" t="e">
        <f>ETI!E99/ETI!D99</f>
        <v>#DIV/0!</v>
      </c>
      <c r="O42" s="141" t="e">
        <f>ETI!F99/ETI!E99</f>
        <v>#DIV/0!</v>
      </c>
      <c r="P42" s="166">
        <f>ETI!G99</f>
        <v>0</v>
      </c>
      <c r="Q42" s="141" t="e">
        <f>ETI!G99/ETI!E99</f>
        <v>#DIV/0!</v>
      </c>
      <c r="R42" s="166">
        <f>ETI!H99</f>
        <v>0</v>
      </c>
      <c r="S42" s="141" t="e">
        <f>ETI!H99/ETI!F99</f>
        <v>#DIV/0!</v>
      </c>
      <c r="T42" s="141"/>
    </row>
    <row r="43" spans="1:20" x14ac:dyDescent="0.25">
      <c r="A43" s="145">
        <v>2015</v>
      </c>
      <c r="B43" s="146">
        <v>41</v>
      </c>
      <c r="C43" s="145">
        <f>IRAG!G49</f>
        <v>0</v>
      </c>
      <c r="D43" s="153" t="e">
        <f>IRAG!G49/IRAG!E49</f>
        <v>#DIV/0!</v>
      </c>
      <c r="E43" s="145">
        <f>IRAG!H49</f>
        <v>0</v>
      </c>
      <c r="F43" s="153" t="e">
        <f>IRAG!H49/IRAG!F49</f>
        <v>#DIV/0!</v>
      </c>
      <c r="G43" s="24">
        <f>IRAG!E49</f>
        <v>0</v>
      </c>
      <c r="H43" s="141" t="e">
        <f>IRAG!E49/IRAG!D49</f>
        <v>#DIV/0!</v>
      </c>
      <c r="I43" s="166">
        <f>IRAG!K49</f>
        <v>0</v>
      </c>
      <c r="J43" s="141" t="e">
        <f>IRAG!K49/IRAG!J49</f>
        <v>#DIV/0!</v>
      </c>
      <c r="K43" s="141"/>
      <c r="L43" s="166">
        <f>ETI!E100</f>
        <v>0</v>
      </c>
      <c r="M43" s="166">
        <f>ETI!D100</f>
        <v>0</v>
      </c>
      <c r="N43" s="170" t="e">
        <f>ETI!E100/ETI!D100</f>
        <v>#DIV/0!</v>
      </c>
      <c r="O43" s="141" t="e">
        <f>ETI!F100/ETI!E100</f>
        <v>#DIV/0!</v>
      </c>
      <c r="P43" s="166">
        <f>ETI!G100</f>
        <v>0</v>
      </c>
      <c r="Q43" s="141" t="e">
        <f>ETI!G100/ETI!E100</f>
        <v>#DIV/0!</v>
      </c>
      <c r="R43" s="166">
        <f>ETI!H100</f>
        <v>0</v>
      </c>
      <c r="S43" s="141" t="e">
        <f>ETI!H100/ETI!F100</f>
        <v>#DIV/0!</v>
      </c>
      <c r="T43" s="141"/>
    </row>
    <row r="44" spans="1:20" x14ac:dyDescent="0.25">
      <c r="A44" s="145">
        <v>2015</v>
      </c>
      <c r="B44" s="146">
        <v>42</v>
      </c>
      <c r="C44" s="145">
        <f>IRAG!G50</f>
        <v>0</v>
      </c>
      <c r="D44" s="153" t="e">
        <f>IRAG!G50/IRAG!E50</f>
        <v>#DIV/0!</v>
      </c>
      <c r="E44" s="145">
        <f>IRAG!H50</f>
        <v>0</v>
      </c>
      <c r="F44" s="153" t="e">
        <f>IRAG!H50/IRAG!F50</f>
        <v>#DIV/0!</v>
      </c>
      <c r="G44" s="24">
        <f>IRAG!E50</f>
        <v>0</v>
      </c>
      <c r="H44" s="141" t="e">
        <f>IRAG!E50/IRAG!D50</f>
        <v>#DIV/0!</v>
      </c>
      <c r="I44" s="166">
        <f>IRAG!K50</f>
        <v>0</v>
      </c>
      <c r="J44" s="141" t="e">
        <f>IRAG!K50/IRAG!J50</f>
        <v>#DIV/0!</v>
      </c>
      <c r="K44" s="141"/>
      <c r="L44" s="166">
        <f>ETI!E101</f>
        <v>0</v>
      </c>
      <c r="M44" s="166">
        <f>ETI!D101</f>
        <v>0</v>
      </c>
      <c r="N44" s="170" t="e">
        <f>ETI!E101/ETI!D101</f>
        <v>#DIV/0!</v>
      </c>
      <c r="O44" s="141" t="e">
        <f>ETI!F101/ETI!E101</f>
        <v>#DIV/0!</v>
      </c>
      <c r="P44" s="166">
        <f>ETI!G101</f>
        <v>0</v>
      </c>
      <c r="Q44" s="141" t="e">
        <f>ETI!G101/ETI!E101</f>
        <v>#DIV/0!</v>
      </c>
      <c r="R44" s="166">
        <f>ETI!H101</f>
        <v>0</v>
      </c>
      <c r="S44" s="141" t="e">
        <f>ETI!H101/ETI!F101</f>
        <v>#DIV/0!</v>
      </c>
      <c r="T44" s="141"/>
    </row>
    <row r="45" spans="1:20" x14ac:dyDescent="0.25">
      <c r="A45" s="145">
        <v>2015</v>
      </c>
      <c r="B45" s="146">
        <v>43</v>
      </c>
      <c r="C45" s="145">
        <f>IRAG!G51</f>
        <v>0</v>
      </c>
      <c r="D45" s="153" t="e">
        <f>IRAG!G51/IRAG!E51</f>
        <v>#DIV/0!</v>
      </c>
      <c r="E45" s="145">
        <f>IRAG!H51</f>
        <v>0</v>
      </c>
      <c r="F45" s="153" t="e">
        <f>IRAG!H51/IRAG!F51</f>
        <v>#DIV/0!</v>
      </c>
      <c r="G45" s="24">
        <f>IRAG!E51</f>
        <v>0</v>
      </c>
      <c r="H45" s="141" t="e">
        <f>IRAG!E51/IRAG!D51</f>
        <v>#DIV/0!</v>
      </c>
      <c r="I45" s="166">
        <f>IRAG!K51</f>
        <v>0</v>
      </c>
      <c r="J45" s="141" t="e">
        <f>IRAG!K51/IRAG!J51</f>
        <v>#DIV/0!</v>
      </c>
      <c r="K45" s="141"/>
      <c r="L45" s="166">
        <f>ETI!E102</f>
        <v>0</v>
      </c>
      <c r="M45" s="166">
        <f>ETI!D102</f>
        <v>0</v>
      </c>
      <c r="N45" s="170" t="e">
        <f>ETI!E102/ETI!D102</f>
        <v>#DIV/0!</v>
      </c>
      <c r="O45" s="141" t="e">
        <f>ETI!F102/ETI!E102</f>
        <v>#DIV/0!</v>
      </c>
      <c r="P45" s="166">
        <f>ETI!G102</f>
        <v>0</v>
      </c>
      <c r="Q45" s="141" t="e">
        <f>ETI!G102/ETI!E102</f>
        <v>#DIV/0!</v>
      </c>
      <c r="R45" s="166">
        <f>ETI!H102</f>
        <v>0</v>
      </c>
      <c r="S45" s="141" t="e">
        <f>ETI!H102/ETI!F102</f>
        <v>#DIV/0!</v>
      </c>
      <c r="T45" s="141"/>
    </row>
    <row r="46" spans="1:20" x14ac:dyDescent="0.25">
      <c r="A46" s="145">
        <v>2015</v>
      </c>
      <c r="B46" s="146">
        <v>44</v>
      </c>
      <c r="C46" s="145">
        <f>IRAG!G52</f>
        <v>0</v>
      </c>
      <c r="D46" s="153" t="e">
        <f>IRAG!G52/IRAG!E52</f>
        <v>#DIV/0!</v>
      </c>
      <c r="E46" s="145">
        <f>IRAG!H52</f>
        <v>0</v>
      </c>
      <c r="F46" s="153" t="e">
        <f>IRAG!H52/IRAG!F52</f>
        <v>#DIV/0!</v>
      </c>
      <c r="G46" s="24">
        <f>IRAG!E52</f>
        <v>0</v>
      </c>
      <c r="H46" s="141" t="e">
        <f>IRAG!E52/IRAG!D52</f>
        <v>#DIV/0!</v>
      </c>
      <c r="I46" s="166">
        <f>IRAG!K52</f>
        <v>0</v>
      </c>
      <c r="J46" s="141" t="e">
        <f>IRAG!K52/IRAG!J52</f>
        <v>#DIV/0!</v>
      </c>
      <c r="K46" s="141"/>
      <c r="L46" s="166">
        <f>ETI!E103</f>
        <v>0</v>
      </c>
      <c r="M46" s="166">
        <f>ETI!D103</f>
        <v>0</v>
      </c>
      <c r="N46" s="170" t="e">
        <f>ETI!E103/ETI!D103</f>
        <v>#DIV/0!</v>
      </c>
      <c r="O46" s="141" t="e">
        <f>ETI!F103/ETI!E103</f>
        <v>#DIV/0!</v>
      </c>
      <c r="P46" s="166">
        <f>ETI!G103</f>
        <v>0</v>
      </c>
      <c r="Q46" s="141" t="e">
        <f>ETI!G103/ETI!E103</f>
        <v>#DIV/0!</v>
      </c>
      <c r="R46" s="166">
        <f>ETI!H103</f>
        <v>0</v>
      </c>
      <c r="S46" s="141" t="e">
        <f>ETI!H103/ETI!F103</f>
        <v>#DIV/0!</v>
      </c>
      <c r="T46" s="141"/>
    </row>
    <row r="47" spans="1:20" x14ac:dyDescent="0.25">
      <c r="A47" s="145">
        <v>2015</v>
      </c>
      <c r="B47" s="146">
        <v>45</v>
      </c>
      <c r="C47" s="145">
        <f>IRAG!G53</f>
        <v>0</v>
      </c>
      <c r="D47" s="153" t="e">
        <f>IRAG!G53/IRAG!E53</f>
        <v>#DIV/0!</v>
      </c>
      <c r="E47" s="145">
        <f>IRAG!H53</f>
        <v>0</v>
      </c>
      <c r="F47" s="153" t="e">
        <f>IRAG!H53/IRAG!F53</f>
        <v>#DIV/0!</v>
      </c>
      <c r="G47" s="24">
        <f>IRAG!E53</f>
        <v>0</v>
      </c>
      <c r="H47" s="141" t="e">
        <f>IRAG!E53/IRAG!D53</f>
        <v>#DIV/0!</v>
      </c>
      <c r="I47" s="166">
        <f>IRAG!K53</f>
        <v>0</v>
      </c>
      <c r="J47" s="141" t="e">
        <f>IRAG!K53/IRAG!J53</f>
        <v>#DIV/0!</v>
      </c>
      <c r="K47" s="141"/>
      <c r="L47" s="166">
        <f>ETI!E104</f>
        <v>0</v>
      </c>
      <c r="M47" s="166">
        <f>ETI!D104</f>
        <v>0</v>
      </c>
      <c r="N47" s="170" t="e">
        <f>ETI!E104/ETI!D104</f>
        <v>#DIV/0!</v>
      </c>
      <c r="O47" s="141" t="e">
        <f>ETI!F104/ETI!E104</f>
        <v>#DIV/0!</v>
      </c>
      <c r="P47" s="166">
        <f>ETI!G104</f>
        <v>0</v>
      </c>
      <c r="Q47" s="141" t="e">
        <f>ETI!G104/ETI!E104</f>
        <v>#DIV/0!</v>
      </c>
      <c r="R47" s="166">
        <f>ETI!H104</f>
        <v>0</v>
      </c>
      <c r="S47" s="141" t="e">
        <f>ETI!H104/ETI!F104</f>
        <v>#DIV/0!</v>
      </c>
      <c r="T47" s="141"/>
    </row>
    <row r="48" spans="1:20" x14ac:dyDescent="0.25">
      <c r="A48" s="145">
        <v>2015</v>
      </c>
      <c r="B48" s="146">
        <v>46</v>
      </c>
      <c r="C48" s="145">
        <f>IRAG!G54</f>
        <v>0</v>
      </c>
      <c r="D48" s="153" t="e">
        <f>IRAG!G54/IRAG!E54</f>
        <v>#DIV/0!</v>
      </c>
      <c r="E48" s="145">
        <f>IRAG!H54</f>
        <v>0</v>
      </c>
      <c r="F48" s="153" t="e">
        <f>IRAG!H54/IRAG!F54</f>
        <v>#DIV/0!</v>
      </c>
      <c r="G48" s="24">
        <f>IRAG!E54</f>
        <v>0</v>
      </c>
      <c r="H48" s="141" t="e">
        <f>IRAG!E54/IRAG!D54</f>
        <v>#DIV/0!</v>
      </c>
      <c r="I48" s="166">
        <f>IRAG!K54</f>
        <v>0</v>
      </c>
      <c r="J48" s="141" t="e">
        <f>IRAG!K54/IRAG!J54</f>
        <v>#DIV/0!</v>
      </c>
      <c r="K48" s="141"/>
      <c r="L48" s="166">
        <f>ETI!E105</f>
        <v>0</v>
      </c>
      <c r="M48" s="166">
        <f>ETI!D105</f>
        <v>0</v>
      </c>
      <c r="N48" s="170" t="e">
        <f>ETI!E105/ETI!D105</f>
        <v>#DIV/0!</v>
      </c>
      <c r="O48" s="141" t="e">
        <f>ETI!F105/ETI!E105</f>
        <v>#DIV/0!</v>
      </c>
      <c r="P48" s="166">
        <f>ETI!G105</f>
        <v>0</v>
      </c>
      <c r="Q48" s="141" t="e">
        <f>ETI!G105/ETI!E105</f>
        <v>#DIV/0!</v>
      </c>
      <c r="R48" s="166">
        <f>ETI!H105</f>
        <v>0</v>
      </c>
      <c r="S48" s="141" t="e">
        <f>ETI!H105/ETI!F105</f>
        <v>#DIV/0!</v>
      </c>
      <c r="T48" s="141"/>
    </row>
    <row r="49" spans="1:20" x14ac:dyDescent="0.25">
      <c r="A49" s="145">
        <v>2015</v>
      </c>
      <c r="B49" s="146">
        <v>47</v>
      </c>
      <c r="C49" s="145">
        <f>IRAG!G55</f>
        <v>0</v>
      </c>
      <c r="D49" s="153" t="e">
        <f>IRAG!G55/IRAG!E55</f>
        <v>#DIV/0!</v>
      </c>
      <c r="E49" s="145">
        <f>IRAG!H55</f>
        <v>0</v>
      </c>
      <c r="F49" s="153" t="e">
        <f>IRAG!H55/IRAG!F55</f>
        <v>#DIV/0!</v>
      </c>
      <c r="G49" s="24">
        <f>IRAG!E55</f>
        <v>0</v>
      </c>
      <c r="H49" s="141" t="e">
        <f>IRAG!E55/IRAG!D55</f>
        <v>#DIV/0!</v>
      </c>
      <c r="I49" s="166">
        <f>IRAG!K55</f>
        <v>0</v>
      </c>
      <c r="J49" s="141" t="e">
        <f>IRAG!K55/IRAG!J55</f>
        <v>#DIV/0!</v>
      </c>
      <c r="K49" s="141"/>
      <c r="L49" s="166">
        <f>ETI!E106</f>
        <v>0</v>
      </c>
      <c r="M49" s="166">
        <f>ETI!D106</f>
        <v>0</v>
      </c>
      <c r="N49" s="170" t="e">
        <f>ETI!E106/ETI!D106</f>
        <v>#DIV/0!</v>
      </c>
      <c r="O49" s="141" t="e">
        <f>ETI!F106/ETI!E106</f>
        <v>#DIV/0!</v>
      </c>
      <c r="P49" s="166">
        <f>ETI!G106</f>
        <v>0</v>
      </c>
      <c r="Q49" s="141" t="e">
        <f>ETI!G106/ETI!E106</f>
        <v>#DIV/0!</v>
      </c>
      <c r="R49" s="166">
        <f>ETI!H106</f>
        <v>0</v>
      </c>
      <c r="S49" s="141" t="e">
        <f>ETI!H106/ETI!F106</f>
        <v>#DIV/0!</v>
      </c>
      <c r="T49" s="141"/>
    </row>
    <row r="50" spans="1:20" x14ac:dyDescent="0.25">
      <c r="A50" s="145">
        <v>2015</v>
      </c>
      <c r="B50" s="146">
        <v>48</v>
      </c>
      <c r="C50" s="145">
        <f>IRAG!G56</f>
        <v>0</v>
      </c>
      <c r="D50" s="153" t="e">
        <f>IRAG!G56/IRAG!E56</f>
        <v>#DIV/0!</v>
      </c>
      <c r="E50" s="145">
        <f>IRAG!H56</f>
        <v>0</v>
      </c>
      <c r="F50" s="153" t="e">
        <f>IRAG!H56/IRAG!F56</f>
        <v>#DIV/0!</v>
      </c>
      <c r="G50" s="24">
        <f>IRAG!E56</f>
        <v>0</v>
      </c>
      <c r="H50" s="141" t="e">
        <f>IRAG!E56/IRAG!D56</f>
        <v>#DIV/0!</v>
      </c>
      <c r="I50" s="166">
        <f>IRAG!K56</f>
        <v>0</v>
      </c>
      <c r="J50" s="141" t="e">
        <f>IRAG!K56/IRAG!J56</f>
        <v>#DIV/0!</v>
      </c>
      <c r="K50" s="141"/>
      <c r="L50" s="166">
        <f>ETI!E107</f>
        <v>0</v>
      </c>
      <c r="M50" s="166">
        <f>ETI!D107</f>
        <v>0</v>
      </c>
      <c r="N50" s="170" t="e">
        <f>ETI!E107/ETI!D107</f>
        <v>#DIV/0!</v>
      </c>
      <c r="O50" s="141" t="e">
        <f>ETI!F107/ETI!E107</f>
        <v>#DIV/0!</v>
      </c>
      <c r="P50" s="166">
        <f>ETI!G107</f>
        <v>0</v>
      </c>
      <c r="Q50" s="141" t="e">
        <f>ETI!G107/ETI!E107</f>
        <v>#DIV/0!</v>
      </c>
      <c r="R50" s="166">
        <f>ETI!H107</f>
        <v>0</v>
      </c>
      <c r="S50" s="141" t="e">
        <f>ETI!H107/ETI!F107</f>
        <v>#DIV/0!</v>
      </c>
      <c r="T50" s="141"/>
    </row>
    <row r="51" spans="1:20" x14ac:dyDescent="0.25">
      <c r="A51" s="145">
        <v>2015</v>
      </c>
      <c r="B51" s="146">
        <v>49</v>
      </c>
      <c r="C51" s="145">
        <f>IRAG!G57</f>
        <v>0</v>
      </c>
      <c r="D51" s="153" t="e">
        <f>IRAG!G57/IRAG!E57</f>
        <v>#DIV/0!</v>
      </c>
      <c r="E51" s="145">
        <f>IRAG!H57</f>
        <v>0</v>
      </c>
      <c r="F51" s="153" t="e">
        <f>IRAG!H57/IRAG!F57</f>
        <v>#DIV/0!</v>
      </c>
      <c r="G51" s="24">
        <f>IRAG!E57</f>
        <v>0</v>
      </c>
      <c r="H51" s="141" t="e">
        <f>IRAG!E57/IRAG!D57</f>
        <v>#DIV/0!</v>
      </c>
      <c r="I51" s="166">
        <f>IRAG!K57</f>
        <v>0</v>
      </c>
      <c r="J51" s="141" t="e">
        <f>IRAG!K57/IRAG!J57</f>
        <v>#DIV/0!</v>
      </c>
      <c r="K51" s="141"/>
      <c r="L51" s="166">
        <f>ETI!E108</f>
        <v>0</v>
      </c>
      <c r="M51" s="166">
        <f>ETI!D108</f>
        <v>0</v>
      </c>
      <c r="N51" s="170" t="e">
        <f>ETI!E108/ETI!D108</f>
        <v>#DIV/0!</v>
      </c>
      <c r="O51" s="141" t="e">
        <f>ETI!F108/ETI!E108</f>
        <v>#DIV/0!</v>
      </c>
      <c r="P51" s="166">
        <f>ETI!G108</f>
        <v>0</v>
      </c>
      <c r="Q51" s="141" t="e">
        <f>ETI!G108/ETI!E108</f>
        <v>#DIV/0!</v>
      </c>
      <c r="R51" s="166">
        <f>ETI!H108</f>
        <v>0</v>
      </c>
      <c r="S51" s="141" t="e">
        <f>ETI!H108/ETI!F108</f>
        <v>#DIV/0!</v>
      </c>
      <c r="T51" s="141"/>
    </row>
    <row r="52" spans="1:20" x14ac:dyDescent="0.25">
      <c r="A52" s="145">
        <v>2015</v>
      </c>
      <c r="B52" s="146">
        <v>50</v>
      </c>
      <c r="C52" s="145">
        <f>IRAG!G58</f>
        <v>0</v>
      </c>
      <c r="D52" s="153" t="e">
        <f>IRAG!G58/IRAG!E58</f>
        <v>#DIV/0!</v>
      </c>
      <c r="E52" s="145">
        <f>IRAG!H58</f>
        <v>0</v>
      </c>
      <c r="F52" s="153" t="e">
        <f>IRAG!H58/IRAG!F58</f>
        <v>#DIV/0!</v>
      </c>
      <c r="G52" s="24">
        <f>IRAG!E58</f>
        <v>0</v>
      </c>
      <c r="H52" s="141" t="e">
        <f>IRAG!E58/IRAG!D58</f>
        <v>#DIV/0!</v>
      </c>
      <c r="I52" s="166">
        <f>IRAG!K58</f>
        <v>0</v>
      </c>
      <c r="J52" s="141" t="e">
        <f>IRAG!K58/IRAG!J58</f>
        <v>#DIV/0!</v>
      </c>
      <c r="K52" s="141"/>
      <c r="L52" s="166">
        <f>ETI!E109</f>
        <v>0</v>
      </c>
      <c r="M52" s="166">
        <f>ETI!D109</f>
        <v>0</v>
      </c>
      <c r="N52" s="170" t="e">
        <f>ETI!E109/ETI!D109</f>
        <v>#DIV/0!</v>
      </c>
      <c r="O52" s="141" t="e">
        <f>ETI!F109/ETI!E109</f>
        <v>#DIV/0!</v>
      </c>
      <c r="P52" s="166">
        <f>ETI!G109</f>
        <v>0</v>
      </c>
      <c r="Q52" s="141" t="e">
        <f>ETI!G109/ETI!E109</f>
        <v>#DIV/0!</v>
      </c>
      <c r="R52" s="166">
        <f>ETI!H109</f>
        <v>0</v>
      </c>
      <c r="S52" s="141" t="e">
        <f>ETI!H109/ETI!F109</f>
        <v>#DIV/0!</v>
      </c>
      <c r="T52" s="141"/>
    </row>
    <row r="53" spans="1:20" x14ac:dyDescent="0.25">
      <c r="A53" s="145">
        <v>2015</v>
      </c>
      <c r="B53" s="146">
        <v>51</v>
      </c>
      <c r="C53" s="145">
        <f>IRAG!G59</f>
        <v>0</v>
      </c>
      <c r="D53" s="153" t="e">
        <f>IRAG!G59/IRAG!E59</f>
        <v>#DIV/0!</v>
      </c>
      <c r="E53" s="145">
        <f>IRAG!H59</f>
        <v>0</v>
      </c>
      <c r="F53" s="153" t="e">
        <f>IRAG!H59/IRAG!F59</f>
        <v>#DIV/0!</v>
      </c>
      <c r="G53" s="24">
        <f>IRAG!E59</f>
        <v>0</v>
      </c>
      <c r="H53" s="141" t="e">
        <f>IRAG!E59/IRAG!D59</f>
        <v>#DIV/0!</v>
      </c>
      <c r="I53" s="166">
        <f>IRAG!K59</f>
        <v>0</v>
      </c>
      <c r="J53" s="141" t="e">
        <f>IRAG!K59/IRAG!J59</f>
        <v>#DIV/0!</v>
      </c>
      <c r="K53" s="141"/>
      <c r="L53" s="166">
        <f>ETI!E110</f>
        <v>0</v>
      </c>
      <c r="M53" s="166">
        <f>ETI!D110</f>
        <v>0</v>
      </c>
      <c r="N53" s="170" t="e">
        <f>ETI!E110/ETI!D110</f>
        <v>#DIV/0!</v>
      </c>
      <c r="O53" s="141" t="e">
        <f>ETI!F110/ETI!E110</f>
        <v>#DIV/0!</v>
      </c>
      <c r="P53" s="166">
        <f>ETI!G110</f>
        <v>0</v>
      </c>
      <c r="Q53" s="141" t="e">
        <f>ETI!G110/ETI!E110</f>
        <v>#DIV/0!</v>
      </c>
      <c r="R53" s="166">
        <f>ETI!H110</f>
        <v>0</v>
      </c>
      <c r="S53" s="141" t="e">
        <f>ETI!H110/ETI!F110</f>
        <v>#DIV/0!</v>
      </c>
      <c r="T53" s="141"/>
    </row>
    <row r="54" spans="1:20" x14ac:dyDescent="0.25">
      <c r="A54" s="145">
        <v>2015</v>
      </c>
      <c r="B54" s="146">
        <v>52</v>
      </c>
      <c r="C54" s="145">
        <f>IRAG!G60</f>
        <v>0</v>
      </c>
      <c r="D54" s="153" t="e">
        <f>IRAG!G60/IRAG!E60</f>
        <v>#DIV/0!</v>
      </c>
      <c r="E54" s="145">
        <f>IRAG!H60</f>
        <v>0</v>
      </c>
      <c r="F54" s="153" t="e">
        <f>IRAG!H60/IRAG!F60</f>
        <v>#DIV/0!</v>
      </c>
      <c r="G54" s="24">
        <f>IRAG!E60</f>
        <v>0</v>
      </c>
      <c r="H54" s="141" t="e">
        <f>IRAG!E60/IRAG!D60</f>
        <v>#DIV/0!</v>
      </c>
      <c r="I54" s="166">
        <f>IRAG!K60</f>
        <v>0</v>
      </c>
      <c r="J54" s="141" t="e">
        <f>IRAG!K60/IRAG!J60</f>
        <v>#DIV/0!</v>
      </c>
      <c r="K54" s="141"/>
      <c r="L54" s="166">
        <f>ETI!E111</f>
        <v>0</v>
      </c>
      <c r="M54" s="166">
        <f>ETI!D111</f>
        <v>0</v>
      </c>
      <c r="N54" s="170" t="e">
        <f>ETI!E111/ETI!D111</f>
        <v>#DIV/0!</v>
      </c>
      <c r="O54" s="141" t="e">
        <f>ETI!F111/ETI!E111</f>
        <v>#DIV/0!</v>
      </c>
      <c r="P54" s="166">
        <f>ETI!G111</f>
        <v>0</v>
      </c>
      <c r="Q54" s="141" t="e">
        <f>ETI!G111/ETI!E111</f>
        <v>#DIV/0!</v>
      </c>
      <c r="R54" s="166">
        <f>ETI!H111</f>
        <v>0</v>
      </c>
      <c r="S54" s="141" t="e">
        <f>ETI!H111/ETI!F111</f>
        <v>#DIV/0!</v>
      </c>
      <c r="T54" s="141"/>
    </row>
    <row r="55" spans="1:20" x14ac:dyDescent="0.25">
      <c r="A55" s="145"/>
      <c r="B55" s="146"/>
      <c r="C55" s="145"/>
      <c r="D55" s="153"/>
      <c r="E55" s="145"/>
      <c r="F55" s="153"/>
      <c r="G55" s="24"/>
      <c r="H55" s="141"/>
      <c r="I55" s="166"/>
      <c r="J55" s="141"/>
      <c r="K55" s="141"/>
      <c r="L55" s="141"/>
      <c r="M55" s="141"/>
      <c r="N55" s="170"/>
      <c r="O55" s="141"/>
      <c r="P55" s="141"/>
      <c r="Q55" s="141"/>
      <c r="R55" s="141"/>
      <c r="S55" s="141"/>
      <c r="T55" s="141"/>
    </row>
    <row r="56" spans="1:20" x14ac:dyDescent="0.25">
      <c r="A56" s="145"/>
      <c r="B56" s="146"/>
      <c r="C56" s="145"/>
      <c r="D56" s="145"/>
      <c r="E56" s="145"/>
      <c r="F56" s="145"/>
      <c r="G56" s="24"/>
      <c r="H56" s="141"/>
      <c r="I56" s="141"/>
      <c r="J56" s="141"/>
      <c r="K56" s="141"/>
      <c r="L56" s="141"/>
      <c r="M56" s="141"/>
      <c r="N56" s="170"/>
      <c r="O56" s="141"/>
      <c r="P56" s="141"/>
      <c r="Q56" s="141"/>
      <c r="R56" s="141"/>
      <c r="S56" s="141"/>
      <c r="T56" s="141"/>
    </row>
    <row r="58" spans="1:20" x14ac:dyDescent="0.25">
      <c r="C58" s="169" t="s">
        <v>354</v>
      </c>
    </row>
    <row r="59" spans="1:20" x14ac:dyDescent="0.25">
      <c r="C59" t="s">
        <v>326</v>
      </c>
      <c r="D59">
        <f>SUM(IRAG!E9:E60)</f>
        <v>0</v>
      </c>
    </row>
    <row r="60" spans="1:20" x14ac:dyDescent="0.25">
      <c r="C60" t="s">
        <v>352</v>
      </c>
      <c r="D60">
        <f>SUM(IRAG!F9:F60)</f>
        <v>0</v>
      </c>
    </row>
    <row r="61" spans="1:20" x14ac:dyDescent="0.25">
      <c r="C61" t="s">
        <v>353</v>
      </c>
      <c r="D61">
        <f>D59-D60</f>
        <v>0</v>
      </c>
    </row>
    <row r="64" spans="1:20" x14ac:dyDescent="0.25">
      <c r="C64" s="169" t="s">
        <v>367</v>
      </c>
    </row>
    <row r="65" spans="3:4" x14ac:dyDescent="0.25">
      <c r="C65" t="s">
        <v>368</v>
      </c>
      <c r="D65">
        <f>SUM(ETI!E60:E111)</f>
        <v>0</v>
      </c>
    </row>
    <row r="66" spans="3:4" x14ac:dyDescent="0.25">
      <c r="C66" t="s">
        <v>369</v>
      </c>
      <c r="D66">
        <f>SUM(ETI!F60:F111)</f>
        <v>0</v>
      </c>
    </row>
    <row r="67" spans="3:4" x14ac:dyDescent="0.25">
      <c r="C67" t="s">
        <v>370</v>
      </c>
      <c r="D67">
        <f>D65-D66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25" t="s">
        <v>34</v>
      </c>
      <c r="D1" s="25"/>
      <c r="E1" s="25"/>
      <c r="F1" s="25"/>
      <c r="G1" s="25"/>
      <c r="H1" s="25"/>
      <c r="I1" s="25"/>
      <c r="J1" s="25"/>
      <c r="K1" s="25"/>
    </row>
    <row r="2" spans="1:25" x14ac:dyDescent="0.25">
      <c r="A2" s="25" t="s">
        <v>75</v>
      </c>
      <c r="D2" s="25"/>
      <c r="E2" s="25"/>
      <c r="F2" s="25"/>
      <c r="G2" s="25"/>
      <c r="H2" s="25"/>
      <c r="I2" s="25"/>
      <c r="J2" s="25"/>
      <c r="K2" s="25"/>
    </row>
    <row r="3" spans="1:25" x14ac:dyDescent="0.25">
      <c r="A3" s="20" t="s">
        <v>79</v>
      </c>
      <c r="B3" s="21"/>
      <c r="F3" s="20"/>
      <c r="G3" s="20"/>
      <c r="H3" s="20"/>
      <c r="I3" s="20"/>
      <c r="J3" s="20"/>
      <c r="K3" s="20"/>
    </row>
    <row r="4" spans="1:25" x14ac:dyDescent="0.25">
      <c r="A4" s="20"/>
      <c r="B4" s="21"/>
      <c r="F4" s="20"/>
      <c r="G4" s="20"/>
      <c r="H4" s="20"/>
      <c r="I4" s="20"/>
      <c r="J4" s="20"/>
      <c r="K4" s="20"/>
    </row>
    <row r="5" spans="1:25" ht="18.75" x14ac:dyDescent="0.25">
      <c r="A5" s="58" t="s">
        <v>76</v>
      </c>
      <c r="B5" s="59"/>
      <c r="C5" s="59"/>
      <c r="D5" s="60"/>
      <c r="E5" s="60"/>
      <c r="F5" s="60"/>
      <c r="G5" s="60"/>
      <c r="H5" s="60"/>
      <c r="I5" s="60"/>
      <c r="J5" s="60"/>
      <c r="K5" s="60"/>
    </row>
    <row r="6" spans="1:25" ht="129" customHeight="1" x14ac:dyDescent="0.25">
      <c r="A6" s="37" t="s">
        <v>77</v>
      </c>
      <c r="B6" s="37" t="s">
        <v>12</v>
      </c>
      <c r="C6" s="34" t="s">
        <v>1</v>
      </c>
      <c r="D6" s="61" t="s">
        <v>109</v>
      </c>
      <c r="E6" s="61" t="s">
        <v>110</v>
      </c>
      <c r="F6" s="61" t="s">
        <v>111</v>
      </c>
      <c r="G6" s="61" t="s">
        <v>112</v>
      </c>
      <c r="H6" s="61" t="s">
        <v>113</v>
      </c>
      <c r="I6" s="61" t="s">
        <v>114</v>
      </c>
      <c r="J6" s="61" t="s">
        <v>115</v>
      </c>
      <c r="K6" s="61" t="s">
        <v>116</v>
      </c>
      <c r="L6" s="89" t="s">
        <v>158</v>
      </c>
      <c r="M6" s="89" t="s">
        <v>180</v>
      </c>
      <c r="N6" s="89" t="s">
        <v>171</v>
      </c>
      <c r="O6" s="89" t="s">
        <v>181</v>
      </c>
      <c r="P6" s="89" t="s">
        <v>179</v>
      </c>
      <c r="Q6" s="89" t="s">
        <v>172</v>
      </c>
      <c r="R6" s="89" t="s">
        <v>177</v>
      </c>
      <c r="S6" s="89" t="s">
        <v>174</v>
      </c>
      <c r="T6" s="89" t="s">
        <v>173</v>
      </c>
      <c r="U6" s="89" t="s">
        <v>175</v>
      </c>
      <c r="V6" s="89" t="s">
        <v>178</v>
      </c>
      <c r="W6" s="89" t="s">
        <v>176</v>
      </c>
      <c r="X6" s="89" t="s">
        <v>170</v>
      </c>
      <c r="Y6" s="89" t="s">
        <v>161</v>
      </c>
    </row>
    <row r="7" spans="1:25" ht="45" x14ac:dyDescent="0.25">
      <c r="A7" s="63" t="s">
        <v>15</v>
      </c>
      <c r="B7" s="63" t="s">
        <v>12</v>
      </c>
      <c r="C7" s="64" t="s">
        <v>16</v>
      </c>
      <c r="D7" s="65" t="s">
        <v>80</v>
      </c>
      <c r="E7" s="65" t="s">
        <v>81</v>
      </c>
      <c r="F7" s="65" t="s">
        <v>82</v>
      </c>
      <c r="G7" s="65" t="s">
        <v>83</v>
      </c>
      <c r="H7" s="65" t="s">
        <v>84</v>
      </c>
      <c r="I7" s="65" t="s">
        <v>85</v>
      </c>
      <c r="J7" s="65" t="s">
        <v>117</v>
      </c>
      <c r="K7" s="65" t="s">
        <v>118</v>
      </c>
      <c r="L7" s="88" t="s">
        <v>182</v>
      </c>
      <c r="M7" s="88" t="s">
        <v>183</v>
      </c>
      <c r="N7" s="88" t="s">
        <v>184</v>
      </c>
      <c r="O7" s="88" t="s">
        <v>185</v>
      </c>
      <c r="P7" s="88" t="s">
        <v>186</v>
      </c>
      <c r="Q7" s="88" t="s">
        <v>187</v>
      </c>
      <c r="R7" s="88" t="s">
        <v>188</v>
      </c>
      <c r="S7" s="88" t="s">
        <v>189</v>
      </c>
      <c r="T7" s="88" t="s">
        <v>190</v>
      </c>
      <c r="U7" s="88" t="s">
        <v>200</v>
      </c>
      <c r="V7" s="88" t="s">
        <v>191</v>
      </c>
      <c r="W7" s="88" t="s">
        <v>192</v>
      </c>
      <c r="X7" s="88" t="s">
        <v>193</v>
      </c>
      <c r="Y7" s="88" t="s">
        <v>194</v>
      </c>
    </row>
    <row r="8" spans="1:25" x14ac:dyDescent="0.25">
      <c r="A8" s="90" t="s">
        <v>143</v>
      </c>
      <c r="B8" s="90">
        <v>2015</v>
      </c>
      <c r="C8" s="3">
        <v>1</v>
      </c>
      <c r="D8" s="62"/>
      <c r="E8" s="62"/>
      <c r="F8" s="62"/>
      <c r="G8" s="62"/>
      <c r="H8" s="62"/>
      <c r="I8" s="62"/>
      <c r="J8" s="62"/>
      <c r="K8" s="62"/>
      <c r="L8" s="80"/>
      <c r="M8" s="80"/>
      <c r="N8" s="80"/>
      <c r="O8" s="80"/>
      <c r="P8" s="80"/>
      <c r="Q8" s="80"/>
      <c r="R8" s="81"/>
      <c r="S8" s="81"/>
      <c r="T8" s="81"/>
      <c r="U8" s="82"/>
      <c r="V8" s="80"/>
      <c r="W8" s="80"/>
      <c r="X8" s="80"/>
      <c r="Y8" s="83"/>
    </row>
    <row r="9" spans="1:25" x14ac:dyDescent="0.25">
      <c r="A9" s="91" t="s">
        <v>143</v>
      </c>
      <c r="B9" s="90">
        <v>2015</v>
      </c>
      <c r="C9" s="3">
        <v>2</v>
      </c>
      <c r="D9" s="3"/>
      <c r="E9" s="3"/>
      <c r="F9" s="3"/>
      <c r="G9" s="3"/>
      <c r="H9" s="3"/>
      <c r="I9" s="3"/>
      <c r="J9" s="3"/>
      <c r="K9" s="3"/>
      <c r="L9" s="84"/>
      <c r="M9" s="84"/>
      <c r="N9" s="84"/>
      <c r="O9" s="84"/>
      <c r="P9" s="84"/>
      <c r="Q9" s="84"/>
      <c r="R9" s="85"/>
      <c r="S9" s="85"/>
      <c r="T9" s="85"/>
      <c r="U9" s="86"/>
      <c r="V9" s="84"/>
      <c r="W9" s="84"/>
      <c r="X9" s="84"/>
      <c r="Y9" s="87"/>
    </row>
    <row r="10" spans="1:25" x14ac:dyDescent="0.25">
      <c r="A10" s="90" t="s">
        <v>143</v>
      </c>
      <c r="B10" s="90">
        <v>2015</v>
      </c>
      <c r="C10" s="3">
        <v>3</v>
      </c>
      <c r="D10" s="4"/>
      <c r="E10" s="4"/>
      <c r="F10" s="4"/>
      <c r="G10" s="4"/>
      <c r="H10" s="4"/>
      <c r="I10" s="4"/>
      <c r="J10" s="4"/>
      <c r="K10" s="4"/>
      <c r="L10" s="84"/>
      <c r="M10" s="84"/>
      <c r="N10" s="84"/>
      <c r="O10" s="84"/>
      <c r="P10" s="84"/>
      <c r="Q10" s="84"/>
      <c r="R10" s="85"/>
      <c r="S10" s="85"/>
      <c r="T10" s="85"/>
      <c r="U10" s="86"/>
      <c r="V10" s="84"/>
      <c r="W10" s="84"/>
      <c r="X10" s="84"/>
      <c r="Y10" s="87"/>
    </row>
    <row r="11" spans="1:25" x14ac:dyDescent="0.25">
      <c r="A11" s="91" t="s">
        <v>143</v>
      </c>
      <c r="B11" s="90">
        <v>2015</v>
      </c>
      <c r="C11" s="3">
        <v>4</v>
      </c>
      <c r="D11" s="62"/>
      <c r="E11" s="62"/>
      <c r="F11" s="62"/>
      <c r="G11" s="62"/>
      <c r="H11" s="62"/>
      <c r="I11" s="62"/>
      <c r="J11" s="62"/>
      <c r="K11" s="62"/>
      <c r="L11" s="84"/>
      <c r="M11" s="84"/>
      <c r="N11" s="84"/>
      <c r="O11" s="84"/>
      <c r="P11" s="84"/>
      <c r="Q11" s="84"/>
      <c r="R11" s="85"/>
      <c r="S11" s="85"/>
      <c r="T11" s="85"/>
      <c r="U11" s="86"/>
      <c r="V11" s="84"/>
      <c r="W11" s="84"/>
      <c r="X11" s="84"/>
      <c r="Y11" s="87"/>
    </row>
    <row r="12" spans="1:25" x14ac:dyDescent="0.25">
      <c r="A12" s="90" t="s">
        <v>143</v>
      </c>
      <c r="B12" s="90">
        <v>2015</v>
      </c>
      <c r="C12" s="3">
        <v>5</v>
      </c>
      <c r="D12" s="3"/>
      <c r="E12" s="3"/>
      <c r="F12" s="3"/>
      <c r="G12" s="3"/>
      <c r="H12" s="3"/>
      <c r="I12" s="3"/>
      <c r="J12" s="3"/>
      <c r="K12" s="3"/>
      <c r="L12" s="84"/>
      <c r="M12" s="84"/>
      <c r="N12" s="84"/>
      <c r="O12" s="84"/>
      <c r="P12" s="84"/>
      <c r="Q12" s="84"/>
      <c r="R12" s="85"/>
      <c r="S12" s="85"/>
      <c r="T12" s="85"/>
      <c r="U12" s="86"/>
      <c r="V12" s="84"/>
      <c r="W12" s="84"/>
      <c r="X12" s="84"/>
      <c r="Y12" s="87"/>
    </row>
    <row r="13" spans="1:25" x14ac:dyDescent="0.25">
      <c r="A13" s="91" t="s">
        <v>143</v>
      </c>
      <c r="B13" s="90">
        <v>2015</v>
      </c>
      <c r="C13" s="3">
        <v>6</v>
      </c>
      <c r="D13" s="4"/>
      <c r="E13" s="4"/>
      <c r="F13" s="4"/>
      <c r="G13" s="4"/>
      <c r="H13" s="4"/>
      <c r="I13" s="4"/>
      <c r="J13" s="4"/>
      <c r="K13" s="4"/>
      <c r="L13" s="84"/>
      <c r="M13" s="84"/>
      <c r="N13" s="84"/>
      <c r="O13" s="84"/>
      <c r="P13" s="84"/>
      <c r="Q13" s="84"/>
      <c r="R13" s="85"/>
      <c r="S13" s="85"/>
      <c r="T13" s="85"/>
      <c r="U13" s="86"/>
      <c r="V13" s="84"/>
      <c r="W13" s="84"/>
      <c r="X13" s="84"/>
      <c r="Y13" s="87"/>
    </row>
    <row r="14" spans="1:25" x14ac:dyDescent="0.25">
      <c r="A14" s="90" t="s">
        <v>143</v>
      </c>
      <c r="B14" s="90">
        <v>2015</v>
      </c>
      <c r="C14" s="3">
        <v>7</v>
      </c>
      <c r="D14" s="62"/>
      <c r="E14" s="62"/>
      <c r="F14" s="62"/>
      <c r="G14" s="62"/>
      <c r="H14" s="62"/>
      <c r="I14" s="62"/>
      <c r="J14" s="62"/>
      <c r="K14" s="62"/>
      <c r="L14" s="84"/>
      <c r="M14" s="84"/>
      <c r="N14" s="84"/>
      <c r="O14" s="84"/>
      <c r="P14" s="84"/>
      <c r="Q14" s="84"/>
      <c r="R14" s="85"/>
      <c r="S14" s="85"/>
      <c r="T14" s="85"/>
      <c r="U14" s="86"/>
      <c r="V14" s="84"/>
      <c r="W14" s="84"/>
      <c r="X14" s="84"/>
      <c r="Y14" s="87"/>
    </row>
    <row r="15" spans="1:25" x14ac:dyDescent="0.25">
      <c r="A15" s="91" t="s">
        <v>143</v>
      </c>
      <c r="B15" s="90">
        <v>2015</v>
      </c>
      <c r="C15" s="3">
        <v>8</v>
      </c>
      <c r="D15" s="3"/>
      <c r="E15" s="3"/>
      <c r="F15" s="3"/>
      <c r="G15" s="3"/>
      <c r="H15" s="3"/>
      <c r="I15" s="3"/>
      <c r="J15" s="3"/>
      <c r="K15" s="3"/>
      <c r="L15" s="84"/>
      <c r="M15" s="84"/>
      <c r="N15" s="84"/>
      <c r="O15" s="84"/>
      <c r="P15" s="84"/>
      <c r="Q15" s="84"/>
      <c r="R15" s="85"/>
      <c r="S15" s="85"/>
      <c r="T15" s="85"/>
      <c r="U15" s="86"/>
      <c r="V15" s="84"/>
      <c r="W15" s="84"/>
      <c r="X15" s="84"/>
      <c r="Y15" s="87"/>
    </row>
    <row r="16" spans="1:25" x14ac:dyDescent="0.25">
      <c r="A16" s="90" t="s">
        <v>143</v>
      </c>
      <c r="B16" s="90">
        <v>2015</v>
      </c>
      <c r="C16" s="3">
        <v>9</v>
      </c>
      <c r="D16" s="4"/>
      <c r="E16" s="4"/>
      <c r="F16" s="4"/>
      <c r="G16" s="4"/>
      <c r="H16" s="4"/>
      <c r="I16" s="4"/>
      <c r="J16" s="4"/>
      <c r="K16" s="4"/>
      <c r="L16" s="84"/>
      <c r="M16" s="84"/>
      <c r="N16" s="84"/>
      <c r="O16" s="84"/>
      <c r="P16" s="84"/>
      <c r="Q16" s="84"/>
      <c r="R16" s="85"/>
      <c r="S16" s="85"/>
      <c r="T16" s="85"/>
      <c r="U16" s="86"/>
      <c r="V16" s="84"/>
      <c r="W16" s="84"/>
      <c r="X16" s="84"/>
      <c r="Y16" s="87"/>
    </row>
    <row r="17" spans="1:25" x14ac:dyDescent="0.25">
      <c r="A17" s="91" t="s">
        <v>143</v>
      </c>
      <c r="B17" s="90">
        <v>2015</v>
      </c>
      <c r="C17" s="3">
        <v>10</v>
      </c>
      <c r="D17" s="62"/>
      <c r="E17" s="62"/>
      <c r="F17" s="62"/>
      <c r="G17" s="62"/>
      <c r="H17" s="62"/>
      <c r="I17" s="62"/>
      <c r="J17" s="62"/>
      <c r="K17" s="62"/>
      <c r="L17" s="84"/>
      <c r="M17" s="84"/>
      <c r="N17" s="84"/>
      <c r="O17" s="84"/>
      <c r="P17" s="84"/>
      <c r="Q17" s="84"/>
      <c r="R17" s="85"/>
      <c r="S17" s="85"/>
      <c r="T17" s="85"/>
      <c r="U17" s="86"/>
      <c r="V17" s="84"/>
      <c r="W17" s="84"/>
      <c r="X17" s="84"/>
      <c r="Y17" s="87"/>
    </row>
    <row r="18" spans="1:25" x14ac:dyDescent="0.25">
      <c r="A18" s="90" t="s">
        <v>143</v>
      </c>
      <c r="B18" s="90">
        <v>2015</v>
      </c>
      <c r="C18" s="3">
        <v>11</v>
      </c>
      <c r="D18" s="3"/>
      <c r="E18" s="3"/>
      <c r="F18" s="3"/>
      <c r="G18" s="3"/>
      <c r="H18" s="3"/>
      <c r="I18" s="3"/>
      <c r="J18" s="3"/>
      <c r="K18" s="3"/>
      <c r="L18" s="84"/>
      <c r="M18" s="84"/>
      <c r="N18" s="84"/>
      <c r="O18" s="84"/>
      <c r="P18" s="84"/>
      <c r="Q18" s="84"/>
      <c r="R18" s="85"/>
      <c r="S18" s="85"/>
      <c r="T18" s="85"/>
      <c r="U18" s="86"/>
      <c r="V18" s="84"/>
      <c r="W18" s="84"/>
      <c r="X18" s="84"/>
      <c r="Y18" s="87"/>
    </row>
    <row r="19" spans="1:25" x14ac:dyDescent="0.25">
      <c r="A19" s="91" t="s">
        <v>143</v>
      </c>
      <c r="B19" s="90">
        <v>2015</v>
      </c>
      <c r="C19" s="3">
        <v>12</v>
      </c>
      <c r="D19" s="4"/>
      <c r="E19" s="4"/>
      <c r="F19" s="4"/>
      <c r="G19" s="4"/>
      <c r="H19" s="4"/>
      <c r="I19" s="4"/>
      <c r="J19" s="4"/>
      <c r="K19" s="4"/>
      <c r="L19" s="84"/>
      <c r="M19" s="84"/>
      <c r="N19" s="84"/>
      <c r="O19" s="84"/>
      <c r="P19" s="84"/>
      <c r="Q19" s="84"/>
      <c r="R19" s="85"/>
      <c r="S19" s="85"/>
      <c r="T19" s="85"/>
      <c r="U19" s="86"/>
      <c r="V19" s="84"/>
      <c r="W19" s="84"/>
      <c r="X19" s="84"/>
      <c r="Y19" s="87"/>
    </row>
    <row r="20" spans="1:25" x14ac:dyDescent="0.25">
      <c r="A20" s="90" t="s">
        <v>143</v>
      </c>
      <c r="B20" s="90">
        <v>2015</v>
      </c>
      <c r="C20" s="3">
        <v>13</v>
      </c>
      <c r="D20" s="62"/>
      <c r="E20" s="62"/>
      <c r="F20" s="62"/>
      <c r="G20" s="62"/>
      <c r="H20" s="62"/>
      <c r="I20" s="62"/>
      <c r="J20" s="62"/>
      <c r="K20" s="62"/>
      <c r="L20" s="84"/>
      <c r="M20" s="84"/>
      <c r="N20" s="84"/>
      <c r="O20" s="84"/>
      <c r="P20" s="84"/>
      <c r="Q20" s="84"/>
      <c r="R20" s="85"/>
      <c r="S20" s="85"/>
      <c r="T20" s="85"/>
      <c r="U20" s="86"/>
      <c r="V20" s="84"/>
      <c r="W20" s="84"/>
      <c r="X20" s="84"/>
      <c r="Y20" s="87"/>
    </row>
    <row r="21" spans="1:25" x14ac:dyDescent="0.25">
      <c r="A21" s="91" t="s">
        <v>143</v>
      </c>
      <c r="B21" s="90">
        <v>2015</v>
      </c>
      <c r="C21" s="3">
        <v>14</v>
      </c>
      <c r="D21" s="3"/>
      <c r="E21" s="3"/>
      <c r="F21" s="3"/>
      <c r="G21" s="3"/>
      <c r="H21" s="3"/>
      <c r="I21" s="3"/>
      <c r="J21" s="3"/>
      <c r="K21" s="3"/>
      <c r="L21" s="84"/>
      <c r="M21" s="84"/>
      <c r="N21" s="84"/>
      <c r="O21" s="84"/>
      <c r="P21" s="84"/>
      <c r="Q21" s="84"/>
      <c r="R21" s="85"/>
      <c r="S21" s="85"/>
      <c r="T21" s="85"/>
      <c r="U21" s="86"/>
      <c r="V21" s="84"/>
      <c r="W21" s="84"/>
      <c r="X21" s="84"/>
      <c r="Y21" s="87"/>
    </row>
    <row r="22" spans="1:25" x14ac:dyDescent="0.25">
      <c r="A22" s="90" t="s">
        <v>143</v>
      </c>
      <c r="B22" s="90">
        <v>2015</v>
      </c>
      <c r="C22" s="3">
        <v>15</v>
      </c>
      <c r="D22" s="4"/>
      <c r="E22" s="4"/>
      <c r="F22" s="4"/>
      <c r="G22" s="4"/>
      <c r="H22" s="4"/>
      <c r="I22" s="4"/>
      <c r="J22" s="4"/>
      <c r="K22" s="4"/>
      <c r="L22" s="84"/>
      <c r="M22" s="84"/>
      <c r="N22" s="84"/>
      <c r="O22" s="84"/>
      <c r="P22" s="84"/>
      <c r="Q22" s="84"/>
      <c r="R22" s="85"/>
      <c r="S22" s="85"/>
      <c r="T22" s="85"/>
      <c r="U22" s="86"/>
      <c r="V22" s="84"/>
      <c r="W22" s="84"/>
      <c r="X22" s="84"/>
      <c r="Y22" s="87"/>
    </row>
    <row r="23" spans="1:25" x14ac:dyDescent="0.25">
      <c r="A23" s="91" t="s">
        <v>143</v>
      </c>
      <c r="B23" s="90">
        <v>2015</v>
      </c>
      <c r="C23" s="3">
        <v>16</v>
      </c>
      <c r="D23" s="62"/>
      <c r="E23" s="62"/>
      <c r="F23" s="62"/>
      <c r="G23" s="62"/>
      <c r="H23" s="62"/>
      <c r="I23" s="62"/>
      <c r="J23" s="62"/>
      <c r="K23" s="62"/>
      <c r="L23" s="84"/>
      <c r="M23" s="84"/>
      <c r="N23" s="84"/>
      <c r="O23" s="84"/>
      <c r="P23" s="84"/>
      <c r="Q23" s="84"/>
      <c r="R23" s="85"/>
      <c r="S23" s="85"/>
      <c r="T23" s="85"/>
      <c r="U23" s="86"/>
      <c r="V23" s="84"/>
      <c r="W23" s="84"/>
      <c r="X23" s="84"/>
      <c r="Y23" s="87"/>
    </row>
    <row r="24" spans="1:25" x14ac:dyDescent="0.25">
      <c r="A24" s="90" t="s">
        <v>143</v>
      </c>
      <c r="B24" s="90">
        <v>2015</v>
      </c>
      <c r="C24" s="3">
        <v>17</v>
      </c>
      <c r="D24" s="3"/>
      <c r="E24" s="3"/>
      <c r="F24" s="3"/>
      <c r="G24" s="3"/>
      <c r="H24" s="3"/>
      <c r="I24" s="3"/>
      <c r="J24" s="3"/>
      <c r="K24" s="3"/>
      <c r="L24" s="84"/>
      <c r="M24" s="84"/>
      <c r="N24" s="84"/>
      <c r="O24" s="84"/>
      <c r="P24" s="84"/>
      <c r="Q24" s="84"/>
      <c r="R24" s="85"/>
      <c r="S24" s="85"/>
      <c r="T24" s="85"/>
      <c r="U24" s="86"/>
      <c r="V24" s="84"/>
      <c r="W24" s="84"/>
      <c r="X24" s="84"/>
      <c r="Y24" s="87"/>
    </row>
    <row r="25" spans="1:25" x14ac:dyDescent="0.25">
      <c r="A25" s="91" t="s">
        <v>143</v>
      </c>
      <c r="B25" s="90">
        <v>2015</v>
      </c>
      <c r="C25" s="3">
        <v>18</v>
      </c>
      <c r="D25" s="4"/>
      <c r="E25" s="4"/>
      <c r="F25" s="4"/>
      <c r="G25" s="4"/>
      <c r="H25" s="4"/>
      <c r="I25" s="4"/>
      <c r="J25" s="4"/>
      <c r="K25" s="4"/>
      <c r="L25" s="84"/>
      <c r="M25" s="84"/>
      <c r="N25" s="84"/>
      <c r="O25" s="84"/>
      <c r="P25" s="84"/>
      <c r="Q25" s="84"/>
      <c r="R25" s="85"/>
      <c r="S25" s="85"/>
      <c r="T25" s="85"/>
      <c r="U25" s="86"/>
      <c r="V25" s="84"/>
      <c r="W25" s="84"/>
      <c r="X25" s="84"/>
      <c r="Y25" s="87"/>
    </row>
    <row r="26" spans="1:25" x14ac:dyDescent="0.25">
      <c r="A26" s="90" t="s">
        <v>143</v>
      </c>
      <c r="B26" s="90">
        <v>2015</v>
      </c>
      <c r="C26" s="3">
        <v>19</v>
      </c>
      <c r="D26" s="62"/>
      <c r="E26" s="62"/>
      <c r="F26" s="62"/>
      <c r="G26" s="62"/>
      <c r="H26" s="62"/>
      <c r="I26" s="62"/>
      <c r="J26" s="62"/>
      <c r="K26" s="62"/>
      <c r="L26" s="84"/>
      <c r="M26" s="84"/>
      <c r="N26" s="84"/>
      <c r="O26" s="84"/>
      <c r="P26" s="84"/>
      <c r="Q26" s="84"/>
      <c r="R26" s="85"/>
      <c r="S26" s="85"/>
      <c r="T26" s="85"/>
      <c r="U26" s="86"/>
      <c r="V26" s="84"/>
      <c r="W26" s="84"/>
      <c r="X26" s="84"/>
      <c r="Y26" s="87"/>
    </row>
    <row r="27" spans="1:25" x14ac:dyDescent="0.25">
      <c r="A27" s="91" t="s">
        <v>143</v>
      </c>
      <c r="B27" s="90">
        <v>2015</v>
      </c>
      <c r="C27" s="3">
        <v>20</v>
      </c>
      <c r="D27" s="3"/>
      <c r="E27" s="3"/>
      <c r="F27" s="3"/>
      <c r="G27" s="3"/>
      <c r="H27" s="3"/>
      <c r="I27" s="3"/>
      <c r="J27" s="3"/>
      <c r="K27" s="3"/>
      <c r="L27" s="84"/>
      <c r="M27" s="84"/>
      <c r="N27" s="84"/>
      <c r="O27" s="84"/>
      <c r="P27" s="84"/>
      <c r="Q27" s="84"/>
      <c r="R27" s="85"/>
      <c r="S27" s="85"/>
      <c r="T27" s="85"/>
      <c r="U27" s="86"/>
      <c r="V27" s="84"/>
      <c r="W27" s="84"/>
      <c r="X27" s="84"/>
      <c r="Y27" s="87"/>
    </row>
    <row r="28" spans="1:25" x14ac:dyDescent="0.25">
      <c r="A28" s="90" t="s">
        <v>143</v>
      </c>
      <c r="B28" s="90">
        <v>2015</v>
      </c>
      <c r="C28" s="3">
        <v>21</v>
      </c>
      <c r="D28" s="4"/>
      <c r="E28" s="4"/>
      <c r="F28" s="4"/>
      <c r="G28" s="4"/>
      <c r="H28" s="4"/>
      <c r="I28" s="4"/>
      <c r="J28" s="4"/>
      <c r="K28" s="4"/>
      <c r="L28" s="84"/>
      <c r="M28" s="84"/>
      <c r="N28" s="84"/>
      <c r="O28" s="84"/>
      <c r="P28" s="84"/>
      <c r="Q28" s="84"/>
      <c r="R28" s="85"/>
      <c r="S28" s="85"/>
      <c r="T28" s="85"/>
      <c r="U28" s="86"/>
      <c r="V28" s="84"/>
      <c r="W28" s="84"/>
      <c r="X28" s="84"/>
      <c r="Y28" s="87"/>
    </row>
    <row r="29" spans="1:25" x14ac:dyDescent="0.25">
      <c r="A29" s="91" t="s">
        <v>143</v>
      </c>
      <c r="B29" s="90">
        <v>2015</v>
      </c>
      <c r="C29" s="3">
        <v>22</v>
      </c>
      <c r="D29" s="62"/>
      <c r="E29" s="62"/>
      <c r="F29" s="62"/>
      <c r="G29" s="62"/>
      <c r="H29" s="62"/>
      <c r="I29" s="62"/>
      <c r="J29" s="62"/>
      <c r="K29" s="62"/>
      <c r="L29" s="84"/>
      <c r="M29" s="84"/>
      <c r="N29" s="84"/>
      <c r="O29" s="84"/>
      <c r="P29" s="84"/>
      <c r="Q29" s="84"/>
      <c r="R29" s="85"/>
      <c r="S29" s="85"/>
      <c r="T29" s="85"/>
      <c r="U29" s="86"/>
      <c r="V29" s="84"/>
      <c r="W29" s="84"/>
      <c r="X29" s="84"/>
      <c r="Y29" s="87"/>
    </row>
    <row r="30" spans="1:25" x14ac:dyDescent="0.25">
      <c r="A30" s="90" t="s">
        <v>143</v>
      </c>
      <c r="B30" s="90">
        <v>2015</v>
      </c>
      <c r="C30" s="3">
        <v>23</v>
      </c>
      <c r="D30" s="3"/>
      <c r="E30" s="3"/>
      <c r="F30" s="3"/>
      <c r="G30" s="3"/>
      <c r="H30" s="3"/>
      <c r="I30" s="3"/>
      <c r="J30" s="3"/>
      <c r="K30" s="3"/>
      <c r="L30" s="84"/>
      <c r="M30" s="84"/>
      <c r="N30" s="84"/>
      <c r="O30" s="84"/>
      <c r="P30" s="84"/>
      <c r="Q30" s="84"/>
      <c r="R30" s="85"/>
      <c r="S30" s="85"/>
      <c r="T30" s="85"/>
      <c r="U30" s="86"/>
      <c r="V30" s="84"/>
      <c r="W30" s="84"/>
      <c r="X30" s="84"/>
      <c r="Y30" s="87"/>
    </row>
    <row r="31" spans="1:25" x14ac:dyDescent="0.25">
      <c r="A31" s="91" t="s">
        <v>143</v>
      </c>
      <c r="B31" s="90">
        <v>2015</v>
      </c>
      <c r="C31" s="3">
        <v>24</v>
      </c>
      <c r="D31" s="4"/>
      <c r="E31" s="4"/>
      <c r="F31" s="4"/>
      <c r="G31" s="4"/>
      <c r="H31" s="4"/>
      <c r="I31" s="4"/>
      <c r="J31" s="4"/>
      <c r="K31" s="4"/>
      <c r="L31" s="84"/>
      <c r="M31" s="84"/>
      <c r="N31" s="84"/>
      <c r="O31" s="84"/>
      <c r="P31" s="84"/>
      <c r="Q31" s="84"/>
      <c r="R31" s="85"/>
      <c r="S31" s="85"/>
      <c r="T31" s="85"/>
      <c r="U31" s="86"/>
      <c r="V31" s="84"/>
      <c r="W31" s="84"/>
      <c r="X31" s="84"/>
      <c r="Y31" s="87"/>
    </row>
    <row r="32" spans="1:25" x14ac:dyDescent="0.25">
      <c r="A32" s="90" t="s">
        <v>143</v>
      </c>
      <c r="B32" s="90">
        <v>2015</v>
      </c>
      <c r="C32" s="3">
        <v>25</v>
      </c>
      <c r="D32" s="62"/>
      <c r="E32" s="62"/>
      <c r="F32" s="62"/>
      <c r="G32" s="62"/>
      <c r="H32" s="62"/>
      <c r="I32" s="62"/>
      <c r="J32" s="62"/>
      <c r="K32" s="62"/>
      <c r="L32" s="84"/>
      <c r="M32" s="84"/>
      <c r="N32" s="84"/>
      <c r="O32" s="84"/>
      <c r="P32" s="84"/>
      <c r="Q32" s="84"/>
      <c r="R32" s="85"/>
      <c r="S32" s="85"/>
      <c r="T32" s="85"/>
      <c r="U32" s="86"/>
      <c r="V32" s="84"/>
      <c r="W32" s="84"/>
      <c r="X32" s="84"/>
      <c r="Y32" s="87"/>
    </row>
    <row r="33" spans="1:25" x14ac:dyDescent="0.25">
      <c r="A33" s="91" t="s">
        <v>143</v>
      </c>
      <c r="B33" s="90">
        <v>2015</v>
      </c>
      <c r="C33" s="3">
        <v>26</v>
      </c>
      <c r="D33" s="3"/>
      <c r="E33" s="3"/>
      <c r="F33" s="3"/>
      <c r="G33" s="3"/>
      <c r="H33" s="3"/>
      <c r="I33" s="3"/>
      <c r="J33" s="3"/>
      <c r="K33" s="3"/>
      <c r="L33" s="84"/>
      <c r="M33" s="84"/>
      <c r="N33" s="84"/>
      <c r="O33" s="84"/>
      <c r="P33" s="84"/>
      <c r="Q33" s="84"/>
      <c r="R33" s="85"/>
      <c r="S33" s="85"/>
      <c r="T33" s="85"/>
      <c r="U33" s="86"/>
      <c r="V33" s="84"/>
      <c r="W33" s="84"/>
      <c r="X33" s="84"/>
      <c r="Y33" s="87"/>
    </row>
    <row r="34" spans="1:25" x14ac:dyDescent="0.25">
      <c r="A34" s="90" t="s">
        <v>143</v>
      </c>
      <c r="B34" s="90">
        <v>2015</v>
      </c>
      <c r="C34" s="3">
        <v>27</v>
      </c>
      <c r="D34" s="4"/>
      <c r="E34" s="4"/>
      <c r="F34" s="4"/>
      <c r="G34" s="4"/>
      <c r="H34" s="4"/>
      <c r="I34" s="4"/>
      <c r="J34" s="4"/>
      <c r="K34" s="4"/>
      <c r="L34" s="84"/>
      <c r="M34" s="84"/>
      <c r="N34" s="84"/>
      <c r="O34" s="84"/>
      <c r="P34" s="84"/>
      <c r="Q34" s="84"/>
      <c r="R34" s="85"/>
      <c r="S34" s="85"/>
      <c r="T34" s="85"/>
      <c r="U34" s="86"/>
      <c r="V34" s="84"/>
      <c r="W34" s="84"/>
      <c r="X34" s="84"/>
      <c r="Y34" s="87"/>
    </row>
    <row r="35" spans="1:25" x14ac:dyDescent="0.25">
      <c r="A35" s="91" t="s">
        <v>143</v>
      </c>
      <c r="B35" s="90">
        <v>2015</v>
      </c>
      <c r="C35" s="3">
        <v>28</v>
      </c>
      <c r="D35" s="62"/>
      <c r="E35" s="62"/>
      <c r="F35" s="62"/>
      <c r="G35" s="62"/>
      <c r="H35" s="62"/>
      <c r="I35" s="62"/>
      <c r="J35" s="62"/>
      <c r="K35" s="62"/>
      <c r="L35" s="84"/>
      <c r="M35" s="84"/>
      <c r="N35" s="84"/>
      <c r="O35" s="84"/>
      <c r="P35" s="84"/>
      <c r="Q35" s="84"/>
      <c r="R35" s="85"/>
      <c r="S35" s="85"/>
      <c r="T35" s="85"/>
      <c r="U35" s="86"/>
      <c r="V35" s="84"/>
      <c r="W35" s="84"/>
      <c r="X35" s="84"/>
      <c r="Y35" s="87"/>
    </row>
    <row r="36" spans="1:25" x14ac:dyDescent="0.25">
      <c r="A36" s="90" t="s">
        <v>143</v>
      </c>
      <c r="B36" s="90">
        <v>2015</v>
      </c>
      <c r="C36" s="3">
        <v>29</v>
      </c>
      <c r="D36" s="3"/>
      <c r="E36" s="3"/>
      <c r="F36" s="3"/>
      <c r="G36" s="3"/>
      <c r="H36" s="3"/>
      <c r="I36" s="3"/>
      <c r="J36" s="3"/>
      <c r="K36" s="3"/>
      <c r="L36" s="84"/>
      <c r="M36" s="84"/>
      <c r="N36" s="84"/>
      <c r="O36" s="84"/>
      <c r="P36" s="84"/>
      <c r="Q36" s="84"/>
      <c r="R36" s="85"/>
      <c r="S36" s="85"/>
      <c r="T36" s="85"/>
      <c r="U36" s="86"/>
      <c r="V36" s="84"/>
      <c r="W36" s="84"/>
      <c r="X36" s="84"/>
      <c r="Y36" s="87"/>
    </row>
    <row r="37" spans="1:25" x14ac:dyDescent="0.25">
      <c r="A37" s="91" t="s">
        <v>143</v>
      </c>
      <c r="B37" s="90">
        <v>2015</v>
      </c>
      <c r="C37" s="3">
        <v>30</v>
      </c>
      <c r="D37" s="4"/>
      <c r="E37" s="4"/>
      <c r="F37" s="4"/>
      <c r="G37" s="4"/>
      <c r="H37" s="4"/>
      <c r="I37" s="4"/>
      <c r="J37" s="4"/>
      <c r="K37" s="4"/>
      <c r="L37" s="84"/>
      <c r="M37" s="84"/>
      <c r="N37" s="84"/>
      <c r="O37" s="84"/>
      <c r="P37" s="84"/>
      <c r="Q37" s="84"/>
      <c r="R37" s="85"/>
      <c r="S37" s="85"/>
      <c r="T37" s="85"/>
      <c r="U37" s="86"/>
      <c r="V37" s="84"/>
      <c r="W37" s="84"/>
      <c r="X37" s="84"/>
      <c r="Y37" s="87"/>
    </row>
    <row r="38" spans="1:25" x14ac:dyDescent="0.25">
      <c r="A38" s="90" t="s">
        <v>143</v>
      </c>
      <c r="B38" s="90">
        <v>2015</v>
      </c>
      <c r="C38" s="3">
        <v>31</v>
      </c>
      <c r="D38" s="62"/>
      <c r="E38" s="62"/>
      <c r="F38" s="62"/>
      <c r="G38" s="62"/>
      <c r="H38" s="62"/>
      <c r="I38" s="62"/>
      <c r="J38" s="62"/>
      <c r="K38" s="62"/>
      <c r="L38" s="84"/>
      <c r="M38" s="84"/>
      <c r="N38" s="84"/>
      <c r="O38" s="84"/>
      <c r="P38" s="84"/>
      <c r="Q38" s="84"/>
      <c r="R38" s="85"/>
      <c r="S38" s="85"/>
      <c r="T38" s="85"/>
      <c r="U38" s="86"/>
      <c r="V38" s="84"/>
      <c r="W38" s="84"/>
      <c r="X38" s="84"/>
      <c r="Y38" s="87"/>
    </row>
    <row r="39" spans="1:25" x14ac:dyDescent="0.25">
      <c r="A39" s="91" t="s">
        <v>143</v>
      </c>
      <c r="B39" s="90">
        <v>2015</v>
      </c>
      <c r="C39" s="3">
        <v>32</v>
      </c>
      <c r="D39" s="3"/>
      <c r="E39" s="3"/>
      <c r="F39" s="3"/>
      <c r="G39" s="3"/>
      <c r="H39" s="3"/>
      <c r="I39" s="3"/>
      <c r="J39" s="3"/>
      <c r="K39" s="3"/>
      <c r="L39" s="84"/>
      <c r="M39" s="84"/>
      <c r="N39" s="84"/>
      <c r="O39" s="84"/>
      <c r="P39" s="84"/>
      <c r="Q39" s="84"/>
      <c r="R39" s="85"/>
      <c r="S39" s="85"/>
      <c r="T39" s="85"/>
      <c r="U39" s="86"/>
      <c r="V39" s="84"/>
      <c r="W39" s="84"/>
      <c r="X39" s="84"/>
      <c r="Y39" s="87"/>
    </row>
    <row r="40" spans="1:25" x14ac:dyDescent="0.25">
      <c r="A40" s="90" t="s">
        <v>143</v>
      </c>
      <c r="B40" s="90">
        <v>2015</v>
      </c>
      <c r="C40" s="3">
        <v>33</v>
      </c>
      <c r="D40" s="4"/>
      <c r="E40" s="4"/>
      <c r="F40" s="4"/>
      <c r="G40" s="4"/>
      <c r="H40" s="4"/>
      <c r="I40" s="4"/>
      <c r="J40" s="4"/>
      <c r="K40" s="4"/>
      <c r="L40" s="84"/>
      <c r="M40" s="84"/>
      <c r="N40" s="84"/>
      <c r="O40" s="84"/>
      <c r="P40" s="84"/>
      <c r="Q40" s="84"/>
      <c r="R40" s="85"/>
      <c r="S40" s="85"/>
      <c r="T40" s="85"/>
      <c r="U40" s="86"/>
      <c r="V40" s="84"/>
      <c r="W40" s="84"/>
      <c r="X40" s="84"/>
      <c r="Y40" s="87"/>
    </row>
    <row r="41" spans="1:25" x14ac:dyDescent="0.25">
      <c r="A41" s="91" t="s">
        <v>143</v>
      </c>
      <c r="B41" s="90">
        <v>2015</v>
      </c>
      <c r="C41" s="3">
        <v>34</v>
      </c>
      <c r="D41" s="62"/>
      <c r="E41" s="62"/>
      <c r="F41" s="62"/>
      <c r="G41" s="62"/>
      <c r="H41" s="62"/>
      <c r="I41" s="62"/>
      <c r="J41" s="62"/>
      <c r="K41" s="62"/>
      <c r="L41" s="84"/>
      <c r="M41" s="84"/>
      <c r="N41" s="84"/>
      <c r="O41" s="84"/>
      <c r="P41" s="84"/>
      <c r="Q41" s="84"/>
      <c r="R41" s="85"/>
      <c r="S41" s="85"/>
      <c r="T41" s="85"/>
      <c r="U41" s="86"/>
      <c r="V41" s="84"/>
      <c r="W41" s="84"/>
      <c r="X41" s="84"/>
      <c r="Y41" s="87"/>
    </row>
    <row r="42" spans="1:25" x14ac:dyDescent="0.25">
      <c r="A42" s="90" t="s">
        <v>143</v>
      </c>
      <c r="B42" s="90">
        <v>2015</v>
      </c>
      <c r="C42" s="3">
        <v>35</v>
      </c>
      <c r="D42" s="3"/>
      <c r="E42" s="3"/>
      <c r="F42" s="3"/>
      <c r="G42" s="3"/>
      <c r="H42" s="3"/>
      <c r="I42" s="3"/>
      <c r="J42" s="3"/>
      <c r="K42" s="3"/>
      <c r="L42" s="84"/>
      <c r="M42" s="84"/>
      <c r="N42" s="84"/>
      <c r="O42" s="84"/>
      <c r="P42" s="84"/>
      <c r="Q42" s="84"/>
      <c r="R42" s="85"/>
      <c r="S42" s="85"/>
      <c r="T42" s="85"/>
      <c r="U42" s="86"/>
      <c r="V42" s="84"/>
      <c r="W42" s="84"/>
      <c r="X42" s="84"/>
      <c r="Y42" s="87"/>
    </row>
    <row r="43" spans="1:25" x14ac:dyDescent="0.25">
      <c r="A43" s="91" t="s">
        <v>143</v>
      </c>
      <c r="B43" s="90">
        <v>2015</v>
      </c>
      <c r="C43" s="3">
        <v>36</v>
      </c>
      <c r="D43" s="4"/>
      <c r="E43" s="4"/>
      <c r="F43" s="4"/>
      <c r="G43" s="4"/>
      <c r="H43" s="4"/>
      <c r="I43" s="4"/>
      <c r="J43" s="4"/>
      <c r="K43" s="4"/>
      <c r="L43" s="84"/>
      <c r="M43" s="84"/>
      <c r="N43" s="84"/>
      <c r="O43" s="84"/>
      <c r="P43" s="84"/>
      <c r="Q43" s="84"/>
      <c r="R43" s="85"/>
      <c r="S43" s="85"/>
      <c r="T43" s="85"/>
      <c r="U43" s="86"/>
      <c r="V43" s="84"/>
      <c r="W43" s="84"/>
      <c r="X43" s="84"/>
      <c r="Y43" s="87"/>
    </row>
    <row r="44" spans="1:25" x14ac:dyDescent="0.25">
      <c r="A44" s="90" t="s">
        <v>143</v>
      </c>
      <c r="B44" s="90">
        <v>2015</v>
      </c>
      <c r="C44" s="3">
        <v>37</v>
      </c>
      <c r="D44" s="62"/>
      <c r="E44" s="62"/>
      <c r="F44" s="62"/>
      <c r="G44" s="62"/>
      <c r="H44" s="62"/>
      <c r="I44" s="62"/>
      <c r="J44" s="62"/>
      <c r="K44" s="62"/>
      <c r="L44" s="84"/>
      <c r="M44" s="84"/>
      <c r="N44" s="84"/>
      <c r="O44" s="84"/>
      <c r="P44" s="84"/>
      <c r="Q44" s="84"/>
      <c r="R44" s="85"/>
      <c r="S44" s="85"/>
      <c r="T44" s="85"/>
      <c r="U44" s="86"/>
      <c r="V44" s="84"/>
      <c r="W44" s="84"/>
      <c r="X44" s="84"/>
      <c r="Y44" s="87"/>
    </row>
    <row r="45" spans="1:25" x14ac:dyDescent="0.25">
      <c r="A45" s="91" t="s">
        <v>143</v>
      </c>
      <c r="B45" s="90">
        <v>2015</v>
      </c>
      <c r="C45" s="3">
        <v>38</v>
      </c>
      <c r="D45" s="3"/>
      <c r="E45" s="3"/>
      <c r="F45" s="3"/>
      <c r="G45" s="3"/>
      <c r="H45" s="3"/>
      <c r="I45" s="3"/>
      <c r="J45" s="3"/>
      <c r="K45" s="3"/>
      <c r="L45" s="84"/>
      <c r="M45" s="84"/>
      <c r="N45" s="84"/>
      <c r="O45" s="84"/>
      <c r="P45" s="84"/>
      <c r="Q45" s="84"/>
      <c r="R45" s="85"/>
      <c r="S45" s="85"/>
      <c r="T45" s="85"/>
      <c r="U45" s="86"/>
      <c r="V45" s="84"/>
      <c r="W45" s="84"/>
      <c r="X45" s="84"/>
      <c r="Y45" s="87"/>
    </row>
    <row r="46" spans="1:25" x14ac:dyDescent="0.25">
      <c r="A46" s="90" t="s">
        <v>143</v>
      </c>
      <c r="B46" s="90">
        <v>2015</v>
      </c>
      <c r="C46" s="3">
        <v>39</v>
      </c>
      <c r="D46" s="4"/>
      <c r="E46" s="4"/>
      <c r="F46" s="4"/>
      <c r="G46" s="4"/>
      <c r="H46" s="4"/>
      <c r="I46" s="4"/>
      <c r="J46" s="4"/>
      <c r="K46" s="4"/>
      <c r="L46" s="84"/>
      <c r="M46" s="84"/>
      <c r="N46" s="84"/>
      <c r="O46" s="84"/>
      <c r="P46" s="84"/>
      <c r="Q46" s="84"/>
      <c r="R46" s="85"/>
      <c r="S46" s="85"/>
      <c r="T46" s="85"/>
      <c r="U46" s="86"/>
      <c r="V46" s="84"/>
      <c r="W46" s="84"/>
      <c r="X46" s="84"/>
      <c r="Y46" s="87"/>
    </row>
    <row r="47" spans="1:25" x14ac:dyDescent="0.25">
      <c r="A47" s="91" t="s">
        <v>143</v>
      </c>
      <c r="B47" s="90">
        <v>2015</v>
      </c>
      <c r="C47" s="3">
        <v>40</v>
      </c>
      <c r="D47" s="62"/>
      <c r="E47" s="62"/>
      <c r="F47" s="62"/>
      <c r="G47" s="62"/>
      <c r="H47" s="62"/>
      <c r="I47" s="62"/>
      <c r="J47" s="62"/>
      <c r="K47" s="62"/>
      <c r="L47" s="84"/>
      <c r="M47" s="84"/>
      <c r="N47" s="84"/>
      <c r="O47" s="84"/>
      <c r="P47" s="84"/>
      <c r="Q47" s="84"/>
      <c r="R47" s="85"/>
      <c r="S47" s="85"/>
      <c r="T47" s="85"/>
      <c r="U47" s="86"/>
      <c r="V47" s="84"/>
      <c r="W47" s="84"/>
      <c r="X47" s="84"/>
      <c r="Y47" s="87"/>
    </row>
    <row r="48" spans="1:25" x14ac:dyDescent="0.25">
      <c r="A48" s="90" t="s">
        <v>143</v>
      </c>
      <c r="B48" s="90">
        <v>2015</v>
      </c>
      <c r="C48" s="3">
        <v>41</v>
      </c>
      <c r="D48" s="3"/>
      <c r="E48" s="3"/>
      <c r="F48" s="3"/>
      <c r="G48" s="3"/>
      <c r="H48" s="3"/>
      <c r="I48" s="3"/>
      <c r="J48" s="3"/>
      <c r="K48" s="3"/>
      <c r="L48" s="84"/>
      <c r="M48" s="84"/>
      <c r="N48" s="84"/>
      <c r="O48" s="84"/>
      <c r="P48" s="84"/>
      <c r="Q48" s="84"/>
      <c r="R48" s="85"/>
      <c r="S48" s="85"/>
      <c r="T48" s="85"/>
      <c r="U48" s="86"/>
      <c r="V48" s="84"/>
      <c r="W48" s="84"/>
      <c r="X48" s="84"/>
      <c r="Y48" s="87"/>
    </row>
    <row r="49" spans="1:25" x14ac:dyDescent="0.25">
      <c r="A49" s="91" t="s">
        <v>143</v>
      </c>
      <c r="B49" s="90">
        <v>2015</v>
      </c>
      <c r="C49" s="3">
        <v>42</v>
      </c>
      <c r="D49" s="4"/>
      <c r="E49" s="4"/>
      <c r="F49" s="4"/>
      <c r="G49" s="4"/>
      <c r="H49" s="4"/>
      <c r="I49" s="4"/>
      <c r="J49" s="4"/>
      <c r="K49" s="4"/>
      <c r="L49" s="84"/>
      <c r="M49" s="84"/>
      <c r="N49" s="84"/>
      <c r="O49" s="84"/>
      <c r="P49" s="84"/>
      <c r="Q49" s="84"/>
      <c r="R49" s="85"/>
      <c r="S49" s="85"/>
      <c r="T49" s="85"/>
      <c r="U49" s="86"/>
      <c r="V49" s="84"/>
      <c r="W49" s="84"/>
      <c r="X49" s="84"/>
      <c r="Y49" s="87"/>
    </row>
    <row r="50" spans="1:25" x14ac:dyDescent="0.25">
      <c r="A50" s="90" t="s">
        <v>143</v>
      </c>
      <c r="B50" s="90">
        <v>2015</v>
      </c>
      <c r="C50" s="3">
        <v>43</v>
      </c>
      <c r="D50" s="62"/>
      <c r="E50" s="62"/>
      <c r="F50" s="62"/>
      <c r="G50" s="62"/>
      <c r="H50" s="62"/>
      <c r="I50" s="62"/>
      <c r="J50" s="62"/>
      <c r="K50" s="62"/>
      <c r="L50" s="84"/>
      <c r="M50" s="84"/>
      <c r="N50" s="84"/>
      <c r="O50" s="84"/>
      <c r="P50" s="84"/>
      <c r="Q50" s="84"/>
      <c r="R50" s="85"/>
      <c r="S50" s="85"/>
      <c r="T50" s="85"/>
      <c r="U50" s="86"/>
      <c r="V50" s="84"/>
      <c r="W50" s="84"/>
      <c r="X50" s="84"/>
      <c r="Y50" s="87"/>
    </row>
    <row r="51" spans="1:25" x14ac:dyDescent="0.25">
      <c r="A51" s="91" t="s">
        <v>143</v>
      </c>
      <c r="B51" s="90">
        <v>2015</v>
      </c>
      <c r="C51" s="3">
        <v>44</v>
      </c>
      <c r="D51" s="3"/>
      <c r="E51" s="3"/>
      <c r="F51" s="3"/>
      <c r="G51" s="3"/>
      <c r="H51" s="3"/>
      <c r="I51" s="3"/>
      <c r="J51" s="3"/>
      <c r="K51" s="3"/>
      <c r="L51" s="84"/>
      <c r="M51" s="84"/>
      <c r="N51" s="84"/>
      <c r="O51" s="84"/>
      <c r="P51" s="84"/>
      <c r="Q51" s="84"/>
      <c r="R51" s="85"/>
      <c r="S51" s="85"/>
      <c r="T51" s="85"/>
      <c r="U51" s="86"/>
      <c r="V51" s="84"/>
      <c r="W51" s="84"/>
      <c r="X51" s="84"/>
      <c r="Y51" s="87"/>
    </row>
    <row r="52" spans="1:25" x14ac:dyDescent="0.25">
      <c r="A52" s="90" t="s">
        <v>143</v>
      </c>
      <c r="B52" s="90">
        <v>2015</v>
      </c>
      <c r="C52" s="3">
        <v>45</v>
      </c>
      <c r="D52" s="4"/>
      <c r="E52" s="4"/>
      <c r="F52" s="4"/>
      <c r="G52" s="4"/>
      <c r="H52" s="4"/>
      <c r="I52" s="4"/>
      <c r="J52" s="4"/>
      <c r="K52" s="4"/>
      <c r="L52" s="84"/>
      <c r="M52" s="84"/>
      <c r="N52" s="84"/>
      <c r="O52" s="84"/>
      <c r="P52" s="84"/>
      <c r="Q52" s="84"/>
      <c r="R52" s="85"/>
      <c r="S52" s="85"/>
      <c r="T52" s="85"/>
      <c r="U52" s="86"/>
      <c r="V52" s="84"/>
      <c r="W52" s="84"/>
      <c r="X52" s="84"/>
      <c r="Y52" s="87"/>
    </row>
    <row r="53" spans="1:25" x14ac:dyDescent="0.25">
      <c r="A53" s="91" t="s">
        <v>143</v>
      </c>
      <c r="B53" s="90">
        <v>2015</v>
      </c>
      <c r="C53" s="3">
        <v>46</v>
      </c>
      <c r="D53" s="62"/>
      <c r="E53" s="62"/>
      <c r="F53" s="62"/>
      <c r="G53" s="62"/>
      <c r="H53" s="62"/>
      <c r="I53" s="62"/>
      <c r="J53" s="62"/>
      <c r="K53" s="62"/>
      <c r="L53" s="84"/>
      <c r="M53" s="84"/>
      <c r="N53" s="84"/>
      <c r="O53" s="84"/>
      <c r="P53" s="84"/>
      <c r="Q53" s="84"/>
      <c r="R53" s="85"/>
      <c r="S53" s="85"/>
      <c r="T53" s="85"/>
      <c r="U53" s="86"/>
      <c r="V53" s="84"/>
      <c r="W53" s="84"/>
      <c r="X53" s="84"/>
      <c r="Y53" s="87"/>
    </row>
    <row r="54" spans="1:25" x14ac:dyDescent="0.25">
      <c r="A54" s="90" t="s">
        <v>143</v>
      </c>
      <c r="B54" s="90">
        <v>2015</v>
      </c>
      <c r="C54" s="3">
        <v>47</v>
      </c>
      <c r="D54" s="3"/>
      <c r="E54" s="3"/>
      <c r="F54" s="3"/>
      <c r="G54" s="3"/>
      <c r="H54" s="3"/>
      <c r="I54" s="3"/>
      <c r="J54" s="3"/>
      <c r="K54" s="3"/>
      <c r="L54" s="84"/>
      <c r="M54" s="84"/>
      <c r="N54" s="84"/>
      <c r="O54" s="84"/>
      <c r="P54" s="84"/>
      <c r="Q54" s="84"/>
      <c r="R54" s="85"/>
      <c r="S54" s="85"/>
      <c r="T54" s="85"/>
      <c r="U54" s="86"/>
      <c r="V54" s="84"/>
      <c r="W54" s="84"/>
      <c r="X54" s="84"/>
      <c r="Y54" s="87"/>
    </row>
    <row r="55" spans="1:25" x14ac:dyDescent="0.25">
      <c r="A55" s="91" t="s">
        <v>143</v>
      </c>
      <c r="B55" s="90">
        <v>2015</v>
      </c>
      <c r="C55" s="3">
        <v>48</v>
      </c>
      <c r="D55" s="4"/>
      <c r="E55" s="4"/>
      <c r="F55" s="4"/>
      <c r="G55" s="4"/>
      <c r="H55" s="4"/>
      <c r="I55" s="4"/>
      <c r="J55" s="4"/>
      <c r="K55" s="4"/>
      <c r="L55" s="84"/>
      <c r="M55" s="84"/>
      <c r="N55" s="84"/>
      <c r="O55" s="84"/>
      <c r="P55" s="84"/>
      <c r="Q55" s="84"/>
      <c r="R55" s="85"/>
      <c r="S55" s="85"/>
      <c r="T55" s="85"/>
      <c r="U55" s="86"/>
      <c r="V55" s="84"/>
      <c r="W55" s="84"/>
      <c r="X55" s="84"/>
      <c r="Y55" s="87"/>
    </row>
    <row r="56" spans="1:25" x14ac:dyDescent="0.25">
      <c r="A56" s="90" t="s">
        <v>143</v>
      </c>
      <c r="B56" s="90">
        <v>2015</v>
      </c>
      <c r="C56" s="3">
        <v>49</v>
      </c>
      <c r="D56" s="62"/>
      <c r="E56" s="62"/>
      <c r="F56" s="62"/>
      <c r="G56" s="62"/>
      <c r="H56" s="62"/>
      <c r="I56" s="62"/>
      <c r="J56" s="62"/>
      <c r="K56" s="62"/>
      <c r="L56" s="84"/>
      <c r="M56" s="84"/>
      <c r="N56" s="84"/>
      <c r="O56" s="84"/>
      <c r="P56" s="84"/>
      <c r="Q56" s="84"/>
      <c r="R56" s="85"/>
      <c r="S56" s="85"/>
      <c r="T56" s="85"/>
      <c r="U56" s="86"/>
      <c r="V56" s="84"/>
      <c r="W56" s="84"/>
      <c r="X56" s="84"/>
      <c r="Y56" s="87"/>
    </row>
    <row r="57" spans="1:25" x14ac:dyDescent="0.25">
      <c r="A57" s="91" t="s">
        <v>143</v>
      </c>
      <c r="B57" s="90">
        <v>2015</v>
      </c>
      <c r="C57" s="3">
        <v>50</v>
      </c>
      <c r="D57" s="3"/>
      <c r="E57" s="3"/>
      <c r="F57" s="3"/>
      <c r="G57" s="3"/>
      <c r="H57" s="3"/>
      <c r="I57" s="3"/>
      <c r="J57" s="3"/>
      <c r="K57" s="3"/>
      <c r="L57" s="84"/>
      <c r="M57" s="84"/>
      <c r="N57" s="84"/>
      <c r="O57" s="84"/>
      <c r="P57" s="84"/>
      <c r="Q57" s="84"/>
      <c r="R57" s="85"/>
      <c r="S57" s="85"/>
      <c r="T57" s="85"/>
      <c r="U57" s="86"/>
      <c r="V57" s="84"/>
      <c r="W57" s="84"/>
      <c r="X57" s="84"/>
      <c r="Y57" s="87"/>
    </row>
    <row r="58" spans="1:25" x14ac:dyDescent="0.25">
      <c r="A58" s="90" t="s">
        <v>143</v>
      </c>
      <c r="B58" s="90">
        <v>2015</v>
      </c>
      <c r="C58" s="3">
        <v>51</v>
      </c>
      <c r="D58" s="4"/>
      <c r="E58" s="4"/>
      <c r="F58" s="4"/>
      <c r="G58" s="4"/>
      <c r="H58" s="4"/>
      <c r="I58" s="4"/>
      <c r="J58" s="4"/>
      <c r="K58" s="4"/>
      <c r="L58" s="84"/>
      <c r="M58" s="84"/>
      <c r="N58" s="84"/>
      <c r="O58" s="84"/>
      <c r="P58" s="84"/>
      <c r="Q58" s="84"/>
      <c r="R58" s="85"/>
      <c r="S58" s="85"/>
      <c r="T58" s="85"/>
      <c r="U58" s="86"/>
      <c r="V58" s="84"/>
      <c r="W58" s="84"/>
      <c r="X58" s="84"/>
      <c r="Y58" s="87"/>
    </row>
    <row r="59" spans="1:25" x14ac:dyDescent="0.25">
      <c r="A59" s="91" t="s">
        <v>143</v>
      </c>
      <c r="B59" s="90">
        <v>2015</v>
      </c>
      <c r="C59" s="3">
        <v>52</v>
      </c>
      <c r="D59" s="62"/>
      <c r="E59" s="62"/>
      <c r="F59" s="62"/>
      <c r="G59" s="62"/>
      <c r="H59" s="62"/>
      <c r="I59" s="62"/>
      <c r="J59" s="62"/>
      <c r="K59" s="62"/>
      <c r="L59" s="84"/>
      <c r="M59" s="84"/>
      <c r="N59" s="84"/>
      <c r="O59" s="84"/>
      <c r="P59" s="84"/>
      <c r="Q59" s="84"/>
      <c r="R59" s="85"/>
      <c r="S59" s="85"/>
      <c r="T59" s="85"/>
      <c r="U59" s="86"/>
      <c r="V59" s="84"/>
      <c r="W59" s="84"/>
      <c r="X59" s="84"/>
      <c r="Y59" s="87"/>
    </row>
    <row r="74" spans="22:22" x14ac:dyDescent="0.25">
      <c r="V74" t="s">
        <v>157</v>
      </c>
    </row>
    <row r="75" spans="22:22" x14ac:dyDescent="0.25">
      <c r="V75" t="s">
        <v>158</v>
      </c>
    </row>
    <row r="76" spans="22:22" x14ac:dyDescent="0.25">
      <c r="V76" t="s">
        <v>159</v>
      </c>
    </row>
    <row r="77" spans="22:22" x14ac:dyDescent="0.25">
      <c r="V77" t="s">
        <v>160</v>
      </c>
    </row>
    <row r="78" spans="22:22" x14ac:dyDescent="0.25">
      <c r="V78" t="s">
        <v>161</v>
      </c>
    </row>
    <row r="79" spans="22:22" x14ac:dyDescent="0.25">
      <c r="V79" t="s">
        <v>162</v>
      </c>
    </row>
    <row r="80" spans="22:22" x14ac:dyDescent="0.25">
      <c r="V80" t="s">
        <v>163</v>
      </c>
    </row>
    <row r="81" spans="22:22" x14ac:dyDescent="0.25">
      <c r="V81" t="s">
        <v>164</v>
      </c>
    </row>
    <row r="82" spans="22:22" x14ac:dyDescent="0.25">
      <c r="V82" t="s">
        <v>165</v>
      </c>
    </row>
    <row r="83" spans="22:22" x14ac:dyDescent="0.25">
      <c r="V83" t="s">
        <v>166</v>
      </c>
    </row>
    <row r="84" spans="22:22" x14ac:dyDescent="0.25">
      <c r="V84" t="s">
        <v>167</v>
      </c>
    </row>
    <row r="85" spans="22:22" x14ac:dyDescent="0.25">
      <c r="V85" t="s">
        <v>168</v>
      </c>
    </row>
    <row r="86" spans="22:22" x14ac:dyDescent="0.25">
      <c r="V86" t="s">
        <v>169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Virus Identificados</vt:lpstr>
      <vt:lpstr>Graficos</vt:lpstr>
      <vt:lpstr>Variables cualitativas</vt:lpstr>
      <vt:lpstr>IRAG</vt:lpstr>
      <vt:lpstr>Gráficos IRAG</vt:lpstr>
      <vt:lpstr>Fallecidos IRAG</vt:lpstr>
      <vt:lpstr>ETI</vt:lpstr>
      <vt:lpstr>CÁLCULOS</vt:lpstr>
      <vt:lpstr>Neumonia</vt:lpstr>
      <vt:lpstr>IRA</vt:lpstr>
      <vt:lpstr>Hoja1</vt:lpstr>
      <vt:lpstr>Leyendas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2017-01-23T21:22:01Z</dcterms:modified>
</cp:coreProperties>
</file>