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120" yWindow="45" windowWidth="21315" windowHeight="10035"/>
  </bookViews>
  <sheets>
    <sheet name="Virus Identificados" sheetId="1" r:id="rId1"/>
    <sheet name="Graficos" sheetId="2" r:id="rId2"/>
    <sheet name="Leyendas" sheetId="3" state="hidden" r:id="rId3"/>
  </sheets>
  <calcPr calcId="152511" concurrentCalc="0"/>
</workbook>
</file>

<file path=xl/calcChain.xml><?xml version="1.0" encoding="utf-8"?>
<calcChain xmlns="http://schemas.openxmlformats.org/spreadsheetml/2006/main">
  <c r="J58" i="1" l="1"/>
  <c r="C60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C21" i="3"/>
  <c r="C20" i="3"/>
  <c r="C19" i="3"/>
  <c r="C18" i="3"/>
  <c r="C17" i="3"/>
  <c r="C16" i="3"/>
  <c r="C15" i="3"/>
  <c r="C14" i="3"/>
  <c r="C13" i="3"/>
  <c r="C12" i="3"/>
  <c r="C11" i="3"/>
  <c r="C10" i="3"/>
  <c r="C7" i="3"/>
  <c r="C6" i="3"/>
  <c r="C5" i="3"/>
  <c r="C4" i="3"/>
  <c r="M58" i="1"/>
  <c r="N58" i="1"/>
  <c r="O58" i="1"/>
  <c r="P58" i="1"/>
  <c r="Q58" i="1"/>
  <c r="R58" i="1"/>
  <c r="S58" i="1"/>
  <c r="T58" i="1"/>
  <c r="V58" i="1"/>
  <c r="H65" i="1"/>
  <c r="Z58" i="1"/>
  <c r="H64" i="1"/>
  <c r="Y58" i="1"/>
  <c r="H63" i="1"/>
  <c r="X58" i="1"/>
  <c r="H62" i="1"/>
  <c r="W58" i="1"/>
  <c r="H61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U58" i="1"/>
  <c r="L58" i="1"/>
  <c r="K58" i="1"/>
  <c r="I58" i="1"/>
  <c r="H58" i="1"/>
  <c r="G58" i="1"/>
  <c r="F58" i="1"/>
  <c r="E58" i="1"/>
  <c r="D58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C2" i="1"/>
  <c r="D1" i="1"/>
  <c r="C1" i="1"/>
</calcChain>
</file>

<file path=xl/sharedStrings.xml><?xml version="1.0" encoding="utf-8"?>
<sst xmlns="http://schemas.openxmlformats.org/spreadsheetml/2006/main" count="136" uniqueCount="117">
  <si>
    <r>
      <t>INDICACIONES:</t>
    </r>
    <r>
      <rPr>
        <sz val="14"/>
        <color indexed="12"/>
        <rFont val="Arial Narrow"/>
        <family val="2"/>
      </rPr>
      <t xml:space="preserve"> ingrese el número de muestras positivas para cada virus aislado. 
</t>
    </r>
    <r>
      <rPr>
        <b/>
        <sz val="14"/>
        <color indexed="12"/>
        <rFont val="Arial Narrow"/>
        <family val="2"/>
      </rPr>
      <t>NOTA 1:</t>
    </r>
    <r>
      <rPr>
        <sz val="14"/>
        <color indexed="12"/>
        <rFont val="Arial Narrow"/>
        <family val="2"/>
      </rPr>
      <t xml:space="preserve"> Escribir en las celdas en amarillo. Indicar el número de muestras negativas para obtener el % de positividad. </t>
    </r>
  </si>
  <si>
    <t>SE</t>
  </si>
  <si>
    <t>Positivo INFLUENZA A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</si>
  <si>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</si>
  <si>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</si>
  <si>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</si>
  <si>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</si>
  <si>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</si>
  <si>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</si>
  <si>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</si>
  <si>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</si>
  <si>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</si>
  <si>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</si>
  <si>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</si>
  <si>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Influenza B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</si>
  <si>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</si>
  <si>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</si>
  <si>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</si>
  <si>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</si>
  <si>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</si>
  <si>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</si>
  <si>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</si>
  <si>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</si>
  <si>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</si>
  <si>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</si>
  <si>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</si>
  <si>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</si>
  <si>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A(H3)</t>
  </si>
  <si>
    <t>B Victoria</t>
  </si>
  <si>
    <t>B Yamagata</t>
  </si>
  <si>
    <t>B linaje no determinado</t>
  </si>
  <si>
    <t xml:space="preserve">Parainfluenza </t>
  </si>
  <si>
    <t xml:space="preserve">VSR </t>
  </si>
  <si>
    <t>Adenovirus</t>
  </si>
  <si>
    <t>Metapneumovirus</t>
  </si>
  <si>
    <t>Rinovirus</t>
  </si>
  <si>
    <t>Otros</t>
  </si>
  <si>
    <t>% Positivos</t>
  </si>
  <si>
    <t>A no subtificado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</si>
  <si>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</si>
  <si>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</si>
  <si>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</si>
  <si>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</si>
  <si>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</si>
  <si>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</si>
  <si>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</si>
  <si>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</si>
  <si>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</si>
  <si>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</si>
  <si>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</si>
  <si>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</si>
  <si>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</si>
  <si>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</si>
  <si>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</si>
  <si>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</si>
  <si>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</si>
  <si>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</si>
  <si>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</si>
  <si>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</si>
  <si>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</si>
  <si>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</si>
  <si>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</si>
  <si>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</si>
  <si>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</si>
  <si>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</si>
  <si>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</si>
  <si>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</si>
  <si>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</si>
  <si>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</si>
  <si>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</si>
  <si>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</si>
  <si>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</si>
  <si>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</si>
  <si>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</si>
  <si>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</si>
  <si>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</si>
  <si>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</si>
  <si>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</si>
  <si>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</si>
  <si>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</si>
  <si>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</si>
  <si>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</si>
  <si>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</si>
  <si>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</si>
  <si>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</si>
  <si>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</si>
  <si>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</si>
  <si>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</si>
  <si>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</si>
  <si>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</si>
  <si>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</si>
  <si>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</si>
  <si>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</si>
  <si>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</si>
  <si>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</si>
  <si>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</si>
  <si>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</si>
  <si>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Año</t>
  </si>
  <si>
    <t>Vigilancia</t>
  </si>
  <si>
    <t>País</t>
  </si>
  <si>
    <t>Región</t>
  </si>
  <si>
    <t>Establecimiento</t>
  </si>
  <si>
    <t>IRAG</t>
  </si>
  <si>
    <t>Chile</t>
  </si>
  <si>
    <t>Grafica</t>
  </si>
  <si>
    <t>Pestaña</t>
  </si>
  <si>
    <t>Leyenda</t>
  </si>
  <si>
    <t>Graficos</t>
  </si>
  <si>
    <t>Proporción acumulada de los virus de influenza</t>
  </si>
  <si>
    <t>Proporción acumulada de los virus de influenza y otros virus respiratorios</t>
  </si>
  <si>
    <t>Gráficos IRAG</t>
  </si>
  <si>
    <t>Hoja 1</t>
  </si>
  <si>
    <t>Fallecidos IRAG</t>
  </si>
  <si>
    <t>%  A(H1N1)pdm09</t>
  </si>
  <si>
    <t>% A(H1)</t>
  </si>
  <si>
    <t>% A(H3)</t>
  </si>
  <si>
    <t>B Victoria 162/163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</si>
</sst>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sz val="16"/>
      <color rgb="FFFF0000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23">
    <xf numFmtId="0" fontId="0" fillId="0" borderId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1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9" fillId="10" borderId="0" applyNumberFormat="0" applyBorder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1" fillId="23" borderId="30" applyNumberFormat="0" applyAlignment="0" applyProtection="0"/>
    <xf numFmtId="0" fontId="32" fillId="0" borderId="31" applyNumberFormat="0" applyFill="0" applyAlignment="0" applyProtection="0"/>
    <xf numFmtId="0" fontId="33" fillId="0" borderId="0" applyNumberFormat="0" applyFill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7" borderId="0" applyNumberFormat="0" applyBorder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5" fillId="9" borderId="0" applyNumberFormat="0" applyBorder="0" applyAlignment="0" applyProtection="0"/>
    <xf numFmtId="0" fontId="36" fillId="28" borderId="0" applyNumberFormat="0" applyBorder="0" applyAlignment="0" applyProtection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7" fillId="0" borderId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7" fillId="0" borderId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39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27" fillId="2" borderId="1" applyNumberFormat="0" applyFont="0" applyAlignment="0" applyProtection="0"/>
    <xf numFmtId="9" fontId="37" fillId="0" borderId="0" applyFont="0" applyFill="0" applyBorder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33" applyNumberFormat="0" applyFill="0" applyAlignment="0" applyProtection="0"/>
    <xf numFmtId="0" fontId="44" fillId="0" borderId="34" applyNumberFormat="0" applyFill="0" applyAlignment="0" applyProtection="0"/>
    <xf numFmtId="0" fontId="33" fillId="0" borderId="35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</cellStyleXfs>
  <cellXfs count="91">
    <xf numFmtId="0" fontId="0" fillId="0" borderId="0" xfId="0"/>
    <xf numFmtId="0" fontId="2" fillId="0" borderId="0" xfId="0" applyFont="1" applyBorder="1" applyAlignment="1"/>
    <xf numFmtId="0" fontId="3" fillId="0" borderId="2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0" xfId="0" applyFont="1" applyBorder="1" applyAlignment="1"/>
    <xf numFmtId="0" fontId="8" fillId="0" borderId="0" xfId="0" applyFont="1" applyBorder="1" applyAlignment="1">
      <alignment horizontal="left" wrapText="1"/>
    </xf>
    <xf numFmtId="0" fontId="9" fillId="0" borderId="0" xfId="0" applyFont="1"/>
    <xf numFmtId="0" fontId="10" fillId="0" borderId="0" xfId="0" applyFont="1"/>
    <xf numFmtId="49" fontId="12" fillId="3" borderId="17" xfId="0" applyNumberFormat="1" applyFont="1" applyFill="1" applyBorder="1" applyAlignment="1">
      <alignment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 wrapText="1"/>
    </xf>
    <xf numFmtId="49" fontId="13" fillId="4" borderId="15" xfId="0" applyNumberFormat="1" applyFont="1" applyFill="1" applyBorder="1" applyAlignment="1">
      <alignment horizontal="center" vertical="center" wrapText="1"/>
    </xf>
    <xf numFmtId="49" fontId="13" fillId="4" borderId="12" xfId="0" applyNumberFormat="1" applyFont="1" applyFill="1" applyBorder="1" applyAlignment="1">
      <alignment horizontal="center" vertical="center" wrapText="1"/>
    </xf>
    <xf numFmtId="49" fontId="13" fillId="4" borderId="17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vertical="center" wrapText="1"/>
    </xf>
    <xf numFmtId="0" fontId="14" fillId="3" borderId="23" xfId="0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12" fillId="0" borderId="12" xfId="0" applyNumberFormat="1" applyFont="1" applyBorder="1" applyAlignment="1">
      <alignment horizontal="center" vertical="top" wrapText="1"/>
    </xf>
    <xf numFmtId="0" fontId="15" fillId="6" borderId="12" xfId="0" applyFont="1" applyFill="1" applyBorder="1" applyAlignment="1" applyProtection="1">
      <alignment horizontal="center"/>
      <protection locked="0"/>
    </xf>
    <xf numFmtId="0" fontId="15" fillId="6" borderId="16" xfId="0" applyFont="1" applyFill="1" applyBorder="1" applyAlignment="1" applyProtection="1">
      <alignment horizontal="center" vertical="top" wrapText="1"/>
      <protection locked="0"/>
    </xf>
    <xf numFmtId="0" fontId="15" fillId="6" borderId="12" xfId="0" applyFont="1" applyFill="1" applyBorder="1" applyAlignment="1" applyProtection="1">
      <alignment horizontal="center" vertical="top" wrapText="1"/>
      <protection locked="0"/>
    </xf>
    <xf numFmtId="0" fontId="15" fillId="7" borderId="12" xfId="0" applyFont="1" applyFill="1" applyBorder="1" applyAlignment="1">
      <alignment horizontal="center" vertical="top" wrapText="1"/>
    </xf>
    <xf numFmtId="164" fontId="15" fillId="7" borderId="12" xfId="0" applyNumberFormat="1" applyFont="1" applyFill="1" applyBorder="1" applyAlignment="1">
      <alignment horizontal="center"/>
    </xf>
    <xf numFmtId="164" fontId="15" fillId="7" borderId="16" xfId="0" applyNumberFormat="1" applyFont="1" applyFill="1" applyBorder="1" applyAlignment="1">
      <alignment horizontal="center"/>
    </xf>
    <xf numFmtId="164" fontId="9" fillId="0" borderId="0" xfId="0" applyNumberFormat="1" applyFont="1"/>
    <xf numFmtId="0" fontId="16" fillId="6" borderId="12" xfId="0" applyFont="1" applyFill="1" applyBorder="1" applyAlignment="1" applyProtection="1">
      <alignment horizontal="center"/>
      <protection locked="0"/>
    </xf>
    <xf numFmtId="0" fontId="16" fillId="6" borderId="12" xfId="0" applyFont="1" applyFill="1" applyBorder="1" applyAlignment="1" applyProtection="1">
      <alignment horizontal="center" vertical="top" wrapText="1"/>
      <protection locked="0"/>
    </xf>
    <xf numFmtId="0" fontId="16" fillId="7" borderId="12" xfId="0" applyFont="1" applyFill="1" applyBorder="1" applyAlignment="1">
      <alignment horizontal="center" vertical="top" wrapText="1"/>
    </xf>
    <xf numFmtId="164" fontId="12" fillId="0" borderId="0" xfId="0" applyNumberFormat="1" applyFont="1"/>
    <xf numFmtId="0" fontId="12" fillId="0" borderId="0" xfId="0" applyFont="1"/>
    <xf numFmtId="0" fontId="17" fillId="6" borderId="12" xfId="0" applyFont="1" applyFill="1" applyBorder="1" applyAlignment="1" applyProtection="1">
      <alignment horizontal="center"/>
      <protection locked="0"/>
    </xf>
    <xf numFmtId="0" fontId="18" fillId="3" borderId="12" xfId="0" applyFont="1" applyFill="1" applyBorder="1" applyAlignment="1">
      <alignment horizontal="center" vertical="center" wrapText="1"/>
    </xf>
    <xf numFmtId="164" fontId="19" fillId="3" borderId="12" xfId="0" applyNumberFormat="1" applyFont="1" applyFill="1" applyBorder="1" applyAlignment="1">
      <alignment horizontal="center" vertical="center"/>
    </xf>
    <xf numFmtId="164" fontId="15" fillId="3" borderId="16" xfId="0" applyNumberFormat="1" applyFont="1" applyFill="1" applyBorder="1" applyAlignment="1">
      <alignment horizontal="center"/>
    </xf>
    <xf numFmtId="0" fontId="19" fillId="0" borderId="0" xfId="0" applyFont="1" applyAlignment="1">
      <alignment vertical="center"/>
    </xf>
    <xf numFmtId="0" fontId="0" fillId="0" borderId="0" xfId="0" applyFill="1"/>
    <xf numFmtId="0" fontId="0" fillId="0" borderId="26" xfId="0" applyFill="1" applyBorder="1" applyAlignment="1"/>
    <xf numFmtId="164" fontId="21" fillId="7" borderId="1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5" fillId="0" borderId="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26" fillId="0" borderId="0" xfId="0" applyFont="1" applyAlignment="1">
      <alignment wrapText="1"/>
    </xf>
    <xf numFmtId="0" fontId="0" fillId="0" borderId="0" xfId="0" applyFont="1" applyAlignment="1"/>
    <xf numFmtId="49" fontId="12" fillId="3" borderId="12" xfId="0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10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11" xfId="0" applyFont="1" applyBorder="1" applyAlignment="1">
      <alignment horizontal="left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/>
    </xf>
    <xf numFmtId="49" fontId="12" fillId="4" borderId="15" xfId="0" applyNumberFormat="1" applyFont="1" applyFill="1" applyBorder="1" applyAlignment="1">
      <alignment horizontal="center" vertical="center" wrapText="1"/>
    </xf>
    <xf numFmtId="49" fontId="12" fillId="4" borderId="12" xfId="0" applyNumberFormat="1" applyFont="1" applyFill="1" applyBorder="1" applyAlignment="1">
      <alignment horizontal="center" vertical="center" wrapText="1"/>
    </xf>
    <xf numFmtId="49" fontId="12" fillId="5" borderId="12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horizontal="center" vertical="center" wrapText="1"/>
    </xf>
    <xf numFmtId="49" fontId="12" fillId="3" borderId="21" xfId="0" applyNumberFormat="1" applyFont="1" applyFill="1" applyBorder="1" applyAlignment="1">
      <alignment horizontal="center" vertical="center" wrapText="1"/>
    </xf>
    <xf numFmtId="49" fontId="12" fillId="3" borderId="25" xfId="0" applyNumberFormat="1" applyFont="1" applyFill="1" applyBorder="1" applyAlignment="1">
      <alignment horizontal="center" vertical="center" wrapText="1"/>
    </xf>
    <xf numFmtId="49" fontId="12" fillId="3" borderId="19" xfId="0" applyNumberFormat="1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49" fontId="13" fillId="3" borderId="20" xfId="0" applyNumberFormat="1" applyFont="1" applyFill="1" applyBorder="1" applyAlignment="1">
      <alignment horizontal="center" vertical="center" wrapText="1"/>
    </xf>
    <xf numFmtId="49" fontId="13" fillId="3" borderId="24" xfId="0" applyNumberFormat="1" applyFont="1" applyFill="1" applyBorder="1" applyAlignment="1">
      <alignment horizontal="center" vertical="center" wrapText="1"/>
    </xf>
    <xf numFmtId="49" fontId="12" fillId="3" borderId="18" xfId="0" applyNumberFormat="1" applyFont="1" applyFill="1" applyBorder="1" applyAlignment="1">
      <alignment horizontal="center" vertical="center" wrapText="1"/>
    </xf>
    <xf numFmtId="49" fontId="12" fillId="3" borderId="22" xfId="0" applyNumberFormat="1" applyFont="1" applyFill="1" applyBorder="1" applyAlignment="1">
      <alignment horizontal="center" vertical="center" wrapText="1"/>
    </xf>
    <xf numFmtId="0" fontId="20" fillId="7" borderId="27" xfId="0" applyFont="1" applyFill="1" applyBorder="1" applyAlignment="1">
      <alignment horizontal="left" vertical="center"/>
    </xf>
    <xf numFmtId="0" fontId="20" fillId="7" borderId="28" xfId="0" applyFont="1" applyFill="1" applyBorder="1" applyAlignment="1">
      <alignment horizontal="left" vertical="center"/>
    </xf>
    <xf numFmtId="0" fontId="20" fillId="7" borderId="29" xfId="0" applyFont="1" applyFill="1" applyBorder="1" applyAlignment="1">
      <alignment horizontal="left" vertical="center"/>
    </xf>
    <xf numFmtId="0" fontId="20" fillId="7" borderId="27" xfId="0" applyFont="1" applyFill="1" applyBorder="1" applyAlignment="1">
      <alignment horizontal="left" vertical="center" wrapText="1"/>
    </xf>
    <xf numFmtId="0" fontId="20" fillId="7" borderId="28" xfId="0" applyFont="1" applyFill="1" applyBorder="1" applyAlignment="1">
      <alignment horizontal="left" vertical="center" wrapText="1"/>
    </xf>
    <xf numFmtId="0" fontId="20" fillId="7" borderId="29" xfId="0" applyFont="1" applyFill="1" applyBorder="1" applyAlignment="1">
      <alignment horizontal="left" vertical="center" wrapText="1"/>
    </xf>
    <xf numFmtId="0" fontId="47" fillId="0" borderId="2" xfId="0" applyFont="1" applyBorder="1" applyAlignment="1">
      <alignment horizontal="center" vertical="center" wrapText="1"/>
    </xf>
  </cellXfs>
  <cellStyles count="223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6" xfId="92"/>
    <cellStyle name="Normal 16 2" xfId="93"/>
    <cellStyle name="Normal 16 3" xfId="94"/>
    <cellStyle name="Normal 16 4" xfId="95"/>
    <cellStyle name="Normal 16 5" xfId="96"/>
    <cellStyle name="Normal 16 6" xfId="97"/>
    <cellStyle name="Normal 17" xfId="98"/>
    <cellStyle name="Normal 17 2" xfId="99"/>
    <cellStyle name="Normal 17 3" xfId="100"/>
    <cellStyle name="Normal 17 4" xfId="101"/>
    <cellStyle name="Normal 18" xfId="102"/>
    <cellStyle name="Normal 19" xfId="103"/>
    <cellStyle name="Normal 19 2" xfId="104"/>
    <cellStyle name="Normal 19 3" xfId="105"/>
    <cellStyle name="Normal 19 4" xfId="106"/>
    <cellStyle name="Normal 2" xfId="107"/>
    <cellStyle name="Normal 2 2" xfId="108"/>
    <cellStyle name="Normal 2 3" xfId="109"/>
    <cellStyle name="Normal 20" xfId="110"/>
    <cellStyle name="Normal 21" xfId="111"/>
    <cellStyle name="Normal 22" xfId="112"/>
    <cellStyle name="Normal 23" xfId="113"/>
    <cellStyle name="Normal 3" xfId="114"/>
    <cellStyle name="Normal 4" xfId="115"/>
    <cellStyle name="Normal 4 10" xfId="116"/>
    <cellStyle name="Normal 4 11" xfId="117"/>
    <cellStyle name="Normal 4 12" xfId="118"/>
    <cellStyle name="Normal 4 13" xfId="119"/>
    <cellStyle name="Normal 4 14" xfId="120"/>
    <cellStyle name="Normal 4 15" xfId="121"/>
    <cellStyle name="Normal 4 16" xfId="122"/>
    <cellStyle name="Normal 4 2" xfId="123"/>
    <cellStyle name="Normal 4 3" xfId="124"/>
    <cellStyle name="Normal 4 4" xfId="125"/>
    <cellStyle name="Normal 4 5" xfId="126"/>
    <cellStyle name="Normal 4 6" xfId="127"/>
    <cellStyle name="Normal 4 7" xfId="128"/>
    <cellStyle name="Normal 4 8" xfId="129"/>
    <cellStyle name="Normal 4 9" xfId="130"/>
    <cellStyle name="Normal 5" xfId="131"/>
    <cellStyle name="Normal 5 10" xfId="132"/>
    <cellStyle name="Normal 5 11" xfId="133"/>
    <cellStyle name="Normal 5 12" xfId="134"/>
    <cellStyle name="Normal 5 13" xfId="135"/>
    <cellStyle name="Normal 5 14" xfId="136"/>
    <cellStyle name="Normal 5 15" xfId="137"/>
    <cellStyle name="Normal 5 2" xfId="138"/>
    <cellStyle name="Normal 5 3" xfId="139"/>
    <cellStyle name="Normal 5 4" xfId="140"/>
    <cellStyle name="Normal 5 5" xfId="141"/>
    <cellStyle name="Normal 5 6" xfId="142"/>
    <cellStyle name="Normal 5 7" xfId="143"/>
    <cellStyle name="Normal 5 8" xfId="144"/>
    <cellStyle name="Normal 5 9" xfId="145"/>
    <cellStyle name="Normal 6" xfId="146"/>
    <cellStyle name="Normal 6 10" xfId="147"/>
    <cellStyle name="Normal 6 11" xfId="148"/>
    <cellStyle name="Normal 6 12" xfId="149"/>
    <cellStyle name="Normal 6 13" xfId="150"/>
    <cellStyle name="Normal 6 14" xfId="151"/>
    <cellStyle name="Normal 6 15" xfId="152"/>
    <cellStyle name="Normal 6 2" xfId="153"/>
    <cellStyle name="Normal 6 3" xfId="154"/>
    <cellStyle name="Normal 6 4" xfId="155"/>
    <cellStyle name="Normal 6 5" xfId="156"/>
    <cellStyle name="Normal 6 6" xfId="157"/>
    <cellStyle name="Normal 6 7" xfId="158"/>
    <cellStyle name="Normal 6 8" xfId="159"/>
    <cellStyle name="Normal 6 9" xfId="160"/>
    <cellStyle name="Normal 7" xfId="161"/>
    <cellStyle name="Normal 7 10" xfId="162"/>
    <cellStyle name="Normal 7 11" xfId="163"/>
    <cellStyle name="Normal 7 12" xfId="164"/>
    <cellStyle name="Normal 7 2" xfId="165"/>
    <cellStyle name="Normal 7 3" xfId="166"/>
    <cellStyle name="Normal 7 4" xfId="167"/>
    <cellStyle name="Normal 7 5" xfId="168"/>
    <cellStyle name="Normal 7 6" xfId="169"/>
    <cellStyle name="Normal 7 7" xfId="170"/>
    <cellStyle name="Normal 7 8" xfId="171"/>
    <cellStyle name="Normal 7 9" xfId="172"/>
    <cellStyle name="Normal 8" xfId="173"/>
    <cellStyle name="Normal 8 10" xfId="174"/>
    <cellStyle name="Normal 8 11" xfId="175"/>
    <cellStyle name="Normal 8 12" xfId="176"/>
    <cellStyle name="Normal 8 2" xfId="177"/>
    <cellStyle name="Normal 8 3" xfId="178"/>
    <cellStyle name="Normal 8 4" xfId="179"/>
    <cellStyle name="Normal 8 5" xfId="180"/>
    <cellStyle name="Normal 8 6" xfId="181"/>
    <cellStyle name="Normal 8 7" xfId="182"/>
    <cellStyle name="Normal 8 8" xfId="183"/>
    <cellStyle name="Normal 8 9" xfId="184"/>
    <cellStyle name="Normal 9" xfId="185"/>
    <cellStyle name="Normal 9 10" xfId="186"/>
    <cellStyle name="Normal 9 2" xfId="187"/>
    <cellStyle name="Normal 9 3" xfId="188"/>
    <cellStyle name="Normal 9 4" xfId="189"/>
    <cellStyle name="Normal 9 5" xfId="190"/>
    <cellStyle name="Normal 9 6" xfId="191"/>
    <cellStyle name="Normal 9 7" xfId="192"/>
    <cellStyle name="Normal 9 8" xfId="193"/>
    <cellStyle name="Normal 9 9" xfId="194"/>
    <cellStyle name="Notas 2" xfId="195"/>
    <cellStyle name="Percent 2" xfId="196"/>
    <cellStyle name="Salida 2" xfId="197"/>
    <cellStyle name="Salida 2 2" xfId="198"/>
    <cellStyle name="Salida 2 2 2" xfId="199"/>
    <cellStyle name="Salida 2 2 2 2" xfId="200"/>
    <cellStyle name="Salida 2 2 3" xfId="201"/>
    <cellStyle name="Salida 2 3" xfId="202"/>
    <cellStyle name="Salida 2 3 2" xfId="203"/>
    <cellStyle name="Salida 2 4" xfId="204"/>
    <cellStyle name="Salida 2 4 2" xfId="205"/>
    <cellStyle name="Salida 2 5" xfId="206"/>
    <cellStyle name="Texto de advertencia 2" xfId="207"/>
    <cellStyle name="Texto explicativo 2" xfId="208"/>
    <cellStyle name="Título 1 2" xfId="209"/>
    <cellStyle name="Título 2 2" xfId="210"/>
    <cellStyle name="Título 3 2" xfId="211"/>
    <cellStyle name="Título 4" xfId="212"/>
    <cellStyle name="Total 2" xfId="213"/>
    <cellStyle name="Total 2 2" xfId="214"/>
    <cellStyle name="Total 2 2 2" xfId="215"/>
    <cellStyle name="Total 2 2 2 2" xfId="216"/>
    <cellStyle name="Total 2 2 3" xfId="217"/>
    <cellStyle name="Total 2 3" xfId="218"/>
    <cellStyle name="Total 2 3 2" xfId="219"/>
    <cellStyle name="Total 2 4" xfId="220"/>
    <cellStyle name="Total 2 4 2" xfId="221"/>
    <cellStyle name="Total 2 5" xfId="222"/>
  </cellStyles>
  <dxfs count="0"/>
  <tableStyles count="0" defaultTableStyle="TableStyleMedium2" defaultPivotStyle="PivotStyleLight16"/>
  <colors>
    <mruColors>
      <color rgb="FF00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Porcentaje de Pruebas Positivas a Influenza, en comparación con Otros Virus Respiratorios, por semana epidemiológica. Chile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'Virus Identificados'!$AB$4:$AB$5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'Virus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Identificados'!$AK$4:$AK$5</c:f>
              <c:strCache>
                <c:ptCount val="2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'Virus Identificados'!$AK$6:$AK$57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Identificados'!$AJ$4:$AJ$5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'Virus Identificados'!$AJ$6:$AJ$57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Identificados'!$AL$4:$AL$5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00"/>
              </a:solidFill>
            </a:ln>
          </c:spPr>
          <c:marker>
            <c:symbol val="none"/>
          </c:marker>
          <c:val>
            <c:numRef>
              <c:f>'Virus Identificados'!$AL$6:$AL$57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024368"/>
        <c:axId val="288022192"/>
      </c:lineChart>
      <c:catAx>
        <c:axId val="288024368"/>
        <c:scaling>
          <c:orientation val="minMax"/>
        </c:scaling>
        <c:delete val="0"/>
        <c:axPos val="b"/>
        <c:title>
          <c:tx>
            <c:rich>
              <a:bodyPr rot="0" vert="horz" anchor="ctr" anchorCtr="1"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4285808356039963"/>
              <c:y val="0.86097700617283968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80221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88022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700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80243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697663147220236"/>
          <c:y val="0.92912347655707384"/>
          <c:w val="0.51422855523741351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Proporción acumulada de los virus de influenza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Identificados'!$D$5:$L$5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'Virus Identificados'!$D$5:$L$5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'Virus Identificados'!$D$58:$L$58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1977751233108246"/>
          <c:y val="0.89633734567901224"/>
          <c:w val="0.76044497533783506"/>
          <c:h val="9.19033950617283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Distribución de influenza (tipos y subtipos) por semana epidemiológica. Chile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3894467151074781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'Virus Identificados'!$G$5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'Virus Identificados'!$G$6:$G$57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'Virus Identificados'!$I$4:$L$4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'Virus Identificados'!$Z$6:$Z$57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100"/>
        <c:axId val="288013488"/>
        <c:axId val="288012944"/>
      </c:barChart>
      <c:lineChart>
        <c:grouping val="standard"/>
        <c:varyColors val="0"/>
        <c:ser>
          <c:idx val="6"/>
          <c:order val="6"/>
          <c:tx>
            <c:strRef>
              <c:f>'Virus Identificados'!$AB$4:$AB$5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014032"/>
        <c:axId val="288020560"/>
      </c:lineChart>
      <c:catAx>
        <c:axId val="28801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07114744171968"/>
              <c:y val="0.79188688271604935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8801294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88012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7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3798819255222526E-2"/>
              <c:y val="0.177455246913580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288013488"/>
        <c:crosses val="autoZero"/>
        <c:crossBetween val="between"/>
      </c:valAx>
      <c:valAx>
        <c:axId val="28802056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700" b="1" i="0" baseline="0">
                    <a:effectLst/>
                  </a:rPr>
                  <a:t>Porcentaje de positivos</a:t>
                </a:r>
                <a:endParaRPr lang="en-US" sz="1700">
                  <a:effectLst/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88014032"/>
        <c:crosses val="max"/>
        <c:crossBetween val="between"/>
      </c:valAx>
      <c:catAx>
        <c:axId val="288014032"/>
        <c:scaling>
          <c:orientation val="minMax"/>
        </c:scaling>
        <c:delete val="1"/>
        <c:axPos val="b"/>
        <c:majorTickMark val="out"/>
        <c:minorTickMark val="none"/>
        <c:tickLblPos val="nextTo"/>
        <c:crossAx val="28802056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6.287272914415111E-2"/>
          <c:y val="0.8679397660818714"/>
          <c:w val="0.9"/>
          <c:h val="0.10883932748538011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 y otros virus respiratorios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Identificados'!$D$5:$T$5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spPr>
              <a:solidFill>
                <a:srgbClr val="FFC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'Virus Identificados'!$D$5:$T$5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</c:v>
                </c:pt>
              </c:strCache>
            </c:strRef>
          </c:cat>
          <c:val>
            <c:numRef>
              <c:f>'Virus Identificados'!$D$58:$T$58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4484429012345674"/>
          <c:w val="0.94174788644324614"/>
          <c:h val="0.1425270061728395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Distribución de virus influenza y otros virus respiratorios en vigilancia centinela IRAG por semana epidmiológica. Chile 2018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701131806974017E-2"/>
          <c:y val="0.14214166666666667"/>
          <c:w val="0.81693997695133114"/>
          <c:h val="0.624369384189093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3"/>
          <c:order val="3"/>
          <c:tx>
            <c:strRef>
              <c:f>'Virus Identificados'!$G$5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'Virus Identificados'!$G$6:$G$57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28D-40AD-AE0C-CCA16C8CB3E6}"/>
            </c:ext>
          </c:extLst>
        </c:ser>
        <c:ser>
          <c:idx val="4"/>
          <c:order val="4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5"/>
          <c:tx>
            <c:strRef>
              <c:f>'Virus Identificados'!$M$5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'Virus Identificados'!$M$6:$M$57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6"/>
          <c:tx>
            <c:strRef>
              <c:f>'Virus Identificados'!$N$5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Identificados'!$N$6:$N$57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7"/>
          <c:tx>
            <c:strRef>
              <c:f>'Virus Identificados'!$O$5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'Virus Identificados'!$O$6:$O$57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8"/>
          <c:tx>
            <c:strRef>
              <c:f>'Virus Identificados'!$P$5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'Virus Identificados'!$P$6:$P$57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9"/>
          <c:tx>
            <c:strRef>
              <c:f>'Virus Identificados'!$Q$5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'Virus Identificados'!$Q$6:$Q$57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10"/>
          <c:tx>
            <c:strRef>
              <c:f>'Virus Identificados'!$R$5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'Virus Identificados'!$R$6:$R$57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1"/>
          <c:tx>
            <c:strRef>
              <c:f>'Virus Identificados'!$S$5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'Virus Identificados'!$S$6:$S$57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2"/>
          <c:tx>
            <c:strRef>
              <c:f>'Virus Identificados'!$T$5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'Virus Identificados'!$T$6:$T$57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4"/>
          <c:tx>
            <c:strRef>
              <c:f>'Virus Identificados'!$I$4:$L$4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'Virus Identificados'!$Z$6:$Z$57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100"/>
        <c:axId val="288016208"/>
        <c:axId val="288010768"/>
      </c:barChart>
      <c:lineChart>
        <c:grouping val="standard"/>
        <c:varyColors val="0"/>
        <c:ser>
          <c:idx val="16"/>
          <c:order val="13"/>
          <c:tx>
            <c:strRef>
              <c:f>'Virus Identificados'!$AA$5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011856"/>
        <c:axId val="288023824"/>
      </c:lineChart>
      <c:catAx>
        <c:axId val="28801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8010768"/>
        <c:crosses val="autoZero"/>
        <c:auto val="1"/>
        <c:lblAlgn val="ctr"/>
        <c:lblOffset val="100"/>
        <c:tickLblSkip val="2"/>
        <c:noMultiLvlLbl val="0"/>
      </c:catAx>
      <c:valAx>
        <c:axId val="288010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>
                    <a:latin typeface="Arial" panose="020B0604020202020204" pitchFamily="34" charset="0"/>
                    <a:cs typeface="Arial" panose="020B0604020202020204" pitchFamily="34" charset="0"/>
                  </a:rPr>
                  <a:t>Numero de muestras positivas</a:t>
                </a:r>
              </a:p>
            </c:rich>
          </c:tx>
          <c:layout>
            <c:manualLayout>
              <c:xMode val="edge"/>
              <c:yMode val="edge"/>
              <c:x val="2.0902985540650246E-2"/>
              <c:y val="0.209604012345679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8016208"/>
        <c:crosses val="autoZero"/>
        <c:crossBetween val="between"/>
      </c:valAx>
      <c:valAx>
        <c:axId val="2880238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7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Porcentaje de positivos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95345955223513423"/>
              <c:y val="0.2941954539805086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88011856"/>
        <c:crosses val="max"/>
        <c:crossBetween val="between"/>
      </c:valAx>
      <c:catAx>
        <c:axId val="288011856"/>
        <c:scaling>
          <c:orientation val="minMax"/>
        </c:scaling>
        <c:delete val="1"/>
        <c:axPos val="b"/>
        <c:majorTickMark val="out"/>
        <c:minorTickMark val="none"/>
        <c:tickLblPos val="nextTo"/>
        <c:crossAx val="28802382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5587485594581862"/>
          <c:y val="0.84399140218893243"/>
          <c:w val="0.6536432224991342"/>
          <c:h val="0.1300104548212810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B según linaje y semana epidemiológica. Chile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7116861111111111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9900"/>
            </a:solidFill>
          </c:spPr>
          <c:invertIfNegative val="0"/>
          <c:val>
            <c:numRef>
              <c:f>'Virus Identificados'!$I$6:$I$57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Identificados'!$J$5</c:f>
              <c:strCache>
                <c:ptCount val="1"/>
                <c:pt idx="0">
                  <c:v>B Victoria 162/163</c:v>
                </c:pt>
              </c:strCache>
            </c:strRef>
          </c:tx>
          <c:spPr>
            <a:solidFill>
              <a:srgbClr val="CC0000"/>
            </a:solidFill>
          </c:spPr>
          <c:invertIfNegative val="0"/>
          <c:val>
            <c:numRef>
              <c:f>'Virus Identificados'!$J$6:$J$57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Identificados'!$K$5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'Virus Identificados'!$K$6:$K$57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'Virus Identificados'!$L$5</c:f>
              <c:strCache>
                <c:ptCount val="1"/>
                <c:pt idx="0">
                  <c:v>B linaje no determinado</c:v>
                </c:pt>
              </c:strCache>
            </c:strRef>
          </c:tx>
          <c:invertIfNegative val="0"/>
          <c:val>
            <c:numRef>
              <c:f>'Virus Identificados'!$L$6:$L$57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100"/>
        <c:axId val="447510096"/>
        <c:axId val="447510640"/>
      </c:barChart>
      <c:catAx>
        <c:axId val="44751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Semana Epidemiológica</a:t>
                </a:r>
                <a:endParaRPr lang="en-US" sz="16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7510640"/>
        <c:crossesAt val="0"/>
        <c:auto val="1"/>
        <c:lblAlgn val="ctr"/>
        <c:lblOffset val="100"/>
        <c:noMultiLvlLbl val="0"/>
      </c:catAx>
      <c:valAx>
        <c:axId val="447510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Número de casos positivos para influenza B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2990614592794429E-2"/>
              <c:y val="0.11799259259259259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7510096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315684</xdr:colOff>
      <xdr:row>39</xdr:row>
      <xdr:rowOff>14967</xdr:rowOff>
    </xdr:from>
    <xdr:to>
      <xdr:col>17</xdr:col>
      <xdr:colOff>573684</xdr:colOff>
      <xdr:row>73</xdr:row>
      <xdr:rowOff>17967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154</xdr:row>
      <xdr:rowOff>12247</xdr:rowOff>
    </xdr:from>
    <xdr:to>
      <xdr:col>16</xdr:col>
      <xdr:colOff>428625</xdr:colOff>
      <xdr:row>188</xdr:row>
      <xdr:rowOff>15247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329294</xdr:colOff>
      <xdr:row>77</xdr:row>
      <xdr:rowOff>28574</xdr:rowOff>
    </xdr:from>
    <xdr:to>
      <xdr:col>17</xdr:col>
      <xdr:colOff>587294</xdr:colOff>
      <xdr:row>111</xdr:row>
      <xdr:rowOff>31574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357869</xdr:colOff>
      <xdr:row>154</xdr:row>
      <xdr:rowOff>19050</xdr:rowOff>
    </xdr:from>
    <xdr:to>
      <xdr:col>33</xdr:col>
      <xdr:colOff>470669</xdr:colOff>
      <xdr:row>188</xdr:row>
      <xdr:rowOff>22050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24493</xdr:rowOff>
    </xdr:from>
    <xdr:to>
      <xdr:col>17</xdr:col>
      <xdr:colOff>581025</xdr:colOff>
      <xdr:row>35</xdr:row>
      <xdr:rowOff>27493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321129</xdr:colOff>
      <xdr:row>115</xdr:row>
      <xdr:rowOff>27215</xdr:rowOff>
    </xdr:from>
    <xdr:to>
      <xdr:col>17</xdr:col>
      <xdr:colOff>579129</xdr:colOff>
      <xdr:row>149</xdr:row>
      <xdr:rowOff>179894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R75"/>
  <sheetViews>
    <sheetView tabSelected="1" zoomScale="60" zoomScaleNormal="60" workbookViewId="0"/>
  </sheetViews>
  <sheetFormatPr defaultColWidth="11.42578125" defaultRowHeight="15" x14ac:dyDescent="0.25"/>
  <cols>
    <col min="3" max="3" width="9.140625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3.140625" customWidth="1"/>
    <col min="11" max="11" width="16.28515625" customWidth="1"/>
    <col min="12" max="12" width="18.85546875" customWidth="1"/>
    <col min="13" max="13" width="13.140625" bestFit="1" customWidth="1"/>
    <col min="14" max="14" width="9.42578125" customWidth="1"/>
    <col min="15" max="15" width="11.42578125" bestFit="1" customWidth="1"/>
    <col min="16" max="18" width="9.42578125" customWidth="1"/>
    <col min="19" max="19" width="10.5703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44" s="8" customFormat="1" ht="20.25" x14ac:dyDescent="0.3">
      <c r="C1" s="1" t="str">
        <f>IF(Leyendas!$E$2&lt;&gt;"","Establecimiento:",IF(Leyendas!$D$2&lt;&gt;"","Región:","País:"))</f>
        <v>País:</v>
      </c>
      <c r="D1" s="2" t="str">
        <f>IF(Leyendas!$E$2&lt;&gt;"",Leyendas!$E$2,IF(Leyendas!$D$2&lt;&gt;"",Leyendas!$D$2,Leyendas!$C$2))</f>
        <v>Chile</v>
      </c>
      <c r="E1" s="3"/>
      <c r="F1" s="4"/>
      <c r="G1" s="4"/>
      <c r="H1" s="4"/>
      <c r="I1" s="4"/>
      <c r="J1" s="4"/>
      <c r="K1" s="4"/>
      <c r="L1" s="4"/>
      <c r="M1" s="5"/>
      <c r="N1" s="5"/>
      <c r="O1" s="5"/>
      <c r="P1" s="5"/>
      <c r="Q1" s="4"/>
      <c r="R1" s="6"/>
      <c r="S1" s="6"/>
      <c r="T1" s="6"/>
      <c r="U1" s="6"/>
      <c r="V1" s="57"/>
      <c r="W1" s="58"/>
      <c r="X1" s="58"/>
      <c r="Y1" s="59"/>
      <c r="Z1" s="7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 spans="1:44" s="9" customFormat="1" ht="20.25" x14ac:dyDescent="0.3">
      <c r="C2" s="1" t="str">
        <f>"Vigilancia de Influenza y otros Virus Respiratorios - " &amp; Leyendas!$B$2 &amp; " " &amp; Leyendas!$A$2</f>
        <v>Vigilancia de Influenza y otros Virus Respiratorios - IRAG 2018</v>
      </c>
      <c r="D2" s="6"/>
      <c r="E2" s="6"/>
      <c r="F2" s="6"/>
      <c r="G2" s="6"/>
      <c r="H2" s="6"/>
      <c r="I2" s="6"/>
      <c r="J2" s="6"/>
      <c r="K2" s="6"/>
      <c r="L2" s="4"/>
      <c r="M2" s="4"/>
      <c r="N2" s="6"/>
      <c r="O2" s="6"/>
      <c r="P2" s="6"/>
      <c r="Q2" s="6"/>
      <c r="R2" s="6"/>
      <c r="S2" s="6"/>
      <c r="T2" s="6"/>
      <c r="U2" s="6"/>
      <c r="V2" s="60"/>
      <c r="W2" s="61"/>
      <c r="X2" s="61"/>
      <c r="Y2" s="62"/>
      <c r="Z2" s="7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1:44" s="9" customFormat="1" ht="38.25" customHeight="1" x14ac:dyDescent="0.3">
      <c r="C3" s="6"/>
      <c r="D3" s="66" t="s">
        <v>0</v>
      </c>
      <c r="E3" s="67"/>
      <c r="F3" s="67"/>
      <c r="G3" s="67"/>
      <c r="H3" s="67"/>
      <c r="I3" s="68"/>
      <c r="J3" s="68"/>
      <c r="K3" s="68"/>
      <c r="L3" s="68"/>
      <c r="M3" s="67"/>
      <c r="N3" s="67"/>
      <c r="O3" s="67"/>
      <c r="P3" s="67"/>
      <c r="Q3" s="67"/>
      <c r="R3" s="67"/>
      <c r="S3" s="67"/>
      <c r="T3" s="67"/>
      <c r="U3" s="67"/>
      <c r="V3" s="63"/>
      <c r="W3" s="64"/>
      <c r="X3" s="64"/>
      <c r="Y3" s="65"/>
      <c r="Z3" s="7"/>
      <c r="AA3" s="6"/>
      <c r="AB3" s="6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</row>
    <row r="4" spans="1:44" ht="42.75" customHeight="1" x14ac:dyDescent="0.25">
      <c r="A4" s="56" t="s">
        <v>99</v>
      </c>
      <c r="B4" s="56" t="s">
        <v>97</v>
      </c>
      <c r="C4" s="56" t="s">
        <v>1</v>
      </c>
      <c r="D4" s="56" t="s">
        <v>2</v>
      </c>
      <c r="E4" s="56"/>
      <c r="F4" s="56"/>
      <c r="G4" s="56"/>
      <c r="H4" s="70"/>
      <c r="I4" s="71" t="s">
        <v>3</v>
      </c>
      <c r="J4" s="71"/>
      <c r="K4" s="71"/>
      <c r="L4" s="71"/>
      <c r="M4" s="72" t="s">
        <v>4</v>
      </c>
      <c r="N4" s="73"/>
      <c r="O4" s="73"/>
      <c r="P4" s="73"/>
      <c r="Q4" s="73"/>
      <c r="R4" s="73"/>
      <c r="S4" s="73"/>
      <c r="T4" s="73"/>
      <c r="U4" s="74" t="s">
        <v>5</v>
      </c>
      <c r="V4" s="75" t="s">
        <v>6</v>
      </c>
      <c r="W4" s="75" t="s">
        <v>7</v>
      </c>
      <c r="X4" s="75" t="s">
        <v>8</v>
      </c>
      <c r="Y4" s="75" t="s">
        <v>9</v>
      </c>
      <c r="Z4" s="75" t="s">
        <v>10</v>
      </c>
      <c r="AA4" s="10"/>
      <c r="AB4" s="70" t="s">
        <v>11</v>
      </c>
      <c r="AC4" s="82" t="s">
        <v>12</v>
      </c>
      <c r="AD4" s="78" t="s">
        <v>13</v>
      </c>
      <c r="AE4" s="78"/>
      <c r="AF4" s="78"/>
      <c r="AG4" s="78"/>
      <c r="AH4" s="78"/>
      <c r="AI4" s="78" t="s">
        <v>14</v>
      </c>
      <c r="AJ4" s="78" t="s">
        <v>15</v>
      </c>
      <c r="AK4" s="78" t="s">
        <v>16</v>
      </c>
      <c r="AL4" s="78" t="s">
        <v>17</v>
      </c>
      <c r="AM4" s="80" t="s">
        <v>18</v>
      </c>
      <c r="AN4" s="80" t="s">
        <v>19</v>
      </c>
      <c r="AO4" s="80" t="s">
        <v>20</v>
      </c>
      <c r="AP4" s="80" t="s">
        <v>21</v>
      </c>
      <c r="AQ4" s="76" t="s">
        <v>22</v>
      </c>
    </row>
    <row r="5" spans="1:44" s="20" customFormat="1" ht="60.75" customHeight="1" x14ac:dyDescent="0.25">
      <c r="A5" s="56"/>
      <c r="B5" s="56"/>
      <c r="C5" s="56"/>
      <c r="D5" s="11" t="s">
        <v>23</v>
      </c>
      <c r="E5" s="11" t="s">
        <v>24</v>
      </c>
      <c r="F5" s="11" t="s">
        <v>25</v>
      </c>
      <c r="G5" s="11" t="s">
        <v>26</v>
      </c>
      <c r="H5" s="12" t="s">
        <v>27</v>
      </c>
      <c r="I5" s="13" t="s">
        <v>28</v>
      </c>
      <c r="J5" s="13" t="s">
        <v>116</v>
      </c>
      <c r="K5" s="13" t="s">
        <v>29</v>
      </c>
      <c r="L5" s="13" t="s">
        <v>30</v>
      </c>
      <c r="M5" s="14" t="s">
        <v>31</v>
      </c>
      <c r="N5" s="15" t="s">
        <v>32</v>
      </c>
      <c r="O5" s="15" t="s">
        <v>33</v>
      </c>
      <c r="P5" s="16" t="s">
        <v>34</v>
      </c>
      <c r="Q5" s="16" t="s">
        <v>35</v>
      </c>
      <c r="R5" s="16" t="s">
        <v>20</v>
      </c>
      <c r="S5" s="16" t="s">
        <v>21</v>
      </c>
      <c r="T5" s="15" t="s">
        <v>36</v>
      </c>
      <c r="U5" s="74"/>
      <c r="V5" s="56"/>
      <c r="W5" s="56"/>
      <c r="X5" s="56"/>
      <c r="Y5" s="56"/>
      <c r="Z5" s="56"/>
      <c r="AA5" s="17" t="s">
        <v>37</v>
      </c>
      <c r="AB5" s="70"/>
      <c r="AC5" s="83"/>
      <c r="AD5" s="18" t="s">
        <v>113</v>
      </c>
      <c r="AE5" s="19" t="s">
        <v>38</v>
      </c>
      <c r="AF5" s="19" t="s">
        <v>25</v>
      </c>
      <c r="AG5" s="18" t="s">
        <v>114</v>
      </c>
      <c r="AH5" s="18" t="s">
        <v>115</v>
      </c>
      <c r="AI5" s="79"/>
      <c r="AJ5" s="79"/>
      <c r="AK5" s="79"/>
      <c r="AL5" s="79"/>
      <c r="AM5" s="81"/>
      <c r="AN5" s="81"/>
      <c r="AO5" s="81"/>
      <c r="AP5" s="81"/>
      <c r="AQ5" s="77"/>
    </row>
    <row r="6" spans="1:44" s="8" customFormat="1" ht="16.5" customHeight="1" x14ac:dyDescent="0.25">
      <c r="A6" s="8" t="str">
        <f>IF(Leyendas!$E$2&lt;&gt;"",Leyendas!$E$2,IF(Leyendas!$D$2&lt;&gt;"",Leyendas!$D$2,Leyendas!$C$2))</f>
        <v>Chile</v>
      </c>
      <c r="B6" s="8" t="str">
        <f>CONCATENATE(Leyendas!$A$2)</f>
        <v>2018</v>
      </c>
      <c r="C6" s="21" t="s">
        <v>39</v>
      </c>
      <c r="D6" s="22"/>
      <c r="E6" s="22"/>
      <c r="F6" s="22"/>
      <c r="G6" s="22"/>
      <c r="H6" s="22"/>
      <c r="I6" s="23"/>
      <c r="J6" s="23"/>
      <c r="K6" s="23"/>
      <c r="L6" s="23"/>
      <c r="M6" s="24"/>
      <c r="N6" s="24"/>
      <c r="O6" s="24"/>
      <c r="P6" s="24"/>
      <c r="Q6" s="24"/>
      <c r="R6" s="24"/>
      <c r="S6" s="24"/>
      <c r="T6" s="24"/>
      <c r="U6" s="24"/>
      <c r="V6" s="25"/>
      <c r="W6" s="25"/>
      <c r="X6" s="25"/>
      <c r="Y6" s="25"/>
      <c r="Z6" s="25"/>
      <c r="AA6" s="26" t="str">
        <f t="shared" ref="AA6:AA57" si="0">IF(V6=0,"",W6/V6)</f>
        <v/>
      </c>
      <c r="AB6" s="26" t="str">
        <f t="shared" ref="AB6:AB57" si="1">IF(V6=0,"",X6/V6)</f>
        <v/>
      </c>
      <c r="AC6" s="26" t="str">
        <f t="shared" ref="AC6:AC57" si="2">IF(V6=0,"",Y6/V6)</f>
        <v/>
      </c>
      <c r="AD6" s="26" t="str">
        <f t="shared" ref="AD6:AD37" si="3">IF($Y6=0,"",D6/$Y6)</f>
        <v/>
      </c>
      <c r="AE6" s="26" t="str">
        <f t="shared" ref="AE6:AE37" si="4">IF($Y6=0,"",E6/$Y6)</f>
        <v/>
      </c>
      <c r="AF6" s="26" t="str">
        <f t="shared" ref="AF6:AF37" si="5">IF($Y6=0,"",F6/$Y6)</f>
        <v/>
      </c>
      <c r="AG6" s="26" t="str">
        <f t="shared" ref="AG6:AG37" si="6">IF($Y6=0,"",G6/$Y6)</f>
        <v/>
      </c>
      <c r="AH6" s="26" t="str">
        <f t="shared" ref="AH6:AH37" si="7">IF($Y6=0,"",H6/$Y6)</f>
        <v/>
      </c>
      <c r="AI6" s="27" t="str">
        <f t="shared" ref="AI6:AI58" si="8">IF($V6=0,"",Z6/$V6)</f>
        <v/>
      </c>
      <c r="AJ6" s="26" t="str">
        <f t="shared" ref="AJ6:AQ21" si="9">IF($V6=0,"",M6/$V6)</f>
        <v/>
      </c>
      <c r="AK6" s="26" t="str">
        <f t="shared" si="9"/>
        <v/>
      </c>
      <c r="AL6" s="26" t="str">
        <f t="shared" si="9"/>
        <v/>
      </c>
      <c r="AM6" s="26" t="str">
        <f t="shared" si="9"/>
        <v/>
      </c>
      <c r="AN6" s="26" t="str">
        <f t="shared" si="9"/>
        <v/>
      </c>
      <c r="AO6" s="26" t="str">
        <f t="shared" si="9"/>
        <v/>
      </c>
      <c r="AP6" s="26" t="str">
        <f t="shared" si="9"/>
        <v/>
      </c>
      <c r="AQ6" s="26" t="str">
        <f t="shared" si="9"/>
        <v/>
      </c>
      <c r="AR6" s="28"/>
    </row>
    <row r="7" spans="1:44" s="8" customFormat="1" ht="16.5" customHeight="1" x14ac:dyDescent="0.25">
      <c r="A7" s="8" t="str">
        <f>IF(Leyendas!$E$2&lt;&gt;"",Leyendas!$E$2,IF(Leyendas!$D$2&lt;&gt;"",Leyendas!$D$2,Leyendas!$C$2))</f>
        <v>Chile</v>
      </c>
      <c r="B7" s="8" t="str">
        <f>CONCATENATE(Leyendas!$A$2)</f>
        <v>2018</v>
      </c>
      <c r="C7" s="21" t="s">
        <v>40</v>
      </c>
      <c r="D7" s="22"/>
      <c r="E7" s="22"/>
      <c r="F7" s="22"/>
      <c r="G7" s="22"/>
      <c r="H7" s="22"/>
      <c r="I7" s="23"/>
      <c r="J7" s="23"/>
      <c r="K7" s="23"/>
      <c r="L7" s="23"/>
      <c r="M7" s="24"/>
      <c r="N7" s="24"/>
      <c r="O7" s="24"/>
      <c r="P7" s="24"/>
      <c r="Q7" s="24"/>
      <c r="R7" s="24"/>
      <c r="S7" s="24"/>
      <c r="T7" s="24"/>
      <c r="U7" s="24"/>
      <c r="V7" s="25"/>
      <c r="W7" s="25"/>
      <c r="X7" s="25"/>
      <c r="Y7" s="25"/>
      <c r="Z7" s="25"/>
      <c r="AA7" s="26" t="str">
        <f t="shared" si="0"/>
        <v/>
      </c>
      <c r="AB7" s="26" t="str">
        <f t="shared" si="1"/>
        <v/>
      </c>
      <c r="AC7" s="26" t="str">
        <f t="shared" si="2"/>
        <v/>
      </c>
      <c r="AD7" s="26" t="str">
        <f t="shared" si="3"/>
        <v/>
      </c>
      <c r="AE7" s="26" t="str">
        <f t="shared" si="4"/>
        <v/>
      </c>
      <c r="AF7" s="26" t="str">
        <f t="shared" si="5"/>
        <v/>
      </c>
      <c r="AG7" s="26" t="str">
        <f t="shared" si="6"/>
        <v/>
      </c>
      <c r="AH7" s="26" t="str">
        <f t="shared" si="7"/>
        <v/>
      </c>
      <c r="AI7" s="27" t="str">
        <f t="shared" si="8"/>
        <v/>
      </c>
      <c r="AJ7" s="26" t="str">
        <f t="shared" si="9"/>
        <v/>
      </c>
      <c r="AK7" s="26" t="str">
        <f t="shared" si="9"/>
        <v/>
      </c>
      <c r="AL7" s="26" t="str">
        <f t="shared" si="9"/>
        <v/>
      </c>
      <c r="AM7" s="26" t="str">
        <f t="shared" si="9"/>
        <v/>
      </c>
      <c r="AN7" s="26" t="str">
        <f t="shared" si="9"/>
        <v/>
      </c>
      <c r="AO7" s="26" t="str">
        <f t="shared" si="9"/>
        <v/>
      </c>
      <c r="AP7" s="26" t="str">
        <f t="shared" si="9"/>
        <v/>
      </c>
      <c r="AQ7" s="26" t="str">
        <f t="shared" si="9"/>
        <v/>
      </c>
      <c r="AR7" s="28"/>
    </row>
    <row r="8" spans="1:44" s="8" customFormat="1" ht="16.5" customHeight="1" x14ac:dyDescent="0.25">
      <c r="A8" s="8" t="str">
        <f>IF(Leyendas!$E$2&lt;&gt;"",Leyendas!$E$2,IF(Leyendas!$D$2&lt;&gt;"",Leyendas!$D$2,Leyendas!$C$2))</f>
        <v>Chile</v>
      </c>
      <c r="B8" s="8" t="str">
        <f>CONCATENATE(Leyendas!$A$2)</f>
        <v>2018</v>
      </c>
      <c r="C8" s="21" t="s">
        <v>41</v>
      </c>
      <c r="D8" s="22"/>
      <c r="E8" s="22"/>
      <c r="F8" s="22"/>
      <c r="G8" s="22"/>
      <c r="H8" s="22"/>
      <c r="I8" s="23"/>
      <c r="J8" s="23"/>
      <c r="K8" s="23"/>
      <c r="L8" s="23"/>
      <c r="M8" s="24"/>
      <c r="N8" s="24"/>
      <c r="O8" s="24"/>
      <c r="P8" s="24"/>
      <c r="Q8" s="24"/>
      <c r="R8" s="24"/>
      <c r="S8" s="24"/>
      <c r="T8" s="24"/>
      <c r="U8" s="24"/>
      <c r="V8" s="25"/>
      <c r="W8" s="25"/>
      <c r="X8" s="25"/>
      <c r="Y8" s="25"/>
      <c r="Z8" s="25"/>
      <c r="AA8" s="26" t="str">
        <f t="shared" si="0"/>
        <v/>
      </c>
      <c r="AB8" s="26" t="str">
        <f t="shared" si="1"/>
        <v/>
      </c>
      <c r="AC8" s="26" t="str">
        <f t="shared" si="2"/>
        <v/>
      </c>
      <c r="AD8" s="26" t="str">
        <f t="shared" si="3"/>
        <v/>
      </c>
      <c r="AE8" s="26" t="str">
        <f t="shared" si="4"/>
        <v/>
      </c>
      <c r="AF8" s="26" t="str">
        <f t="shared" si="5"/>
        <v/>
      </c>
      <c r="AG8" s="26" t="str">
        <f t="shared" si="6"/>
        <v/>
      </c>
      <c r="AH8" s="26" t="str">
        <f t="shared" si="7"/>
        <v/>
      </c>
      <c r="AI8" s="27" t="str">
        <f t="shared" si="8"/>
        <v/>
      </c>
      <c r="AJ8" s="26" t="str">
        <f t="shared" si="9"/>
        <v/>
      </c>
      <c r="AK8" s="26" t="str">
        <f t="shared" si="9"/>
        <v/>
      </c>
      <c r="AL8" s="26" t="str">
        <f t="shared" si="9"/>
        <v/>
      </c>
      <c r="AM8" s="26" t="str">
        <f t="shared" si="9"/>
        <v/>
      </c>
      <c r="AN8" s="26" t="str">
        <f t="shared" si="9"/>
        <v/>
      </c>
      <c r="AO8" s="26" t="str">
        <f t="shared" si="9"/>
        <v/>
      </c>
      <c r="AP8" s="26" t="str">
        <f t="shared" si="9"/>
        <v/>
      </c>
      <c r="AQ8" s="26" t="str">
        <f t="shared" si="9"/>
        <v/>
      </c>
      <c r="AR8" s="28"/>
    </row>
    <row r="9" spans="1:44" s="8" customFormat="1" ht="16.5" customHeight="1" x14ac:dyDescent="0.25">
      <c r="A9" s="8" t="str">
        <f>IF(Leyendas!$E$2&lt;&gt;"",Leyendas!$E$2,IF(Leyendas!$D$2&lt;&gt;"",Leyendas!$D$2,Leyendas!$C$2))</f>
        <v>Chile</v>
      </c>
      <c r="B9" s="8" t="str">
        <f>CONCATENATE(Leyendas!$A$2)</f>
        <v>2018</v>
      </c>
      <c r="C9" s="21" t="s">
        <v>42</v>
      </c>
      <c r="D9" s="22"/>
      <c r="E9" s="22"/>
      <c r="F9" s="22"/>
      <c r="G9" s="22"/>
      <c r="H9" s="22"/>
      <c r="I9" s="23"/>
      <c r="J9" s="23"/>
      <c r="K9" s="23"/>
      <c r="L9" s="23"/>
      <c r="M9" s="24"/>
      <c r="N9" s="24"/>
      <c r="O9" s="24"/>
      <c r="P9" s="24"/>
      <c r="Q9" s="24"/>
      <c r="R9" s="24"/>
      <c r="S9" s="24"/>
      <c r="T9" s="24"/>
      <c r="U9" s="24"/>
      <c r="V9" s="25"/>
      <c r="W9" s="25"/>
      <c r="X9" s="25"/>
      <c r="Y9" s="25"/>
      <c r="Z9" s="25"/>
      <c r="AA9" s="26" t="str">
        <f t="shared" si="0"/>
        <v/>
      </c>
      <c r="AB9" s="26" t="str">
        <f t="shared" si="1"/>
        <v/>
      </c>
      <c r="AC9" s="26" t="str">
        <f t="shared" si="2"/>
        <v/>
      </c>
      <c r="AD9" s="26" t="str">
        <f t="shared" si="3"/>
        <v/>
      </c>
      <c r="AE9" s="26" t="str">
        <f t="shared" si="4"/>
        <v/>
      </c>
      <c r="AF9" s="26" t="str">
        <f t="shared" si="5"/>
        <v/>
      </c>
      <c r="AG9" s="26" t="str">
        <f t="shared" si="6"/>
        <v/>
      </c>
      <c r="AH9" s="26" t="str">
        <f t="shared" si="7"/>
        <v/>
      </c>
      <c r="AI9" s="27" t="str">
        <f t="shared" si="8"/>
        <v/>
      </c>
      <c r="AJ9" s="26" t="str">
        <f t="shared" si="9"/>
        <v/>
      </c>
      <c r="AK9" s="26" t="str">
        <f t="shared" si="9"/>
        <v/>
      </c>
      <c r="AL9" s="26" t="str">
        <f t="shared" si="9"/>
        <v/>
      </c>
      <c r="AM9" s="26" t="str">
        <f t="shared" si="9"/>
        <v/>
      </c>
      <c r="AN9" s="26" t="str">
        <f t="shared" si="9"/>
        <v/>
      </c>
      <c r="AO9" s="26" t="str">
        <f t="shared" si="9"/>
        <v/>
      </c>
      <c r="AP9" s="26" t="str">
        <f t="shared" si="9"/>
        <v/>
      </c>
      <c r="AQ9" s="26" t="str">
        <f t="shared" si="9"/>
        <v/>
      </c>
      <c r="AR9" s="28"/>
    </row>
    <row r="10" spans="1:44" s="8" customFormat="1" ht="16.5" customHeight="1" x14ac:dyDescent="0.25">
      <c r="A10" s="8" t="str">
        <f>IF(Leyendas!$E$2&lt;&gt;"",Leyendas!$E$2,IF(Leyendas!$D$2&lt;&gt;"",Leyendas!$D$2,Leyendas!$C$2))</f>
        <v>Chile</v>
      </c>
      <c r="B10" s="8" t="str">
        <f>CONCATENATE(Leyendas!$A$2)</f>
        <v>2018</v>
      </c>
      <c r="C10" s="21" t="s">
        <v>43</v>
      </c>
      <c r="D10" s="22"/>
      <c r="E10" s="22"/>
      <c r="F10" s="22"/>
      <c r="G10" s="22"/>
      <c r="H10" s="22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5"/>
      <c r="W10" s="25"/>
      <c r="X10" s="25"/>
      <c r="Y10" s="25"/>
      <c r="Z10" s="25"/>
      <c r="AA10" s="26" t="str">
        <f t="shared" si="0"/>
        <v/>
      </c>
      <c r="AB10" s="26" t="str">
        <f t="shared" si="1"/>
        <v/>
      </c>
      <c r="AC10" s="26" t="str">
        <f t="shared" si="2"/>
        <v/>
      </c>
      <c r="AD10" s="26" t="str">
        <f t="shared" si="3"/>
        <v/>
      </c>
      <c r="AE10" s="26" t="str">
        <f t="shared" si="4"/>
        <v/>
      </c>
      <c r="AF10" s="26" t="str">
        <f t="shared" si="5"/>
        <v/>
      </c>
      <c r="AG10" s="26" t="str">
        <f t="shared" si="6"/>
        <v/>
      </c>
      <c r="AH10" s="26" t="str">
        <f t="shared" si="7"/>
        <v/>
      </c>
      <c r="AI10" s="27" t="str">
        <f t="shared" si="8"/>
        <v/>
      </c>
      <c r="AJ10" s="26" t="str">
        <f t="shared" si="9"/>
        <v/>
      </c>
      <c r="AK10" s="26" t="str">
        <f t="shared" si="9"/>
        <v/>
      </c>
      <c r="AL10" s="26" t="str">
        <f t="shared" si="9"/>
        <v/>
      </c>
      <c r="AM10" s="26" t="str">
        <f t="shared" si="9"/>
        <v/>
      </c>
      <c r="AN10" s="26" t="str">
        <f t="shared" si="9"/>
        <v/>
      </c>
      <c r="AO10" s="26" t="str">
        <f t="shared" si="9"/>
        <v/>
      </c>
      <c r="AP10" s="26" t="str">
        <f t="shared" si="9"/>
        <v/>
      </c>
      <c r="AQ10" s="26" t="str">
        <f t="shared" si="9"/>
        <v/>
      </c>
      <c r="AR10" s="28"/>
    </row>
    <row r="11" spans="1:44" s="8" customFormat="1" ht="16.5" customHeight="1" x14ac:dyDescent="0.25">
      <c r="A11" s="8" t="str">
        <f>IF(Leyendas!$E$2&lt;&gt;"",Leyendas!$E$2,IF(Leyendas!$D$2&lt;&gt;"",Leyendas!$D$2,Leyendas!$C$2))</f>
        <v>Chile</v>
      </c>
      <c r="B11" s="8" t="str">
        <f>CONCATENATE(Leyendas!$A$2)</f>
        <v>2018</v>
      </c>
      <c r="C11" s="21" t="s">
        <v>44</v>
      </c>
      <c r="D11" s="22"/>
      <c r="E11" s="22"/>
      <c r="F11" s="22"/>
      <c r="G11" s="22"/>
      <c r="H11" s="22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5"/>
      <c r="W11" s="25"/>
      <c r="X11" s="25"/>
      <c r="Y11" s="25"/>
      <c r="Z11" s="25"/>
      <c r="AA11" s="26" t="str">
        <f t="shared" si="0"/>
        <v/>
      </c>
      <c r="AB11" s="26" t="str">
        <f t="shared" si="1"/>
        <v/>
      </c>
      <c r="AC11" s="26" t="str">
        <f t="shared" si="2"/>
        <v/>
      </c>
      <c r="AD11" s="26" t="str">
        <f t="shared" si="3"/>
        <v/>
      </c>
      <c r="AE11" s="26" t="str">
        <f t="shared" si="4"/>
        <v/>
      </c>
      <c r="AF11" s="26" t="str">
        <f t="shared" si="5"/>
        <v/>
      </c>
      <c r="AG11" s="26" t="str">
        <f t="shared" si="6"/>
        <v/>
      </c>
      <c r="AH11" s="26" t="str">
        <f t="shared" si="7"/>
        <v/>
      </c>
      <c r="AI11" s="27" t="str">
        <f t="shared" si="8"/>
        <v/>
      </c>
      <c r="AJ11" s="26" t="str">
        <f t="shared" si="9"/>
        <v/>
      </c>
      <c r="AK11" s="26" t="str">
        <f t="shared" si="9"/>
        <v/>
      </c>
      <c r="AL11" s="26" t="str">
        <f t="shared" si="9"/>
        <v/>
      </c>
      <c r="AM11" s="26" t="str">
        <f t="shared" si="9"/>
        <v/>
      </c>
      <c r="AN11" s="26" t="str">
        <f t="shared" si="9"/>
        <v/>
      </c>
      <c r="AO11" s="26" t="str">
        <f t="shared" si="9"/>
        <v/>
      </c>
      <c r="AP11" s="26" t="str">
        <f t="shared" si="9"/>
        <v/>
      </c>
      <c r="AQ11" s="26" t="str">
        <f t="shared" si="9"/>
        <v/>
      </c>
      <c r="AR11" s="28"/>
    </row>
    <row r="12" spans="1:44" s="8" customFormat="1" ht="16.5" customHeight="1" x14ac:dyDescent="0.25">
      <c r="A12" s="8" t="str">
        <f>IF(Leyendas!$E$2&lt;&gt;"",Leyendas!$E$2,IF(Leyendas!$D$2&lt;&gt;"",Leyendas!$D$2,Leyendas!$C$2))</f>
        <v>Chile</v>
      </c>
      <c r="B12" s="8" t="str">
        <f>CONCATENATE(Leyendas!$A$2)</f>
        <v>2018</v>
      </c>
      <c r="C12" s="21" t="s">
        <v>45</v>
      </c>
      <c r="D12" s="22"/>
      <c r="E12" s="22"/>
      <c r="F12" s="22"/>
      <c r="G12" s="22"/>
      <c r="H12" s="22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5"/>
      <c r="W12" s="25"/>
      <c r="X12" s="25"/>
      <c r="Y12" s="25"/>
      <c r="Z12" s="25"/>
      <c r="AA12" s="26" t="str">
        <f t="shared" si="0"/>
        <v/>
      </c>
      <c r="AB12" s="26" t="str">
        <f t="shared" si="1"/>
        <v/>
      </c>
      <c r="AC12" s="26" t="str">
        <f t="shared" si="2"/>
        <v/>
      </c>
      <c r="AD12" s="26" t="str">
        <f t="shared" si="3"/>
        <v/>
      </c>
      <c r="AE12" s="26" t="str">
        <f t="shared" si="4"/>
        <v/>
      </c>
      <c r="AF12" s="26" t="str">
        <f t="shared" si="5"/>
        <v/>
      </c>
      <c r="AG12" s="26" t="str">
        <f t="shared" si="6"/>
        <v/>
      </c>
      <c r="AH12" s="26" t="str">
        <f t="shared" si="7"/>
        <v/>
      </c>
      <c r="AI12" s="27" t="str">
        <f t="shared" si="8"/>
        <v/>
      </c>
      <c r="AJ12" s="26" t="str">
        <f t="shared" si="9"/>
        <v/>
      </c>
      <c r="AK12" s="26" t="str">
        <f t="shared" si="9"/>
        <v/>
      </c>
      <c r="AL12" s="26" t="str">
        <f t="shared" si="9"/>
        <v/>
      </c>
      <c r="AM12" s="26" t="str">
        <f t="shared" si="9"/>
        <v/>
      </c>
      <c r="AN12" s="26" t="str">
        <f t="shared" si="9"/>
        <v/>
      </c>
      <c r="AO12" s="26" t="str">
        <f t="shared" si="9"/>
        <v/>
      </c>
      <c r="AP12" s="26" t="str">
        <f t="shared" si="9"/>
        <v/>
      </c>
      <c r="AQ12" s="26" t="str">
        <f t="shared" si="9"/>
        <v/>
      </c>
      <c r="AR12" s="28"/>
    </row>
    <row r="13" spans="1:44" s="8" customFormat="1" ht="16.5" customHeight="1" x14ac:dyDescent="0.25">
      <c r="A13" s="8" t="str">
        <f>IF(Leyendas!$E$2&lt;&gt;"",Leyendas!$E$2,IF(Leyendas!$D$2&lt;&gt;"",Leyendas!$D$2,Leyendas!$C$2))</f>
        <v>Chile</v>
      </c>
      <c r="B13" s="8" t="str">
        <f>CONCATENATE(Leyendas!$A$2)</f>
        <v>2018</v>
      </c>
      <c r="C13" s="21" t="s">
        <v>46</v>
      </c>
      <c r="D13" s="22"/>
      <c r="E13" s="22"/>
      <c r="F13" s="22"/>
      <c r="G13" s="22"/>
      <c r="H13" s="22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5"/>
      <c r="W13" s="25"/>
      <c r="X13" s="25"/>
      <c r="Y13" s="25"/>
      <c r="Z13" s="25"/>
      <c r="AA13" s="26" t="str">
        <f t="shared" si="0"/>
        <v/>
      </c>
      <c r="AB13" s="26" t="str">
        <f t="shared" si="1"/>
        <v/>
      </c>
      <c r="AC13" s="26" t="str">
        <f t="shared" si="2"/>
        <v/>
      </c>
      <c r="AD13" s="26" t="str">
        <f t="shared" si="3"/>
        <v/>
      </c>
      <c r="AE13" s="26" t="str">
        <f t="shared" si="4"/>
        <v/>
      </c>
      <c r="AF13" s="26" t="str">
        <f t="shared" si="5"/>
        <v/>
      </c>
      <c r="AG13" s="26" t="str">
        <f t="shared" si="6"/>
        <v/>
      </c>
      <c r="AH13" s="26" t="str">
        <f t="shared" si="7"/>
        <v/>
      </c>
      <c r="AI13" s="27" t="str">
        <f t="shared" si="8"/>
        <v/>
      </c>
      <c r="AJ13" s="26" t="str">
        <f t="shared" si="9"/>
        <v/>
      </c>
      <c r="AK13" s="26" t="str">
        <f t="shared" si="9"/>
        <v/>
      </c>
      <c r="AL13" s="26" t="str">
        <f t="shared" si="9"/>
        <v/>
      </c>
      <c r="AM13" s="26" t="str">
        <f t="shared" si="9"/>
        <v/>
      </c>
      <c r="AN13" s="26" t="str">
        <f t="shared" si="9"/>
        <v/>
      </c>
      <c r="AO13" s="26" t="str">
        <f t="shared" si="9"/>
        <v/>
      </c>
      <c r="AP13" s="26" t="str">
        <f t="shared" si="9"/>
        <v/>
      </c>
      <c r="AQ13" s="26" t="str">
        <f t="shared" si="9"/>
        <v/>
      </c>
      <c r="AR13" s="28"/>
    </row>
    <row r="14" spans="1:44" s="8" customFormat="1" ht="16.5" customHeight="1" x14ac:dyDescent="0.25">
      <c r="A14" s="8" t="str">
        <f>IF(Leyendas!$E$2&lt;&gt;"",Leyendas!$E$2,IF(Leyendas!$D$2&lt;&gt;"",Leyendas!$D$2,Leyendas!$C$2))</f>
        <v>Chile</v>
      </c>
      <c r="B14" s="8" t="str">
        <f>CONCATENATE(Leyendas!$A$2)</f>
        <v>2018</v>
      </c>
      <c r="C14" s="21" t="s">
        <v>47</v>
      </c>
      <c r="D14" s="22"/>
      <c r="E14" s="22"/>
      <c r="F14" s="22"/>
      <c r="G14" s="22"/>
      <c r="H14" s="22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5"/>
      <c r="W14" s="25"/>
      <c r="X14" s="25"/>
      <c r="Y14" s="25"/>
      <c r="Z14" s="25"/>
      <c r="AA14" s="26" t="str">
        <f t="shared" si="0"/>
        <v/>
      </c>
      <c r="AB14" s="26" t="str">
        <f t="shared" si="1"/>
        <v/>
      </c>
      <c r="AC14" s="26" t="str">
        <f t="shared" si="2"/>
        <v/>
      </c>
      <c r="AD14" s="26" t="str">
        <f t="shared" si="3"/>
        <v/>
      </c>
      <c r="AE14" s="26" t="str">
        <f t="shared" si="4"/>
        <v/>
      </c>
      <c r="AF14" s="26" t="str">
        <f t="shared" si="5"/>
        <v/>
      </c>
      <c r="AG14" s="26" t="str">
        <f t="shared" si="6"/>
        <v/>
      </c>
      <c r="AH14" s="26" t="str">
        <f t="shared" si="7"/>
        <v/>
      </c>
      <c r="AI14" s="27" t="str">
        <f t="shared" si="8"/>
        <v/>
      </c>
      <c r="AJ14" s="26" t="str">
        <f t="shared" si="9"/>
        <v/>
      </c>
      <c r="AK14" s="26" t="str">
        <f t="shared" si="9"/>
        <v/>
      </c>
      <c r="AL14" s="26" t="str">
        <f t="shared" si="9"/>
        <v/>
      </c>
      <c r="AM14" s="26" t="str">
        <f t="shared" si="9"/>
        <v/>
      </c>
      <c r="AN14" s="26" t="str">
        <f t="shared" si="9"/>
        <v/>
      </c>
      <c r="AO14" s="26" t="str">
        <f t="shared" si="9"/>
        <v/>
      </c>
      <c r="AP14" s="26" t="str">
        <f t="shared" si="9"/>
        <v/>
      </c>
      <c r="AQ14" s="26" t="str">
        <f t="shared" si="9"/>
        <v/>
      </c>
      <c r="AR14" s="28"/>
    </row>
    <row r="15" spans="1:44" s="8" customFormat="1" ht="16.5" customHeight="1" x14ac:dyDescent="0.25">
      <c r="A15" s="8" t="str">
        <f>IF(Leyendas!$E$2&lt;&gt;"",Leyendas!$E$2,IF(Leyendas!$D$2&lt;&gt;"",Leyendas!$D$2,Leyendas!$C$2))</f>
        <v>Chile</v>
      </c>
      <c r="B15" s="8" t="str">
        <f>CONCATENATE(Leyendas!$A$2)</f>
        <v>2018</v>
      </c>
      <c r="C15" s="21" t="s">
        <v>48</v>
      </c>
      <c r="D15" s="22"/>
      <c r="E15" s="22"/>
      <c r="F15" s="22"/>
      <c r="G15" s="22"/>
      <c r="H15" s="22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5"/>
      <c r="W15" s="25"/>
      <c r="X15" s="25"/>
      <c r="Y15" s="25"/>
      <c r="Z15" s="25"/>
      <c r="AA15" s="26" t="str">
        <f t="shared" si="0"/>
        <v/>
      </c>
      <c r="AB15" s="26" t="str">
        <f t="shared" si="1"/>
        <v/>
      </c>
      <c r="AC15" s="26" t="str">
        <f t="shared" si="2"/>
        <v/>
      </c>
      <c r="AD15" s="26" t="str">
        <f t="shared" si="3"/>
        <v/>
      </c>
      <c r="AE15" s="26" t="str">
        <f t="shared" si="4"/>
        <v/>
      </c>
      <c r="AF15" s="26" t="str">
        <f t="shared" si="5"/>
        <v/>
      </c>
      <c r="AG15" s="26" t="str">
        <f t="shared" si="6"/>
        <v/>
      </c>
      <c r="AH15" s="26" t="str">
        <f t="shared" si="7"/>
        <v/>
      </c>
      <c r="AI15" s="27" t="str">
        <f t="shared" si="8"/>
        <v/>
      </c>
      <c r="AJ15" s="26" t="str">
        <f t="shared" si="9"/>
        <v/>
      </c>
      <c r="AK15" s="26" t="str">
        <f t="shared" si="9"/>
        <v/>
      </c>
      <c r="AL15" s="26" t="str">
        <f t="shared" si="9"/>
        <v/>
      </c>
      <c r="AM15" s="26" t="str">
        <f t="shared" si="9"/>
        <v/>
      </c>
      <c r="AN15" s="26" t="str">
        <f t="shared" si="9"/>
        <v/>
      </c>
      <c r="AO15" s="26" t="str">
        <f t="shared" si="9"/>
        <v/>
      </c>
      <c r="AP15" s="26" t="str">
        <f t="shared" si="9"/>
        <v/>
      </c>
      <c r="AQ15" s="26" t="str">
        <f t="shared" si="9"/>
        <v/>
      </c>
      <c r="AR15" s="28"/>
    </row>
    <row r="16" spans="1:44" s="8" customFormat="1" ht="16.5" customHeight="1" x14ac:dyDescent="0.25">
      <c r="A16" s="8" t="str">
        <f>IF(Leyendas!$E$2&lt;&gt;"",Leyendas!$E$2,IF(Leyendas!$D$2&lt;&gt;"",Leyendas!$D$2,Leyendas!$C$2))</f>
        <v>Chile</v>
      </c>
      <c r="B16" s="8" t="str">
        <f>CONCATENATE(Leyendas!$A$2)</f>
        <v>2018</v>
      </c>
      <c r="C16" s="21" t="s">
        <v>49</v>
      </c>
      <c r="D16" s="22"/>
      <c r="E16" s="22"/>
      <c r="F16" s="22"/>
      <c r="G16" s="22"/>
      <c r="H16" s="22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5"/>
      <c r="W16" s="25"/>
      <c r="X16" s="25"/>
      <c r="Y16" s="25"/>
      <c r="Z16" s="25"/>
      <c r="AA16" s="26" t="str">
        <f t="shared" si="0"/>
        <v/>
      </c>
      <c r="AB16" s="26" t="str">
        <f t="shared" si="1"/>
        <v/>
      </c>
      <c r="AC16" s="26" t="str">
        <f t="shared" si="2"/>
        <v/>
      </c>
      <c r="AD16" s="26" t="str">
        <f t="shared" si="3"/>
        <v/>
      </c>
      <c r="AE16" s="26" t="str">
        <f t="shared" si="4"/>
        <v/>
      </c>
      <c r="AF16" s="26" t="str">
        <f t="shared" si="5"/>
        <v/>
      </c>
      <c r="AG16" s="26" t="str">
        <f t="shared" si="6"/>
        <v/>
      </c>
      <c r="AH16" s="26" t="str">
        <f t="shared" si="7"/>
        <v/>
      </c>
      <c r="AI16" s="27" t="str">
        <f t="shared" si="8"/>
        <v/>
      </c>
      <c r="AJ16" s="26" t="str">
        <f t="shared" si="9"/>
        <v/>
      </c>
      <c r="AK16" s="26" t="str">
        <f t="shared" si="9"/>
        <v/>
      </c>
      <c r="AL16" s="26" t="str">
        <f t="shared" si="9"/>
        <v/>
      </c>
      <c r="AM16" s="26" t="str">
        <f t="shared" si="9"/>
        <v/>
      </c>
      <c r="AN16" s="26" t="str">
        <f t="shared" si="9"/>
        <v/>
      </c>
      <c r="AO16" s="26" t="str">
        <f t="shared" si="9"/>
        <v/>
      </c>
      <c r="AP16" s="26" t="str">
        <f t="shared" si="9"/>
        <v/>
      </c>
      <c r="AQ16" s="26" t="str">
        <f t="shared" si="9"/>
        <v/>
      </c>
      <c r="AR16" s="28"/>
    </row>
    <row r="17" spans="1:44" s="8" customFormat="1" ht="16.5" customHeight="1" x14ac:dyDescent="0.25">
      <c r="A17" s="8" t="str">
        <f>IF(Leyendas!$E$2&lt;&gt;"",Leyendas!$E$2,IF(Leyendas!$D$2&lt;&gt;"",Leyendas!$D$2,Leyendas!$C$2))</f>
        <v>Chile</v>
      </c>
      <c r="B17" s="8" t="str">
        <f>CONCATENATE(Leyendas!$A$2)</f>
        <v>2018</v>
      </c>
      <c r="C17" s="21" t="s">
        <v>50</v>
      </c>
      <c r="D17" s="22"/>
      <c r="E17" s="22"/>
      <c r="F17" s="22"/>
      <c r="G17" s="22"/>
      <c r="H17" s="22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5"/>
      <c r="W17" s="25"/>
      <c r="X17" s="25"/>
      <c r="Y17" s="25"/>
      <c r="Z17" s="25"/>
      <c r="AA17" s="26" t="str">
        <f t="shared" si="0"/>
        <v/>
      </c>
      <c r="AB17" s="26" t="str">
        <f t="shared" si="1"/>
        <v/>
      </c>
      <c r="AC17" s="26" t="str">
        <f t="shared" si="2"/>
        <v/>
      </c>
      <c r="AD17" s="26" t="str">
        <f t="shared" si="3"/>
        <v/>
      </c>
      <c r="AE17" s="26" t="str">
        <f t="shared" si="4"/>
        <v/>
      </c>
      <c r="AF17" s="26" t="str">
        <f t="shared" si="5"/>
        <v/>
      </c>
      <c r="AG17" s="26" t="str">
        <f t="shared" si="6"/>
        <v/>
      </c>
      <c r="AH17" s="26" t="str">
        <f t="shared" si="7"/>
        <v/>
      </c>
      <c r="AI17" s="27" t="str">
        <f t="shared" si="8"/>
        <v/>
      </c>
      <c r="AJ17" s="26" t="str">
        <f t="shared" si="9"/>
        <v/>
      </c>
      <c r="AK17" s="26" t="str">
        <f t="shared" si="9"/>
        <v/>
      </c>
      <c r="AL17" s="26" t="str">
        <f t="shared" si="9"/>
        <v/>
      </c>
      <c r="AM17" s="26" t="str">
        <f t="shared" si="9"/>
        <v/>
      </c>
      <c r="AN17" s="26" t="str">
        <f t="shared" si="9"/>
        <v/>
      </c>
      <c r="AO17" s="26" t="str">
        <f t="shared" si="9"/>
        <v/>
      </c>
      <c r="AP17" s="26" t="str">
        <f t="shared" si="9"/>
        <v/>
      </c>
      <c r="AQ17" s="26" t="str">
        <f t="shared" si="9"/>
        <v/>
      </c>
      <c r="AR17" s="28"/>
    </row>
    <row r="18" spans="1:44" s="8" customFormat="1" ht="16.5" customHeight="1" x14ac:dyDescent="0.25">
      <c r="A18" s="8" t="str">
        <f>IF(Leyendas!$E$2&lt;&gt;"",Leyendas!$E$2,IF(Leyendas!$D$2&lt;&gt;"",Leyendas!$D$2,Leyendas!$C$2))</f>
        <v>Chile</v>
      </c>
      <c r="B18" s="8" t="str">
        <f>CONCATENATE(Leyendas!$A$2)</f>
        <v>2018</v>
      </c>
      <c r="C18" s="21" t="s">
        <v>51</v>
      </c>
      <c r="D18" s="29"/>
      <c r="E18" s="29"/>
      <c r="F18" s="29"/>
      <c r="G18" s="29"/>
      <c r="H18" s="29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5"/>
      <c r="W18" s="25"/>
      <c r="X18" s="25"/>
      <c r="Y18" s="25"/>
      <c r="Z18" s="25"/>
      <c r="AA18" s="26" t="str">
        <f t="shared" si="0"/>
        <v/>
      </c>
      <c r="AB18" s="26" t="str">
        <f t="shared" si="1"/>
        <v/>
      </c>
      <c r="AC18" s="26" t="str">
        <f t="shared" si="2"/>
        <v/>
      </c>
      <c r="AD18" s="26" t="str">
        <f t="shared" si="3"/>
        <v/>
      </c>
      <c r="AE18" s="26" t="str">
        <f t="shared" si="4"/>
        <v/>
      </c>
      <c r="AF18" s="26" t="str">
        <f t="shared" si="5"/>
        <v/>
      </c>
      <c r="AG18" s="26" t="str">
        <f t="shared" si="6"/>
        <v/>
      </c>
      <c r="AH18" s="26" t="str">
        <f t="shared" si="7"/>
        <v/>
      </c>
      <c r="AI18" s="27" t="str">
        <f t="shared" si="8"/>
        <v/>
      </c>
      <c r="AJ18" s="26" t="str">
        <f t="shared" si="9"/>
        <v/>
      </c>
      <c r="AK18" s="26" t="str">
        <f t="shared" si="9"/>
        <v/>
      </c>
      <c r="AL18" s="26" t="str">
        <f t="shared" si="9"/>
        <v/>
      </c>
      <c r="AM18" s="26" t="str">
        <f t="shared" si="9"/>
        <v/>
      </c>
      <c r="AN18" s="26" t="str">
        <f t="shared" si="9"/>
        <v/>
      </c>
      <c r="AO18" s="26" t="str">
        <f t="shared" si="9"/>
        <v/>
      </c>
      <c r="AP18" s="26" t="str">
        <f t="shared" si="9"/>
        <v/>
      </c>
      <c r="AQ18" s="26" t="str">
        <f t="shared" si="9"/>
        <v/>
      </c>
      <c r="AR18" s="28"/>
    </row>
    <row r="19" spans="1:44" s="8" customFormat="1" ht="16.5" customHeight="1" x14ac:dyDescent="0.25">
      <c r="A19" s="8" t="str">
        <f>IF(Leyendas!$E$2&lt;&gt;"",Leyendas!$E$2,IF(Leyendas!$D$2&lt;&gt;"",Leyendas!$D$2,Leyendas!$C$2))</f>
        <v>Chile</v>
      </c>
      <c r="B19" s="8" t="str">
        <f>CONCATENATE(Leyendas!$A$2)</f>
        <v>2018</v>
      </c>
      <c r="C19" s="21" t="s">
        <v>52</v>
      </c>
      <c r="D19" s="22"/>
      <c r="E19" s="22"/>
      <c r="F19" s="22"/>
      <c r="G19" s="22"/>
      <c r="H19" s="22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5"/>
      <c r="W19" s="25"/>
      <c r="X19" s="25"/>
      <c r="Y19" s="25"/>
      <c r="Z19" s="25"/>
      <c r="AA19" s="26" t="str">
        <f t="shared" si="0"/>
        <v/>
      </c>
      <c r="AB19" s="26" t="str">
        <f t="shared" si="1"/>
        <v/>
      </c>
      <c r="AC19" s="26" t="str">
        <f t="shared" si="2"/>
        <v/>
      </c>
      <c r="AD19" s="26" t="str">
        <f t="shared" si="3"/>
        <v/>
      </c>
      <c r="AE19" s="26" t="str">
        <f t="shared" si="4"/>
        <v/>
      </c>
      <c r="AF19" s="26" t="str">
        <f t="shared" si="5"/>
        <v/>
      </c>
      <c r="AG19" s="26" t="str">
        <f t="shared" si="6"/>
        <v/>
      </c>
      <c r="AH19" s="26" t="str">
        <f t="shared" si="7"/>
        <v/>
      </c>
      <c r="AI19" s="27" t="str">
        <f t="shared" si="8"/>
        <v/>
      </c>
      <c r="AJ19" s="26" t="str">
        <f t="shared" si="9"/>
        <v/>
      </c>
      <c r="AK19" s="26" t="str">
        <f t="shared" si="9"/>
        <v/>
      </c>
      <c r="AL19" s="26" t="str">
        <f t="shared" si="9"/>
        <v/>
      </c>
      <c r="AM19" s="26" t="str">
        <f t="shared" si="9"/>
        <v/>
      </c>
      <c r="AN19" s="26" t="str">
        <f t="shared" si="9"/>
        <v/>
      </c>
      <c r="AO19" s="26" t="str">
        <f t="shared" si="9"/>
        <v/>
      </c>
      <c r="AP19" s="26" t="str">
        <f t="shared" si="9"/>
        <v/>
      </c>
      <c r="AQ19" s="26" t="str">
        <f t="shared" si="9"/>
        <v/>
      </c>
      <c r="AR19" s="28"/>
    </row>
    <row r="20" spans="1:44" s="8" customFormat="1" ht="16.5" customHeight="1" x14ac:dyDescent="0.25">
      <c r="A20" s="8" t="str">
        <f>IF(Leyendas!$E$2&lt;&gt;"",Leyendas!$E$2,IF(Leyendas!$D$2&lt;&gt;"",Leyendas!$D$2,Leyendas!$C$2))</f>
        <v>Chile</v>
      </c>
      <c r="B20" s="8" t="str">
        <f>CONCATENATE(Leyendas!$A$2)</f>
        <v>2018</v>
      </c>
      <c r="C20" s="21" t="s">
        <v>53</v>
      </c>
      <c r="D20" s="22"/>
      <c r="E20" s="22"/>
      <c r="F20" s="22"/>
      <c r="G20" s="22"/>
      <c r="H20" s="22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5"/>
      <c r="W20" s="25"/>
      <c r="X20" s="25"/>
      <c r="Y20" s="25"/>
      <c r="Z20" s="25"/>
      <c r="AA20" s="26" t="str">
        <f t="shared" si="0"/>
        <v/>
      </c>
      <c r="AB20" s="26" t="str">
        <f t="shared" si="1"/>
        <v/>
      </c>
      <c r="AC20" s="26" t="str">
        <f t="shared" si="2"/>
        <v/>
      </c>
      <c r="AD20" s="26" t="str">
        <f t="shared" si="3"/>
        <v/>
      </c>
      <c r="AE20" s="26" t="str">
        <f t="shared" si="4"/>
        <v/>
      </c>
      <c r="AF20" s="26" t="str">
        <f t="shared" si="5"/>
        <v/>
      </c>
      <c r="AG20" s="26" t="str">
        <f t="shared" si="6"/>
        <v/>
      </c>
      <c r="AH20" s="26" t="str">
        <f t="shared" si="7"/>
        <v/>
      </c>
      <c r="AI20" s="27" t="str">
        <f t="shared" si="8"/>
        <v/>
      </c>
      <c r="AJ20" s="26" t="str">
        <f t="shared" si="9"/>
        <v/>
      </c>
      <c r="AK20" s="26" t="str">
        <f t="shared" si="9"/>
        <v/>
      </c>
      <c r="AL20" s="26" t="str">
        <f t="shared" si="9"/>
        <v/>
      </c>
      <c r="AM20" s="26" t="str">
        <f t="shared" si="9"/>
        <v/>
      </c>
      <c r="AN20" s="26" t="str">
        <f t="shared" si="9"/>
        <v/>
      </c>
      <c r="AO20" s="26" t="str">
        <f t="shared" si="9"/>
        <v/>
      </c>
      <c r="AP20" s="26" t="str">
        <f t="shared" si="9"/>
        <v/>
      </c>
      <c r="AQ20" s="26" t="str">
        <f t="shared" si="9"/>
        <v/>
      </c>
      <c r="AR20" s="28"/>
    </row>
    <row r="21" spans="1:44" s="33" customFormat="1" ht="16.5" customHeight="1" x14ac:dyDescent="0.25">
      <c r="A21" s="8" t="str">
        <f>IF(Leyendas!$E$2&lt;&gt;"",Leyendas!$E$2,IF(Leyendas!$D$2&lt;&gt;"",Leyendas!$D$2,Leyendas!$C$2))</f>
        <v>Chile</v>
      </c>
      <c r="B21" s="8" t="str">
        <f>CONCATENATE(Leyendas!$A$2)</f>
        <v>2018</v>
      </c>
      <c r="C21" s="21" t="s">
        <v>54</v>
      </c>
      <c r="D21" s="22"/>
      <c r="E21" s="22"/>
      <c r="F21" s="22"/>
      <c r="G21" s="22"/>
      <c r="H21" s="22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25"/>
      <c r="W21" s="31"/>
      <c r="X21" s="31"/>
      <c r="Y21" s="31"/>
      <c r="Z21" s="31"/>
      <c r="AA21" s="26" t="str">
        <f t="shared" si="0"/>
        <v/>
      </c>
      <c r="AB21" s="26" t="str">
        <f t="shared" si="1"/>
        <v/>
      </c>
      <c r="AC21" s="26" t="str">
        <f t="shared" si="2"/>
        <v/>
      </c>
      <c r="AD21" s="26" t="str">
        <f t="shared" si="3"/>
        <v/>
      </c>
      <c r="AE21" s="26" t="str">
        <f t="shared" si="4"/>
        <v/>
      </c>
      <c r="AF21" s="26" t="str">
        <f t="shared" si="5"/>
        <v/>
      </c>
      <c r="AG21" s="26" t="str">
        <f t="shared" si="6"/>
        <v/>
      </c>
      <c r="AH21" s="26" t="str">
        <f t="shared" si="7"/>
        <v/>
      </c>
      <c r="AI21" s="27" t="str">
        <f t="shared" si="8"/>
        <v/>
      </c>
      <c r="AJ21" s="26" t="str">
        <f t="shared" si="9"/>
        <v/>
      </c>
      <c r="AK21" s="26" t="str">
        <f t="shared" si="9"/>
        <v/>
      </c>
      <c r="AL21" s="26" t="str">
        <f t="shared" si="9"/>
        <v/>
      </c>
      <c r="AM21" s="26" t="str">
        <f t="shared" si="9"/>
        <v/>
      </c>
      <c r="AN21" s="26" t="str">
        <f t="shared" si="9"/>
        <v/>
      </c>
      <c r="AO21" s="26" t="str">
        <f t="shared" si="9"/>
        <v/>
      </c>
      <c r="AP21" s="26" t="str">
        <f t="shared" si="9"/>
        <v/>
      </c>
      <c r="AQ21" s="26" t="str">
        <f t="shared" si="9"/>
        <v/>
      </c>
      <c r="AR21" s="32"/>
    </row>
    <row r="22" spans="1:44" s="8" customFormat="1" ht="16.5" customHeight="1" x14ac:dyDescent="0.25">
      <c r="A22" s="8" t="str">
        <f>IF(Leyendas!$E$2&lt;&gt;"",Leyendas!$E$2,IF(Leyendas!$D$2&lt;&gt;"",Leyendas!$D$2,Leyendas!$C$2))</f>
        <v>Chile</v>
      </c>
      <c r="B22" s="8" t="str">
        <f>CONCATENATE(Leyendas!$A$2)</f>
        <v>2018</v>
      </c>
      <c r="C22" s="21" t="s">
        <v>55</v>
      </c>
      <c r="D22" s="22"/>
      <c r="E22" s="22"/>
      <c r="F22" s="22"/>
      <c r="G22" s="22"/>
      <c r="H22" s="22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5"/>
      <c r="W22" s="25"/>
      <c r="X22" s="25"/>
      <c r="Y22" s="25"/>
      <c r="Z22" s="25"/>
      <c r="AA22" s="26" t="str">
        <f t="shared" si="0"/>
        <v/>
      </c>
      <c r="AB22" s="26" t="str">
        <f t="shared" si="1"/>
        <v/>
      </c>
      <c r="AC22" s="26" t="str">
        <f t="shared" si="2"/>
        <v/>
      </c>
      <c r="AD22" s="26" t="str">
        <f t="shared" si="3"/>
        <v/>
      </c>
      <c r="AE22" s="26" t="str">
        <f t="shared" si="4"/>
        <v/>
      </c>
      <c r="AF22" s="26" t="str">
        <f t="shared" si="5"/>
        <v/>
      </c>
      <c r="AG22" s="26" t="str">
        <f t="shared" si="6"/>
        <v/>
      </c>
      <c r="AH22" s="26" t="str">
        <f t="shared" si="7"/>
        <v/>
      </c>
      <c r="AI22" s="27" t="str">
        <f t="shared" si="8"/>
        <v/>
      </c>
      <c r="AJ22" s="26" t="str">
        <f t="shared" ref="AJ22:AQ45" si="10">IF($V22=0,"",M22/$V22)</f>
        <v/>
      </c>
      <c r="AK22" s="26" t="str">
        <f t="shared" si="10"/>
        <v/>
      </c>
      <c r="AL22" s="26" t="str">
        <f t="shared" si="10"/>
        <v/>
      </c>
      <c r="AM22" s="26" t="str">
        <f t="shared" si="10"/>
        <v/>
      </c>
      <c r="AN22" s="26" t="str">
        <f t="shared" si="10"/>
        <v/>
      </c>
      <c r="AO22" s="26" t="str">
        <f t="shared" si="10"/>
        <v/>
      </c>
      <c r="AP22" s="26" t="str">
        <f t="shared" si="10"/>
        <v/>
      </c>
      <c r="AQ22" s="26" t="str">
        <f t="shared" si="10"/>
        <v/>
      </c>
      <c r="AR22" s="28"/>
    </row>
    <row r="23" spans="1:44" s="8" customFormat="1" ht="16.5" customHeight="1" x14ac:dyDescent="0.25">
      <c r="A23" s="8" t="str">
        <f>IF(Leyendas!$E$2&lt;&gt;"",Leyendas!$E$2,IF(Leyendas!$D$2&lt;&gt;"",Leyendas!$D$2,Leyendas!$C$2))</f>
        <v>Chile</v>
      </c>
      <c r="B23" s="8" t="str">
        <f>CONCATENATE(Leyendas!$A$2)</f>
        <v>2018</v>
      </c>
      <c r="C23" s="21" t="s">
        <v>56</v>
      </c>
      <c r="D23" s="22"/>
      <c r="E23" s="22"/>
      <c r="F23" s="22"/>
      <c r="G23" s="22"/>
      <c r="H23" s="22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5"/>
      <c r="W23" s="25"/>
      <c r="X23" s="25"/>
      <c r="Y23" s="25"/>
      <c r="Z23" s="25"/>
      <c r="AA23" s="26" t="str">
        <f t="shared" si="0"/>
        <v/>
      </c>
      <c r="AB23" s="26" t="str">
        <f t="shared" si="1"/>
        <v/>
      </c>
      <c r="AC23" s="26" t="str">
        <f t="shared" si="2"/>
        <v/>
      </c>
      <c r="AD23" s="26" t="str">
        <f t="shared" si="3"/>
        <v/>
      </c>
      <c r="AE23" s="26" t="str">
        <f t="shared" si="4"/>
        <v/>
      </c>
      <c r="AF23" s="26" t="str">
        <f t="shared" si="5"/>
        <v/>
      </c>
      <c r="AG23" s="26" t="str">
        <f t="shared" si="6"/>
        <v/>
      </c>
      <c r="AH23" s="26" t="str">
        <f t="shared" si="7"/>
        <v/>
      </c>
      <c r="AI23" s="27" t="str">
        <f t="shared" si="8"/>
        <v/>
      </c>
      <c r="AJ23" s="26" t="str">
        <f t="shared" si="10"/>
        <v/>
      </c>
      <c r="AK23" s="26" t="str">
        <f t="shared" si="10"/>
        <v/>
      </c>
      <c r="AL23" s="26" t="str">
        <f t="shared" si="10"/>
        <v/>
      </c>
      <c r="AM23" s="26" t="str">
        <f t="shared" si="10"/>
        <v/>
      </c>
      <c r="AN23" s="26" t="str">
        <f t="shared" si="10"/>
        <v/>
      </c>
      <c r="AO23" s="26" t="str">
        <f t="shared" si="10"/>
        <v/>
      </c>
      <c r="AP23" s="26" t="str">
        <f t="shared" si="10"/>
        <v/>
      </c>
      <c r="AQ23" s="26" t="str">
        <f t="shared" si="10"/>
        <v/>
      </c>
      <c r="AR23" s="28"/>
    </row>
    <row r="24" spans="1:44" s="8" customFormat="1" ht="16.5" customHeight="1" x14ac:dyDescent="0.25">
      <c r="A24" s="8" t="str">
        <f>IF(Leyendas!$E$2&lt;&gt;"",Leyendas!$E$2,IF(Leyendas!$D$2&lt;&gt;"",Leyendas!$D$2,Leyendas!$C$2))</f>
        <v>Chile</v>
      </c>
      <c r="B24" s="8" t="str">
        <f>CONCATENATE(Leyendas!$A$2)</f>
        <v>2018</v>
      </c>
      <c r="C24" s="21" t="s">
        <v>57</v>
      </c>
      <c r="D24" s="22"/>
      <c r="E24" s="22"/>
      <c r="F24" s="22"/>
      <c r="G24" s="22"/>
      <c r="H24" s="22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5"/>
      <c r="W24" s="25"/>
      <c r="X24" s="25"/>
      <c r="Y24" s="25"/>
      <c r="Z24" s="25"/>
      <c r="AA24" s="26" t="str">
        <f t="shared" si="0"/>
        <v/>
      </c>
      <c r="AB24" s="26" t="str">
        <f t="shared" si="1"/>
        <v/>
      </c>
      <c r="AC24" s="26" t="str">
        <f t="shared" si="2"/>
        <v/>
      </c>
      <c r="AD24" s="26" t="str">
        <f t="shared" si="3"/>
        <v/>
      </c>
      <c r="AE24" s="26" t="str">
        <f t="shared" si="4"/>
        <v/>
      </c>
      <c r="AF24" s="26" t="str">
        <f t="shared" si="5"/>
        <v/>
      </c>
      <c r="AG24" s="26" t="str">
        <f t="shared" si="6"/>
        <v/>
      </c>
      <c r="AH24" s="26" t="str">
        <f t="shared" si="7"/>
        <v/>
      </c>
      <c r="AI24" s="27" t="str">
        <f t="shared" si="8"/>
        <v/>
      </c>
      <c r="AJ24" s="26" t="str">
        <f t="shared" si="10"/>
        <v/>
      </c>
      <c r="AK24" s="26" t="str">
        <f t="shared" si="10"/>
        <v/>
      </c>
      <c r="AL24" s="26" t="str">
        <f t="shared" si="10"/>
        <v/>
      </c>
      <c r="AM24" s="26" t="str">
        <f t="shared" si="10"/>
        <v/>
      </c>
      <c r="AN24" s="26" t="str">
        <f t="shared" si="10"/>
        <v/>
      </c>
      <c r="AO24" s="26" t="str">
        <f t="shared" si="10"/>
        <v/>
      </c>
      <c r="AP24" s="26" t="str">
        <f t="shared" si="10"/>
        <v/>
      </c>
      <c r="AQ24" s="26" t="str">
        <f t="shared" si="10"/>
        <v/>
      </c>
      <c r="AR24" s="28"/>
    </row>
    <row r="25" spans="1:44" s="8" customFormat="1" ht="16.5" customHeight="1" x14ac:dyDescent="0.25">
      <c r="A25" s="8" t="str">
        <f>IF(Leyendas!$E$2&lt;&gt;"",Leyendas!$E$2,IF(Leyendas!$D$2&lt;&gt;"",Leyendas!$D$2,Leyendas!$C$2))</f>
        <v>Chile</v>
      </c>
      <c r="B25" s="8" t="str">
        <f>CONCATENATE(Leyendas!$A$2)</f>
        <v>2018</v>
      </c>
      <c r="C25" s="21" t="s">
        <v>58</v>
      </c>
      <c r="D25" s="22"/>
      <c r="E25" s="22"/>
      <c r="F25" s="22"/>
      <c r="G25" s="22"/>
      <c r="H25" s="22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5"/>
      <c r="W25" s="25"/>
      <c r="X25" s="25"/>
      <c r="Y25" s="25"/>
      <c r="Z25" s="25"/>
      <c r="AA25" s="26" t="str">
        <f t="shared" si="0"/>
        <v/>
      </c>
      <c r="AB25" s="26" t="str">
        <f t="shared" si="1"/>
        <v/>
      </c>
      <c r="AC25" s="26" t="str">
        <f t="shared" si="2"/>
        <v/>
      </c>
      <c r="AD25" s="26" t="str">
        <f t="shared" si="3"/>
        <v/>
      </c>
      <c r="AE25" s="26" t="str">
        <f t="shared" si="4"/>
        <v/>
      </c>
      <c r="AF25" s="26" t="str">
        <f t="shared" si="5"/>
        <v/>
      </c>
      <c r="AG25" s="26" t="str">
        <f t="shared" si="6"/>
        <v/>
      </c>
      <c r="AH25" s="26" t="str">
        <f t="shared" si="7"/>
        <v/>
      </c>
      <c r="AI25" s="27" t="str">
        <f t="shared" si="8"/>
        <v/>
      </c>
      <c r="AJ25" s="26" t="str">
        <f t="shared" si="10"/>
        <v/>
      </c>
      <c r="AK25" s="26" t="str">
        <f t="shared" si="10"/>
        <v/>
      </c>
      <c r="AL25" s="26" t="str">
        <f t="shared" si="10"/>
        <v/>
      </c>
      <c r="AM25" s="26" t="str">
        <f t="shared" si="10"/>
        <v/>
      </c>
      <c r="AN25" s="26" t="str">
        <f t="shared" si="10"/>
        <v/>
      </c>
      <c r="AO25" s="26" t="str">
        <f t="shared" si="10"/>
        <v/>
      </c>
      <c r="AP25" s="26" t="str">
        <f t="shared" si="10"/>
        <v/>
      </c>
      <c r="AQ25" s="26" t="str">
        <f t="shared" si="10"/>
        <v/>
      </c>
      <c r="AR25" s="28"/>
    </row>
    <row r="26" spans="1:44" s="8" customFormat="1" ht="15.75" x14ac:dyDescent="0.25">
      <c r="A26" s="8" t="str">
        <f>IF(Leyendas!$E$2&lt;&gt;"",Leyendas!$E$2,IF(Leyendas!$D$2&lt;&gt;"",Leyendas!$D$2,Leyendas!$C$2))</f>
        <v>Chile</v>
      </c>
      <c r="B26" s="8" t="str">
        <f>CONCATENATE(Leyendas!$A$2)</f>
        <v>2018</v>
      </c>
      <c r="C26" s="21" t="s">
        <v>59</v>
      </c>
      <c r="D26" s="22"/>
      <c r="E26" s="22"/>
      <c r="F26" s="22"/>
      <c r="G26" s="22"/>
      <c r="H26" s="22"/>
      <c r="I26" s="22"/>
      <c r="J26" s="22"/>
      <c r="K26" s="22"/>
      <c r="L26" s="22"/>
      <c r="M26" s="24"/>
      <c r="N26" s="24"/>
      <c r="O26" s="24"/>
      <c r="P26" s="24"/>
      <c r="Q26" s="24"/>
      <c r="R26" s="24"/>
      <c r="S26" s="24"/>
      <c r="T26" s="24"/>
      <c r="U26" s="24"/>
      <c r="V26" s="25"/>
      <c r="W26" s="25"/>
      <c r="X26" s="25"/>
      <c r="Y26" s="25"/>
      <c r="Z26" s="25"/>
      <c r="AA26" s="26" t="str">
        <f t="shared" si="0"/>
        <v/>
      </c>
      <c r="AB26" s="26" t="str">
        <f t="shared" si="1"/>
        <v/>
      </c>
      <c r="AC26" s="26" t="str">
        <f t="shared" si="2"/>
        <v/>
      </c>
      <c r="AD26" s="26" t="str">
        <f t="shared" si="3"/>
        <v/>
      </c>
      <c r="AE26" s="26" t="str">
        <f t="shared" si="4"/>
        <v/>
      </c>
      <c r="AF26" s="26" t="str">
        <f t="shared" si="5"/>
        <v/>
      </c>
      <c r="AG26" s="26" t="str">
        <f t="shared" si="6"/>
        <v/>
      </c>
      <c r="AH26" s="26" t="str">
        <f t="shared" si="7"/>
        <v/>
      </c>
      <c r="AI26" s="27" t="str">
        <f t="shared" si="8"/>
        <v/>
      </c>
      <c r="AJ26" s="26" t="str">
        <f t="shared" si="10"/>
        <v/>
      </c>
      <c r="AK26" s="26" t="str">
        <f t="shared" si="10"/>
        <v/>
      </c>
      <c r="AL26" s="26" t="str">
        <f t="shared" si="10"/>
        <v/>
      </c>
      <c r="AM26" s="26" t="str">
        <f t="shared" si="10"/>
        <v/>
      </c>
      <c r="AN26" s="26" t="str">
        <f t="shared" si="10"/>
        <v/>
      </c>
      <c r="AO26" s="26" t="str">
        <f t="shared" si="10"/>
        <v/>
      </c>
      <c r="AP26" s="26" t="str">
        <f t="shared" si="10"/>
        <v/>
      </c>
      <c r="AQ26" s="26" t="str">
        <f t="shared" si="10"/>
        <v/>
      </c>
      <c r="AR26" s="28"/>
    </row>
    <row r="27" spans="1:44" s="8" customFormat="1" ht="15.75" x14ac:dyDescent="0.25">
      <c r="A27" s="8" t="str">
        <f>IF(Leyendas!$E$2&lt;&gt;"",Leyendas!$E$2,IF(Leyendas!$D$2&lt;&gt;"",Leyendas!$D$2,Leyendas!$C$2))</f>
        <v>Chile</v>
      </c>
      <c r="B27" s="8" t="str">
        <f>CONCATENATE(Leyendas!$A$2)</f>
        <v>2018</v>
      </c>
      <c r="C27" s="21" t="s">
        <v>60</v>
      </c>
      <c r="D27" s="22"/>
      <c r="E27" s="22"/>
      <c r="F27" s="34"/>
      <c r="G27" s="34"/>
      <c r="H27" s="22"/>
      <c r="I27" s="22"/>
      <c r="J27" s="22"/>
      <c r="K27" s="22"/>
      <c r="L27" s="22"/>
      <c r="M27" s="24"/>
      <c r="N27" s="24"/>
      <c r="O27" s="24"/>
      <c r="P27" s="24"/>
      <c r="Q27" s="24"/>
      <c r="R27" s="24"/>
      <c r="S27" s="24"/>
      <c r="T27" s="24"/>
      <c r="U27" s="24"/>
      <c r="V27" s="25"/>
      <c r="W27" s="25"/>
      <c r="X27" s="25"/>
      <c r="Y27" s="25"/>
      <c r="Z27" s="25"/>
      <c r="AA27" s="26" t="str">
        <f t="shared" si="0"/>
        <v/>
      </c>
      <c r="AB27" s="26" t="str">
        <f t="shared" si="1"/>
        <v/>
      </c>
      <c r="AC27" s="26" t="str">
        <f t="shared" si="2"/>
        <v/>
      </c>
      <c r="AD27" s="26" t="str">
        <f t="shared" si="3"/>
        <v/>
      </c>
      <c r="AE27" s="26" t="str">
        <f t="shared" si="4"/>
        <v/>
      </c>
      <c r="AF27" s="26" t="str">
        <f t="shared" si="5"/>
        <v/>
      </c>
      <c r="AG27" s="26" t="str">
        <f t="shared" si="6"/>
        <v/>
      </c>
      <c r="AH27" s="26" t="str">
        <f t="shared" si="7"/>
        <v/>
      </c>
      <c r="AI27" s="27" t="str">
        <f t="shared" si="8"/>
        <v/>
      </c>
      <c r="AJ27" s="26" t="str">
        <f t="shared" si="10"/>
        <v/>
      </c>
      <c r="AK27" s="26" t="str">
        <f t="shared" si="10"/>
        <v/>
      </c>
      <c r="AL27" s="26" t="str">
        <f t="shared" si="10"/>
        <v/>
      </c>
      <c r="AM27" s="26" t="str">
        <f t="shared" si="10"/>
        <v/>
      </c>
      <c r="AN27" s="26" t="str">
        <f t="shared" si="10"/>
        <v/>
      </c>
      <c r="AO27" s="26" t="str">
        <f t="shared" si="10"/>
        <v/>
      </c>
      <c r="AP27" s="26" t="str">
        <f t="shared" si="10"/>
        <v/>
      </c>
      <c r="AQ27" s="26" t="str">
        <f t="shared" si="10"/>
        <v/>
      </c>
      <c r="AR27" s="28"/>
    </row>
    <row r="28" spans="1:44" s="8" customFormat="1" ht="15.75" x14ac:dyDescent="0.25">
      <c r="A28" s="8" t="str">
        <f>IF(Leyendas!$E$2&lt;&gt;"",Leyendas!$E$2,IF(Leyendas!$D$2&lt;&gt;"",Leyendas!$D$2,Leyendas!$C$2))</f>
        <v>Chile</v>
      </c>
      <c r="B28" s="8" t="str">
        <f>CONCATENATE(Leyendas!$A$2)</f>
        <v>2018</v>
      </c>
      <c r="C28" s="21" t="s">
        <v>61</v>
      </c>
      <c r="D28" s="22"/>
      <c r="E28" s="22"/>
      <c r="F28" s="34"/>
      <c r="G28" s="34"/>
      <c r="H28" s="22"/>
      <c r="I28" s="22"/>
      <c r="J28" s="22"/>
      <c r="K28" s="22"/>
      <c r="L28" s="22"/>
      <c r="M28" s="24"/>
      <c r="N28" s="24"/>
      <c r="O28" s="24"/>
      <c r="P28" s="24"/>
      <c r="Q28" s="24"/>
      <c r="R28" s="24"/>
      <c r="S28" s="24"/>
      <c r="T28" s="24"/>
      <c r="U28" s="24"/>
      <c r="V28" s="25"/>
      <c r="W28" s="25"/>
      <c r="X28" s="25"/>
      <c r="Y28" s="25"/>
      <c r="Z28" s="25"/>
      <c r="AA28" s="26" t="str">
        <f t="shared" si="0"/>
        <v/>
      </c>
      <c r="AB28" s="26" t="str">
        <f t="shared" si="1"/>
        <v/>
      </c>
      <c r="AC28" s="26" t="str">
        <f t="shared" si="2"/>
        <v/>
      </c>
      <c r="AD28" s="26" t="str">
        <f t="shared" si="3"/>
        <v/>
      </c>
      <c r="AE28" s="26" t="str">
        <f t="shared" si="4"/>
        <v/>
      </c>
      <c r="AF28" s="26" t="str">
        <f t="shared" si="5"/>
        <v/>
      </c>
      <c r="AG28" s="26" t="str">
        <f t="shared" si="6"/>
        <v/>
      </c>
      <c r="AH28" s="26" t="str">
        <f t="shared" si="7"/>
        <v/>
      </c>
      <c r="AI28" s="27" t="str">
        <f t="shared" si="8"/>
        <v/>
      </c>
      <c r="AJ28" s="26" t="str">
        <f t="shared" si="10"/>
        <v/>
      </c>
      <c r="AK28" s="26" t="str">
        <f t="shared" si="10"/>
        <v/>
      </c>
      <c r="AL28" s="26" t="str">
        <f t="shared" si="10"/>
        <v/>
      </c>
      <c r="AM28" s="26" t="str">
        <f t="shared" si="10"/>
        <v/>
      </c>
      <c r="AN28" s="26" t="str">
        <f t="shared" si="10"/>
        <v/>
      </c>
      <c r="AO28" s="26" t="str">
        <f t="shared" si="10"/>
        <v/>
      </c>
      <c r="AP28" s="26" t="str">
        <f t="shared" si="10"/>
        <v/>
      </c>
      <c r="AQ28" s="26" t="str">
        <f t="shared" si="10"/>
        <v/>
      </c>
      <c r="AR28" s="28"/>
    </row>
    <row r="29" spans="1:44" s="8" customFormat="1" ht="15.75" x14ac:dyDescent="0.25">
      <c r="A29" s="8" t="str">
        <f>IF(Leyendas!$E$2&lt;&gt;"",Leyendas!$E$2,IF(Leyendas!$D$2&lt;&gt;"",Leyendas!$D$2,Leyendas!$C$2))</f>
        <v>Chile</v>
      </c>
      <c r="B29" s="8" t="str">
        <f>CONCATENATE(Leyendas!$A$2)</f>
        <v>2018</v>
      </c>
      <c r="C29" s="21" t="s">
        <v>62</v>
      </c>
      <c r="D29" s="22"/>
      <c r="E29" s="22"/>
      <c r="F29" s="34"/>
      <c r="G29" s="34"/>
      <c r="H29" s="22"/>
      <c r="I29" s="22"/>
      <c r="J29" s="22"/>
      <c r="K29" s="22"/>
      <c r="L29" s="22"/>
      <c r="M29" s="24"/>
      <c r="N29" s="24"/>
      <c r="O29" s="24"/>
      <c r="P29" s="24"/>
      <c r="Q29" s="24"/>
      <c r="R29" s="24"/>
      <c r="S29" s="24"/>
      <c r="T29" s="24"/>
      <c r="U29" s="24"/>
      <c r="V29" s="25"/>
      <c r="W29" s="25"/>
      <c r="X29" s="25"/>
      <c r="Y29" s="25"/>
      <c r="Z29" s="25"/>
      <c r="AA29" s="26" t="str">
        <f t="shared" si="0"/>
        <v/>
      </c>
      <c r="AB29" s="26" t="str">
        <f t="shared" si="1"/>
        <v/>
      </c>
      <c r="AC29" s="26" t="str">
        <f t="shared" si="2"/>
        <v/>
      </c>
      <c r="AD29" s="26" t="str">
        <f t="shared" si="3"/>
        <v/>
      </c>
      <c r="AE29" s="26" t="str">
        <f t="shared" si="4"/>
        <v/>
      </c>
      <c r="AF29" s="26" t="str">
        <f t="shared" si="5"/>
        <v/>
      </c>
      <c r="AG29" s="26" t="str">
        <f t="shared" si="6"/>
        <v/>
      </c>
      <c r="AH29" s="26" t="str">
        <f t="shared" si="7"/>
        <v/>
      </c>
      <c r="AI29" s="27" t="str">
        <f t="shared" si="8"/>
        <v/>
      </c>
      <c r="AJ29" s="26" t="str">
        <f t="shared" si="10"/>
        <v/>
      </c>
      <c r="AK29" s="26" t="str">
        <f t="shared" si="10"/>
        <v/>
      </c>
      <c r="AL29" s="26" t="str">
        <f t="shared" si="10"/>
        <v/>
      </c>
      <c r="AM29" s="26" t="str">
        <f t="shared" si="10"/>
        <v/>
      </c>
      <c r="AN29" s="26" t="str">
        <f t="shared" si="10"/>
        <v/>
      </c>
      <c r="AO29" s="26" t="str">
        <f t="shared" si="10"/>
        <v/>
      </c>
      <c r="AP29" s="26" t="str">
        <f t="shared" si="10"/>
        <v/>
      </c>
      <c r="AQ29" s="26" t="str">
        <f t="shared" si="10"/>
        <v/>
      </c>
      <c r="AR29" s="28"/>
    </row>
    <row r="30" spans="1:44" s="8" customFormat="1" ht="15.75" x14ac:dyDescent="0.25">
      <c r="A30" s="8" t="str">
        <f>IF(Leyendas!$E$2&lt;&gt;"",Leyendas!$E$2,IF(Leyendas!$D$2&lt;&gt;"",Leyendas!$D$2,Leyendas!$C$2))</f>
        <v>Chile</v>
      </c>
      <c r="B30" s="8" t="str">
        <f>CONCATENATE(Leyendas!$A$2)</f>
        <v>2018</v>
      </c>
      <c r="C30" s="21" t="s">
        <v>63</v>
      </c>
      <c r="D30" s="22"/>
      <c r="E30" s="22"/>
      <c r="F30" s="34"/>
      <c r="G30" s="34"/>
      <c r="H30" s="22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5"/>
      <c r="W30" s="25"/>
      <c r="X30" s="25"/>
      <c r="Y30" s="25"/>
      <c r="Z30" s="25"/>
      <c r="AA30" s="26" t="str">
        <f t="shared" si="0"/>
        <v/>
      </c>
      <c r="AB30" s="26" t="str">
        <f t="shared" si="1"/>
        <v/>
      </c>
      <c r="AC30" s="26" t="str">
        <f t="shared" si="2"/>
        <v/>
      </c>
      <c r="AD30" s="26" t="str">
        <f t="shared" si="3"/>
        <v/>
      </c>
      <c r="AE30" s="26" t="str">
        <f t="shared" si="4"/>
        <v/>
      </c>
      <c r="AF30" s="26" t="str">
        <f t="shared" si="5"/>
        <v/>
      </c>
      <c r="AG30" s="26" t="str">
        <f t="shared" si="6"/>
        <v/>
      </c>
      <c r="AH30" s="26" t="str">
        <f t="shared" si="7"/>
        <v/>
      </c>
      <c r="AI30" s="27" t="str">
        <f t="shared" si="8"/>
        <v/>
      </c>
      <c r="AJ30" s="26" t="str">
        <f t="shared" si="10"/>
        <v/>
      </c>
      <c r="AK30" s="26" t="str">
        <f t="shared" si="10"/>
        <v/>
      </c>
      <c r="AL30" s="26" t="str">
        <f t="shared" si="10"/>
        <v/>
      </c>
      <c r="AM30" s="26" t="str">
        <f t="shared" si="10"/>
        <v/>
      </c>
      <c r="AN30" s="26" t="str">
        <f t="shared" si="10"/>
        <v/>
      </c>
      <c r="AO30" s="26" t="str">
        <f t="shared" si="10"/>
        <v/>
      </c>
      <c r="AP30" s="26" t="str">
        <f t="shared" si="10"/>
        <v/>
      </c>
      <c r="AQ30" s="26" t="str">
        <f t="shared" si="10"/>
        <v/>
      </c>
      <c r="AR30" s="28"/>
    </row>
    <row r="31" spans="1:44" s="8" customFormat="1" ht="15.75" x14ac:dyDescent="0.25">
      <c r="A31" s="8" t="str">
        <f>IF(Leyendas!$E$2&lt;&gt;"",Leyendas!$E$2,IF(Leyendas!$D$2&lt;&gt;"",Leyendas!$D$2,Leyendas!$C$2))</f>
        <v>Chile</v>
      </c>
      <c r="B31" s="8" t="str">
        <f>CONCATENATE(Leyendas!$A$2)</f>
        <v>2018</v>
      </c>
      <c r="C31" s="21" t="s">
        <v>64</v>
      </c>
      <c r="D31" s="22"/>
      <c r="E31" s="22"/>
      <c r="F31" s="22"/>
      <c r="G31" s="22"/>
      <c r="H31" s="22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5"/>
      <c r="W31" s="25"/>
      <c r="X31" s="25"/>
      <c r="Y31" s="25"/>
      <c r="Z31" s="25"/>
      <c r="AA31" s="26" t="str">
        <f t="shared" si="0"/>
        <v/>
      </c>
      <c r="AB31" s="26" t="str">
        <f t="shared" si="1"/>
        <v/>
      </c>
      <c r="AC31" s="26" t="str">
        <f t="shared" si="2"/>
        <v/>
      </c>
      <c r="AD31" s="26" t="str">
        <f t="shared" si="3"/>
        <v/>
      </c>
      <c r="AE31" s="26" t="str">
        <f t="shared" si="4"/>
        <v/>
      </c>
      <c r="AF31" s="26" t="str">
        <f t="shared" si="5"/>
        <v/>
      </c>
      <c r="AG31" s="26" t="str">
        <f t="shared" si="6"/>
        <v/>
      </c>
      <c r="AH31" s="26" t="str">
        <f t="shared" si="7"/>
        <v/>
      </c>
      <c r="AI31" s="27" t="str">
        <f t="shared" si="8"/>
        <v/>
      </c>
      <c r="AJ31" s="26" t="str">
        <f t="shared" si="10"/>
        <v/>
      </c>
      <c r="AK31" s="26" t="str">
        <f t="shared" si="10"/>
        <v/>
      </c>
      <c r="AL31" s="26" t="str">
        <f t="shared" si="10"/>
        <v/>
      </c>
      <c r="AM31" s="26" t="str">
        <f t="shared" si="10"/>
        <v/>
      </c>
      <c r="AN31" s="26" t="str">
        <f t="shared" si="10"/>
        <v/>
      </c>
      <c r="AO31" s="26" t="str">
        <f t="shared" si="10"/>
        <v/>
      </c>
      <c r="AP31" s="26" t="str">
        <f t="shared" si="10"/>
        <v/>
      </c>
      <c r="AQ31" s="26" t="str">
        <f t="shared" si="10"/>
        <v/>
      </c>
      <c r="AR31" s="28"/>
    </row>
    <row r="32" spans="1:44" s="8" customFormat="1" ht="15.75" x14ac:dyDescent="0.25">
      <c r="A32" s="8" t="str">
        <f>IF(Leyendas!$E$2&lt;&gt;"",Leyendas!$E$2,IF(Leyendas!$D$2&lt;&gt;"",Leyendas!$D$2,Leyendas!$C$2))</f>
        <v>Chile</v>
      </c>
      <c r="B32" s="8" t="str">
        <f>CONCATENATE(Leyendas!$A$2)</f>
        <v>2018</v>
      </c>
      <c r="C32" s="21" t="s">
        <v>65</v>
      </c>
      <c r="D32" s="22"/>
      <c r="E32" s="22"/>
      <c r="F32" s="22"/>
      <c r="G32" s="22"/>
      <c r="H32" s="22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5"/>
      <c r="W32" s="25"/>
      <c r="X32" s="25"/>
      <c r="Y32" s="25"/>
      <c r="Z32" s="25"/>
      <c r="AA32" s="26" t="str">
        <f t="shared" si="0"/>
        <v/>
      </c>
      <c r="AB32" s="26" t="str">
        <f t="shared" si="1"/>
        <v/>
      </c>
      <c r="AC32" s="26" t="str">
        <f t="shared" si="2"/>
        <v/>
      </c>
      <c r="AD32" s="26" t="str">
        <f t="shared" si="3"/>
        <v/>
      </c>
      <c r="AE32" s="26" t="str">
        <f t="shared" si="4"/>
        <v/>
      </c>
      <c r="AF32" s="26" t="str">
        <f t="shared" si="5"/>
        <v/>
      </c>
      <c r="AG32" s="26" t="str">
        <f t="shared" si="6"/>
        <v/>
      </c>
      <c r="AH32" s="26" t="str">
        <f t="shared" si="7"/>
        <v/>
      </c>
      <c r="AI32" s="27" t="str">
        <f t="shared" si="8"/>
        <v/>
      </c>
      <c r="AJ32" s="26" t="str">
        <f t="shared" si="10"/>
        <v/>
      </c>
      <c r="AK32" s="26" t="str">
        <f t="shared" si="10"/>
        <v/>
      </c>
      <c r="AL32" s="26" t="str">
        <f t="shared" si="10"/>
        <v/>
      </c>
      <c r="AM32" s="26" t="str">
        <f t="shared" si="10"/>
        <v/>
      </c>
      <c r="AN32" s="26" t="str">
        <f t="shared" si="10"/>
        <v/>
      </c>
      <c r="AO32" s="26" t="str">
        <f t="shared" si="10"/>
        <v/>
      </c>
      <c r="AP32" s="26" t="str">
        <f t="shared" si="10"/>
        <v/>
      </c>
      <c r="AQ32" s="26" t="str">
        <f t="shared" si="10"/>
        <v/>
      </c>
      <c r="AR32" s="28"/>
    </row>
    <row r="33" spans="1:44" ht="15.75" x14ac:dyDescent="0.25">
      <c r="A33" s="8" t="str">
        <f>IF(Leyendas!$E$2&lt;&gt;"",Leyendas!$E$2,IF(Leyendas!$D$2&lt;&gt;"",Leyendas!$D$2,Leyendas!$C$2))</f>
        <v>Chile</v>
      </c>
      <c r="B33" s="8" t="str">
        <f>CONCATENATE(Leyendas!$A$2)</f>
        <v>2018</v>
      </c>
      <c r="C33" s="21" t="s">
        <v>66</v>
      </c>
      <c r="D33" s="22"/>
      <c r="E33" s="22"/>
      <c r="F33" s="22"/>
      <c r="G33" s="22"/>
      <c r="H33" s="22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5"/>
      <c r="W33" s="25"/>
      <c r="X33" s="25"/>
      <c r="Y33" s="25"/>
      <c r="Z33" s="25"/>
      <c r="AA33" s="26" t="str">
        <f t="shared" si="0"/>
        <v/>
      </c>
      <c r="AB33" s="26" t="str">
        <f t="shared" si="1"/>
        <v/>
      </c>
      <c r="AC33" s="26" t="str">
        <f t="shared" si="2"/>
        <v/>
      </c>
      <c r="AD33" s="26" t="str">
        <f t="shared" si="3"/>
        <v/>
      </c>
      <c r="AE33" s="26" t="str">
        <f t="shared" si="4"/>
        <v/>
      </c>
      <c r="AF33" s="26" t="str">
        <f t="shared" si="5"/>
        <v/>
      </c>
      <c r="AG33" s="26" t="str">
        <f t="shared" si="6"/>
        <v/>
      </c>
      <c r="AH33" s="26" t="str">
        <f t="shared" si="7"/>
        <v/>
      </c>
      <c r="AI33" s="27" t="str">
        <f t="shared" si="8"/>
        <v/>
      </c>
      <c r="AJ33" s="26" t="str">
        <f t="shared" si="10"/>
        <v/>
      </c>
      <c r="AK33" s="26" t="str">
        <f t="shared" si="10"/>
        <v/>
      </c>
      <c r="AL33" s="26" t="str">
        <f t="shared" si="10"/>
        <v/>
      </c>
      <c r="AM33" s="26" t="str">
        <f t="shared" si="10"/>
        <v/>
      </c>
      <c r="AN33" s="26" t="str">
        <f t="shared" si="10"/>
        <v/>
      </c>
      <c r="AO33" s="26" t="str">
        <f t="shared" si="10"/>
        <v/>
      </c>
      <c r="AP33" s="26" t="str">
        <f t="shared" si="10"/>
        <v/>
      </c>
      <c r="AQ33" s="26" t="str">
        <f t="shared" si="10"/>
        <v/>
      </c>
      <c r="AR33" s="28"/>
    </row>
    <row r="34" spans="1:44" ht="15.75" x14ac:dyDescent="0.25">
      <c r="A34" s="8" t="str">
        <f>IF(Leyendas!$E$2&lt;&gt;"",Leyendas!$E$2,IF(Leyendas!$D$2&lt;&gt;"",Leyendas!$D$2,Leyendas!$C$2))</f>
        <v>Chile</v>
      </c>
      <c r="B34" s="8" t="str">
        <f>CONCATENATE(Leyendas!$A$2)</f>
        <v>2018</v>
      </c>
      <c r="C34" s="21" t="s">
        <v>67</v>
      </c>
      <c r="D34" s="22"/>
      <c r="E34" s="22"/>
      <c r="F34" s="22"/>
      <c r="G34" s="22"/>
      <c r="H34" s="22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5"/>
      <c r="W34" s="25"/>
      <c r="X34" s="25"/>
      <c r="Y34" s="25"/>
      <c r="Z34" s="25"/>
      <c r="AA34" s="26" t="str">
        <f t="shared" si="0"/>
        <v/>
      </c>
      <c r="AB34" s="26" t="str">
        <f t="shared" si="1"/>
        <v/>
      </c>
      <c r="AC34" s="26" t="str">
        <f t="shared" si="2"/>
        <v/>
      </c>
      <c r="AD34" s="26" t="str">
        <f t="shared" si="3"/>
        <v/>
      </c>
      <c r="AE34" s="26" t="str">
        <f t="shared" si="4"/>
        <v/>
      </c>
      <c r="AF34" s="26" t="str">
        <f t="shared" si="5"/>
        <v/>
      </c>
      <c r="AG34" s="26" t="str">
        <f t="shared" si="6"/>
        <v/>
      </c>
      <c r="AH34" s="26" t="str">
        <f t="shared" si="7"/>
        <v/>
      </c>
      <c r="AI34" s="27" t="str">
        <f t="shared" si="8"/>
        <v/>
      </c>
      <c r="AJ34" s="26" t="str">
        <f t="shared" si="10"/>
        <v/>
      </c>
      <c r="AK34" s="26" t="str">
        <f t="shared" si="10"/>
        <v/>
      </c>
      <c r="AL34" s="26" t="str">
        <f t="shared" si="10"/>
        <v/>
      </c>
      <c r="AM34" s="26" t="str">
        <f t="shared" si="10"/>
        <v/>
      </c>
      <c r="AN34" s="26" t="str">
        <f t="shared" si="10"/>
        <v/>
      </c>
      <c r="AO34" s="26" t="str">
        <f t="shared" si="10"/>
        <v/>
      </c>
      <c r="AP34" s="26" t="str">
        <f t="shared" si="10"/>
        <v/>
      </c>
      <c r="AQ34" s="26" t="str">
        <f t="shared" si="10"/>
        <v/>
      </c>
      <c r="AR34" s="28"/>
    </row>
    <row r="35" spans="1:44" ht="15.75" x14ac:dyDescent="0.25">
      <c r="A35" s="8" t="str">
        <f>IF(Leyendas!$E$2&lt;&gt;"",Leyendas!$E$2,IF(Leyendas!$D$2&lt;&gt;"",Leyendas!$D$2,Leyendas!$C$2))</f>
        <v>Chile</v>
      </c>
      <c r="B35" s="8" t="str">
        <f>CONCATENATE(Leyendas!$A$2)</f>
        <v>2018</v>
      </c>
      <c r="C35" s="21" t="s">
        <v>68</v>
      </c>
      <c r="D35" s="22"/>
      <c r="E35" s="22"/>
      <c r="F35" s="22"/>
      <c r="G35" s="22"/>
      <c r="H35" s="22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5"/>
      <c r="W35" s="25"/>
      <c r="X35" s="25"/>
      <c r="Y35" s="25"/>
      <c r="Z35" s="25"/>
      <c r="AA35" s="26" t="str">
        <f t="shared" si="0"/>
        <v/>
      </c>
      <c r="AB35" s="26" t="str">
        <f t="shared" si="1"/>
        <v/>
      </c>
      <c r="AC35" s="26" t="str">
        <f t="shared" si="2"/>
        <v/>
      </c>
      <c r="AD35" s="26" t="str">
        <f t="shared" si="3"/>
        <v/>
      </c>
      <c r="AE35" s="26" t="str">
        <f t="shared" si="4"/>
        <v/>
      </c>
      <c r="AF35" s="26" t="str">
        <f t="shared" si="5"/>
        <v/>
      </c>
      <c r="AG35" s="26" t="str">
        <f t="shared" si="6"/>
        <v/>
      </c>
      <c r="AH35" s="26" t="str">
        <f t="shared" si="7"/>
        <v/>
      </c>
      <c r="AI35" s="27" t="str">
        <f t="shared" si="8"/>
        <v/>
      </c>
      <c r="AJ35" s="26" t="str">
        <f t="shared" si="10"/>
        <v/>
      </c>
      <c r="AK35" s="26" t="str">
        <f t="shared" si="10"/>
        <v/>
      </c>
      <c r="AL35" s="26" t="str">
        <f t="shared" si="10"/>
        <v/>
      </c>
      <c r="AM35" s="26" t="str">
        <f t="shared" si="10"/>
        <v/>
      </c>
      <c r="AN35" s="26" t="str">
        <f t="shared" si="10"/>
        <v/>
      </c>
      <c r="AO35" s="26" t="str">
        <f t="shared" si="10"/>
        <v/>
      </c>
      <c r="AP35" s="26" t="str">
        <f t="shared" si="10"/>
        <v/>
      </c>
      <c r="AQ35" s="26" t="str">
        <f t="shared" si="10"/>
        <v/>
      </c>
      <c r="AR35" s="28"/>
    </row>
    <row r="36" spans="1:44" ht="15.75" x14ac:dyDescent="0.25">
      <c r="A36" s="8" t="str">
        <f>IF(Leyendas!$E$2&lt;&gt;"",Leyendas!$E$2,IF(Leyendas!$D$2&lt;&gt;"",Leyendas!$D$2,Leyendas!$C$2))</f>
        <v>Chile</v>
      </c>
      <c r="B36" s="8" t="str">
        <f>CONCATENATE(Leyendas!$A$2)</f>
        <v>2018</v>
      </c>
      <c r="C36" s="21" t="s">
        <v>69</v>
      </c>
      <c r="D36" s="22"/>
      <c r="E36" s="22"/>
      <c r="F36" s="22"/>
      <c r="G36" s="22"/>
      <c r="H36" s="22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5"/>
      <c r="W36" s="25"/>
      <c r="X36" s="25"/>
      <c r="Y36" s="25"/>
      <c r="Z36" s="25"/>
      <c r="AA36" s="26" t="str">
        <f t="shared" si="0"/>
        <v/>
      </c>
      <c r="AB36" s="26" t="str">
        <f t="shared" si="1"/>
        <v/>
      </c>
      <c r="AC36" s="26" t="str">
        <f t="shared" si="2"/>
        <v/>
      </c>
      <c r="AD36" s="26" t="str">
        <f t="shared" si="3"/>
        <v/>
      </c>
      <c r="AE36" s="26" t="str">
        <f t="shared" si="4"/>
        <v/>
      </c>
      <c r="AF36" s="26" t="str">
        <f t="shared" si="5"/>
        <v/>
      </c>
      <c r="AG36" s="26" t="str">
        <f t="shared" si="6"/>
        <v/>
      </c>
      <c r="AH36" s="26" t="str">
        <f t="shared" si="7"/>
        <v/>
      </c>
      <c r="AI36" s="27" t="str">
        <f t="shared" si="8"/>
        <v/>
      </c>
      <c r="AJ36" s="26" t="str">
        <f t="shared" si="10"/>
        <v/>
      </c>
      <c r="AK36" s="26" t="str">
        <f t="shared" si="10"/>
        <v/>
      </c>
      <c r="AL36" s="26" t="str">
        <f t="shared" si="10"/>
        <v/>
      </c>
      <c r="AM36" s="26" t="str">
        <f t="shared" si="10"/>
        <v/>
      </c>
      <c r="AN36" s="26" t="str">
        <f t="shared" si="10"/>
        <v/>
      </c>
      <c r="AO36" s="26" t="str">
        <f t="shared" si="10"/>
        <v/>
      </c>
      <c r="AP36" s="26" t="str">
        <f t="shared" si="10"/>
        <v/>
      </c>
      <c r="AQ36" s="26" t="str">
        <f t="shared" si="10"/>
        <v/>
      </c>
      <c r="AR36" s="28"/>
    </row>
    <row r="37" spans="1:44" ht="15.75" x14ac:dyDescent="0.25">
      <c r="A37" s="8" t="str">
        <f>IF(Leyendas!$E$2&lt;&gt;"",Leyendas!$E$2,IF(Leyendas!$D$2&lt;&gt;"",Leyendas!$D$2,Leyendas!$C$2))</f>
        <v>Chile</v>
      </c>
      <c r="B37" s="8" t="str">
        <f>CONCATENATE(Leyendas!$A$2)</f>
        <v>2018</v>
      </c>
      <c r="C37" s="21" t="s">
        <v>70</v>
      </c>
      <c r="D37" s="22"/>
      <c r="E37" s="22"/>
      <c r="F37" s="22"/>
      <c r="G37" s="22"/>
      <c r="H37" s="22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5"/>
      <c r="W37" s="25"/>
      <c r="X37" s="25"/>
      <c r="Y37" s="25"/>
      <c r="Z37" s="25"/>
      <c r="AA37" s="26" t="str">
        <f t="shared" si="0"/>
        <v/>
      </c>
      <c r="AB37" s="26" t="str">
        <f t="shared" si="1"/>
        <v/>
      </c>
      <c r="AC37" s="26" t="str">
        <f t="shared" si="2"/>
        <v/>
      </c>
      <c r="AD37" s="26" t="str">
        <f t="shared" si="3"/>
        <v/>
      </c>
      <c r="AE37" s="26" t="str">
        <f t="shared" si="4"/>
        <v/>
      </c>
      <c r="AF37" s="26" t="str">
        <f t="shared" si="5"/>
        <v/>
      </c>
      <c r="AG37" s="26" t="str">
        <f t="shared" si="6"/>
        <v/>
      </c>
      <c r="AH37" s="26" t="str">
        <f t="shared" si="7"/>
        <v/>
      </c>
      <c r="AI37" s="27" t="str">
        <f t="shared" si="8"/>
        <v/>
      </c>
      <c r="AJ37" s="26" t="str">
        <f t="shared" si="10"/>
        <v/>
      </c>
      <c r="AK37" s="26" t="str">
        <f t="shared" si="10"/>
        <v/>
      </c>
      <c r="AL37" s="26" t="str">
        <f t="shared" si="10"/>
        <v/>
      </c>
      <c r="AM37" s="26" t="str">
        <f t="shared" si="10"/>
        <v/>
      </c>
      <c r="AN37" s="26" t="str">
        <f t="shared" si="10"/>
        <v/>
      </c>
      <c r="AO37" s="26" t="str">
        <f t="shared" si="10"/>
        <v/>
      </c>
      <c r="AP37" s="26" t="str">
        <f t="shared" si="10"/>
        <v/>
      </c>
      <c r="AQ37" s="26" t="str">
        <f t="shared" si="10"/>
        <v/>
      </c>
      <c r="AR37" s="28"/>
    </row>
    <row r="38" spans="1:44" ht="15.75" x14ac:dyDescent="0.25">
      <c r="A38" s="8" t="str">
        <f>IF(Leyendas!$E$2&lt;&gt;"",Leyendas!$E$2,IF(Leyendas!$D$2&lt;&gt;"",Leyendas!$D$2,Leyendas!$C$2))</f>
        <v>Chile</v>
      </c>
      <c r="B38" s="8" t="str">
        <f>CONCATENATE(Leyendas!$A$2)</f>
        <v>2018</v>
      </c>
      <c r="C38" s="21" t="s">
        <v>71</v>
      </c>
      <c r="D38" s="22"/>
      <c r="E38" s="22"/>
      <c r="F38" s="22"/>
      <c r="G38" s="22"/>
      <c r="H38" s="22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5"/>
      <c r="W38" s="25"/>
      <c r="X38" s="25"/>
      <c r="Y38" s="25"/>
      <c r="Z38" s="25"/>
      <c r="AA38" s="26" t="str">
        <f t="shared" si="0"/>
        <v/>
      </c>
      <c r="AB38" s="26" t="str">
        <f t="shared" si="1"/>
        <v/>
      </c>
      <c r="AC38" s="26" t="str">
        <f t="shared" si="2"/>
        <v/>
      </c>
      <c r="AD38" s="26" t="str">
        <f t="shared" ref="AD38:AD58" si="11">IF($Y38=0,"",D38/$Y38)</f>
        <v/>
      </c>
      <c r="AE38" s="26" t="str">
        <f t="shared" ref="AE38:AE58" si="12">IF($Y38=0,"",E38/$Y38)</f>
        <v/>
      </c>
      <c r="AF38" s="26" t="str">
        <f t="shared" ref="AF38:AF58" si="13">IF($Y38=0,"",F38/$Y38)</f>
        <v/>
      </c>
      <c r="AG38" s="26" t="str">
        <f t="shared" ref="AG38:AG58" si="14">IF($Y38=0,"",G38/$Y38)</f>
        <v/>
      </c>
      <c r="AH38" s="26" t="str">
        <f t="shared" ref="AH38:AH58" si="15">IF($Y38=0,"",H38/$Y38)</f>
        <v/>
      </c>
      <c r="AI38" s="27" t="str">
        <f t="shared" si="8"/>
        <v/>
      </c>
      <c r="AJ38" s="26" t="str">
        <f t="shared" si="10"/>
        <v/>
      </c>
      <c r="AK38" s="26" t="str">
        <f t="shared" si="10"/>
        <v/>
      </c>
      <c r="AL38" s="26" t="str">
        <f t="shared" si="10"/>
        <v/>
      </c>
      <c r="AM38" s="26" t="str">
        <f t="shared" si="10"/>
        <v/>
      </c>
      <c r="AN38" s="26" t="str">
        <f t="shared" si="10"/>
        <v/>
      </c>
      <c r="AO38" s="26" t="str">
        <f t="shared" si="10"/>
        <v/>
      </c>
      <c r="AP38" s="26" t="str">
        <f t="shared" si="10"/>
        <v/>
      </c>
      <c r="AQ38" s="26" t="str">
        <f t="shared" si="10"/>
        <v/>
      </c>
      <c r="AR38" s="28"/>
    </row>
    <row r="39" spans="1:44" ht="15.75" x14ac:dyDescent="0.25">
      <c r="A39" s="8" t="str">
        <f>IF(Leyendas!$E$2&lt;&gt;"",Leyendas!$E$2,IF(Leyendas!$D$2&lt;&gt;"",Leyendas!$D$2,Leyendas!$C$2))</f>
        <v>Chile</v>
      </c>
      <c r="B39" s="8" t="str">
        <f>CONCATENATE(Leyendas!$A$2)</f>
        <v>2018</v>
      </c>
      <c r="C39" s="21" t="s">
        <v>72</v>
      </c>
      <c r="D39" s="22"/>
      <c r="E39" s="22"/>
      <c r="F39" s="22"/>
      <c r="G39" s="22"/>
      <c r="H39" s="22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5"/>
      <c r="W39" s="25"/>
      <c r="X39" s="25"/>
      <c r="Y39" s="25"/>
      <c r="Z39" s="25"/>
      <c r="AA39" s="26" t="str">
        <f t="shared" si="0"/>
        <v/>
      </c>
      <c r="AB39" s="26" t="str">
        <f t="shared" si="1"/>
        <v/>
      </c>
      <c r="AC39" s="26" t="str">
        <f t="shared" si="2"/>
        <v/>
      </c>
      <c r="AD39" s="26" t="str">
        <f t="shared" si="11"/>
        <v/>
      </c>
      <c r="AE39" s="26" t="str">
        <f t="shared" si="12"/>
        <v/>
      </c>
      <c r="AF39" s="26" t="str">
        <f t="shared" si="13"/>
        <v/>
      </c>
      <c r="AG39" s="26" t="str">
        <f t="shared" si="14"/>
        <v/>
      </c>
      <c r="AH39" s="26" t="str">
        <f t="shared" si="15"/>
        <v/>
      </c>
      <c r="AI39" s="27" t="str">
        <f t="shared" si="8"/>
        <v/>
      </c>
      <c r="AJ39" s="26" t="str">
        <f t="shared" si="10"/>
        <v/>
      </c>
      <c r="AK39" s="26" t="str">
        <f t="shared" si="10"/>
        <v/>
      </c>
      <c r="AL39" s="26" t="str">
        <f t="shared" si="10"/>
        <v/>
      </c>
      <c r="AM39" s="26" t="str">
        <f t="shared" si="10"/>
        <v/>
      </c>
      <c r="AN39" s="26" t="str">
        <f t="shared" si="10"/>
        <v/>
      </c>
      <c r="AO39" s="26" t="str">
        <f t="shared" si="10"/>
        <v/>
      </c>
      <c r="AP39" s="26" t="str">
        <f t="shared" si="10"/>
        <v/>
      </c>
      <c r="AQ39" s="26" t="str">
        <f t="shared" si="10"/>
        <v/>
      </c>
      <c r="AR39" s="28"/>
    </row>
    <row r="40" spans="1:44" ht="15.75" x14ac:dyDescent="0.25">
      <c r="A40" s="8" t="str">
        <f>IF(Leyendas!$E$2&lt;&gt;"",Leyendas!$E$2,IF(Leyendas!$D$2&lt;&gt;"",Leyendas!$D$2,Leyendas!$C$2))</f>
        <v>Chile</v>
      </c>
      <c r="B40" s="8" t="str">
        <f>CONCATENATE(Leyendas!$A$2)</f>
        <v>2018</v>
      </c>
      <c r="C40" s="21" t="s">
        <v>73</v>
      </c>
      <c r="D40" s="22"/>
      <c r="E40" s="22"/>
      <c r="F40" s="22"/>
      <c r="G40" s="22"/>
      <c r="H40" s="22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5"/>
      <c r="W40" s="25"/>
      <c r="X40" s="25"/>
      <c r="Y40" s="25"/>
      <c r="Z40" s="25"/>
      <c r="AA40" s="26" t="str">
        <f t="shared" si="0"/>
        <v/>
      </c>
      <c r="AB40" s="26" t="str">
        <f t="shared" si="1"/>
        <v/>
      </c>
      <c r="AC40" s="26" t="str">
        <f t="shared" si="2"/>
        <v/>
      </c>
      <c r="AD40" s="26" t="str">
        <f t="shared" si="11"/>
        <v/>
      </c>
      <c r="AE40" s="26" t="str">
        <f t="shared" si="12"/>
        <v/>
      </c>
      <c r="AF40" s="26" t="str">
        <f t="shared" si="13"/>
        <v/>
      </c>
      <c r="AG40" s="26" t="str">
        <f t="shared" si="14"/>
        <v/>
      </c>
      <c r="AH40" s="26" t="str">
        <f t="shared" si="15"/>
        <v/>
      </c>
      <c r="AI40" s="27" t="str">
        <f t="shared" si="8"/>
        <v/>
      </c>
      <c r="AJ40" s="26" t="str">
        <f t="shared" si="10"/>
        <v/>
      </c>
      <c r="AK40" s="26" t="str">
        <f t="shared" si="10"/>
        <v/>
      </c>
      <c r="AL40" s="26" t="str">
        <f t="shared" si="10"/>
        <v/>
      </c>
      <c r="AM40" s="26" t="str">
        <f t="shared" si="10"/>
        <v/>
      </c>
      <c r="AN40" s="26" t="str">
        <f t="shared" si="10"/>
        <v/>
      </c>
      <c r="AO40" s="26" t="str">
        <f t="shared" si="10"/>
        <v/>
      </c>
      <c r="AP40" s="26" t="str">
        <f t="shared" si="10"/>
        <v/>
      </c>
      <c r="AQ40" s="26" t="str">
        <f t="shared" si="10"/>
        <v/>
      </c>
      <c r="AR40" s="28"/>
    </row>
    <row r="41" spans="1:44" ht="15.75" x14ac:dyDescent="0.25">
      <c r="A41" s="8" t="str">
        <f>IF(Leyendas!$E$2&lt;&gt;"",Leyendas!$E$2,IF(Leyendas!$D$2&lt;&gt;"",Leyendas!$D$2,Leyendas!$C$2))</f>
        <v>Chile</v>
      </c>
      <c r="B41" s="8" t="str">
        <f>CONCATENATE(Leyendas!$A$2)</f>
        <v>2018</v>
      </c>
      <c r="C41" s="21" t="s">
        <v>74</v>
      </c>
      <c r="D41" s="22"/>
      <c r="E41" s="22"/>
      <c r="F41" s="22"/>
      <c r="G41" s="22"/>
      <c r="H41" s="22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5"/>
      <c r="W41" s="25"/>
      <c r="X41" s="25"/>
      <c r="Y41" s="25"/>
      <c r="Z41" s="25"/>
      <c r="AA41" s="26" t="str">
        <f t="shared" si="0"/>
        <v/>
      </c>
      <c r="AB41" s="26" t="str">
        <f t="shared" si="1"/>
        <v/>
      </c>
      <c r="AC41" s="26" t="str">
        <f t="shared" si="2"/>
        <v/>
      </c>
      <c r="AD41" s="26" t="str">
        <f t="shared" si="11"/>
        <v/>
      </c>
      <c r="AE41" s="26" t="str">
        <f t="shared" si="12"/>
        <v/>
      </c>
      <c r="AF41" s="26" t="str">
        <f t="shared" si="13"/>
        <v/>
      </c>
      <c r="AG41" s="26" t="str">
        <f t="shared" si="14"/>
        <v/>
      </c>
      <c r="AH41" s="26" t="str">
        <f t="shared" si="15"/>
        <v/>
      </c>
      <c r="AI41" s="27" t="str">
        <f t="shared" si="8"/>
        <v/>
      </c>
      <c r="AJ41" s="26" t="str">
        <f t="shared" si="10"/>
        <v/>
      </c>
      <c r="AK41" s="26" t="str">
        <f t="shared" si="10"/>
        <v/>
      </c>
      <c r="AL41" s="26" t="str">
        <f t="shared" si="10"/>
        <v/>
      </c>
      <c r="AM41" s="26" t="str">
        <f t="shared" si="10"/>
        <v/>
      </c>
      <c r="AN41" s="26" t="str">
        <f t="shared" si="10"/>
        <v/>
      </c>
      <c r="AO41" s="26" t="str">
        <f t="shared" si="10"/>
        <v/>
      </c>
      <c r="AP41" s="26" t="str">
        <f t="shared" si="10"/>
        <v/>
      </c>
      <c r="AQ41" s="26" t="str">
        <f t="shared" si="10"/>
        <v/>
      </c>
      <c r="AR41" s="28"/>
    </row>
    <row r="42" spans="1:44" ht="15.75" x14ac:dyDescent="0.25">
      <c r="A42" s="8" t="str">
        <f>IF(Leyendas!$E$2&lt;&gt;"",Leyendas!$E$2,IF(Leyendas!$D$2&lt;&gt;"",Leyendas!$D$2,Leyendas!$C$2))</f>
        <v>Chile</v>
      </c>
      <c r="B42" s="8" t="str">
        <f>CONCATENATE(Leyendas!$A$2)</f>
        <v>2018</v>
      </c>
      <c r="C42" s="21" t="s">
        <v>75</v>
      </c>
      <c r="D42" s="22"/>
      <c r="E42" s="22"/>
      <c r="F42" s="22"/>
      <c r="G42" s="22"/>
      <c r="H42" s="22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5"/>
      <c r="W42" s="25"/>
      <c r="X42" s="25"/>
      <c r="Y42" s="25"/>
      <c r="Z42" s="25"/>
      <c r="AA42" s="26" t="str">
        <f t="shared" si="0"/>
        <v/>
      </c>
      <c r="AB42" s="26" t="str">
        <f t="shared" si="1"/>
        <v/>
      </c>
      <c r="AC42" s="26" t="str">
        <f t="shared" si="2"/>
        <v/>
      </c>
      <c r="AD42" s="26" t="str">
        <f t="shared" si="11"/>
        <v/>
      </c>
      <c r="AE42" s="26" t="str">
        <f t="shared" si="12"/>
        <v/>
      </c>
      <c r="AF42" s="26" t="str">
        <f t="shared" si="13"/>
        <v/>
      </c>
      <c r="AG42" s="26" t="str">
        <f t="shared" si="14"/>
        <v/>
      </c>
      <c r="AH42" s="26" t="str">
        <f t="shared" si="15"/>
        <v/>
      </c>
      <c r="AI42" s="27" t="str">
        <f t="shared" si="8"/>
        <v/>
      </c>
      <c r="AJ42" s="26" t="str">
        <f t="shared" si="10"/>
        <v/>
      </c>
      <c r="AK42" s="26" t="str">
        <f t="shared" si="10"/>
        <v/>
      </c>
      <c r="AL42" s="26" t="str">
        <f t="shared" si="10"/>
        <v/>
      </c>
      <c r="AM42" s="26" t="str">
        <f t="shared" si="10"/>
        <v/>
      </c>
      <c r="AN42" s="26" t="str">
        <f t="shared" si="10"/>
        <v/>
      </c>
      <c r="AO42" s="26" t="str">
        <f t="shared" si="10"/>
        <v/>
      </c>
      <c r="AP42" s="26" t="str">
        <f t="shared" si="10"/>
        <v/>
      </c>
      <c r="AQ42" s="26" t="str">
        <f t="shared" si="10"/>
        <v/>
      </c>
      <c r="AR42" s="28"/>
    </row>
    <row r="43" spans="1:44" ht="15.75" x14ac:dyDescent="0.25">
      <c r="A43" s="8" t="str">
        <f>IF(Leyendas!$E$2&lt;&gt;"",Leyendas!$E$2,IF(Leyendas!$D$2&lt;&gt;"",Leyendas!$D$2,Leyendas!$C$2))</f>
        <v>Chile</v>
      </c>
      <c r="B43" s="8" t="str">
        <f>CONCATENATE(Leyendas!$A$2)</f>
        <v>2018</v>
      </c>
      <c r="C43" s="21" t="s">
        <v>76</v>
      </c>
      <c r="D43" s="22"/>
      <c r="E43" s="22"/>
      <c r="F43" s="22"/>
      <c r="G43" s="22"/>
      <c r="H43" s="22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5"/>
      <c r="W43" s="25"/>
      <c r="X43" s="25"/>
      <c r="Y43" s="25"/>
      <c r="Z43" s="25"/>
      <c r="AA43" s="26" t="str">
        <f t="shared" si="0"/>
        <v/>
      </c>
      <c r="AB43" s="26" t="str">
        <f t="shared" si="1"/>
        <v/>
      </c>
      <c r="AC43" s="26" t="str">
        <f t="shared" si="2"/>
        <v/>
      </c>
      <c r="AD43" s="26" t="str">
        <f t="shared" si="11"/>
        <v/>
      </c>
      <c r="AE43" s="26" t="str">
        <f t="shared" si="12"/>
        <v/>
      </c>
      <c r="AF43" s="26" t="str">
        <f t="shared" si="13"/>
        <v/>
      </c>
      <c r="AG43" s="26" t="str">
        <f t="shared" si="14"/>
        <v/>
      </c>
      <c r="AH43" s="26" t="str">
        <f t="shared" si="15"/>
        <v/>
      </c>
      <c r="AI43" s="27" t="str">
        <f t="shared" si="8"/>
        <v/>
      </c>
      <c r="AJ43" s="26" t="str">
        <f t="shared" si="10"/>
        <v/>
      </c>
      <c r="AK43" s="26" t="str">
        <f t="shared" si="10"/>
        <v/>
      </c>
      <c r="AL43" s="26" t="str">
        <f t="shared" si="10"/>
        <v/>
      </c>
      <c r="AM43" s="26" t="str">
        <f t="shared" si="10"/>
        <v/>
      </c>
      <c r="AN43" s="26" t="str">
        <f t="shared" si="10"/>
        <v/>
      </c>
      <c r="AO43" s="26" t="str">
        <f t="shared" si="10"/>
        <v/>
      </c>
      <c r="AP43" s="26" t="str">
        <f t="shared" si="10"/>
        <v/>
      </c>
      <c r="AQ43" s="26" t="str">
        <f t="shared" si="10"/>
        <v/>
      </c>
      <c r="AR43" s="28"/>
    </row>
    <row r="44" spans="1:44" ht="15.75" x14ac:dyDescent="0.25">
      <c r="A44" s="8" t="str">
        <f>IF(Leyendas!$E$2&lt;&gt;"",Leyendas!$E$2,IF(Leyendas!$D$2&lt;&gt;"",Leyendas!$D$2,Leyendas!$C$2))</f>
        <v>Chile</v>
      </c>
      <c r="B44" s="8" t="str">
        <f>CONCATENATE(Leyendas!$A$2)</f>
        <v>2018</v>
      </c>
      <c r="C44" s="21" t="s">
        <v>77</v>
      </c>
      <c r="D44" s="22"/>
      <c r="E44" s="22"/>
      <c r="F44" s="22"/>
      <c r="G44" s="22"/>
      <c r="H44" s="22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5"/>
      <c r="W44" s="25"/>
      <c r="X44" s="25"/>
      <c r="Y44" s="25"/>
      <c r="Z44" s="25"/>
      <c r="AA44" s="26" t="str">
        <f t="shared" si="0"/>
        <v/>
      </c>
      <c r="AB44" s="26" t="str">
        <f t="shared" si="1"/>
        <v/>
      </c>
      <c r="AC44" s="26" t="str">
        <f t="shared" si="2"/>
        <v/>
      </c>
      <c r="AD44" s="26" t="str">
        <f t="shared" si="11"/>
        <v/>
      </c>
      <c r="AE44" s="26" t="str">
        <f t="shared" si="12"/>
        <v/>
      </c>
      <c r="AF44" s="26" t="str">
        <f t="shared" si="13"/>
        <v/>
      </c>
      <c r="AG44" s="26" t="str">
        <f t="shared" si="14"/>
        <v/>
      </c>
      <c r="AH44" s="26" t="str">
        <f t="shared" si="15"/>
        <v/>
      </c>
      <c r="AI44" s="27" t="str">
        <f t="shared" si="8"/>
        <v/>
      </c>
      <c r="AJ44" s="26" t="str">
        <f t="shared" si="10"/>
        <v/>
      </c>
      <c r="AK44" s="26" t="str">
        <f t="shared" si="10"/>
        <v/>
      </c>
      <c r="AL44" s="26" t="str">
        <f t="shared" si="10"/>
        <v/>
      </c>
      <c r="AM44" s="26" t="str">
        <f t="shared" si="10"/>
        <v/>
      </c>
      <c r="AN44" s="26" t="str">
        <f t="shared" si="10"/>
        <v/>
      </c>
      <c r="AO44" s="26" t="str">
        <f t="shared" si="10"/>
        <v/>
      </c>
      <c r="AP44" s="26" t="str">
        <f t="shared" si="10"/>
        <v/>
      </c>
      <c r="AQ44" s="26" t="str">
        <f t="shared" si="10"/>
        <v/>
      </c>
      <c r="AR44" s="28"/>
    </row>
    <row r="45" spans="1:44" ht="15.75" x14ac:dyDescent="0.25">
      <c r="A45" s="8" t="str">
        <f>IF(Leyendas!$E$2&lt;&gt;"",Leyendas!$E$2,IF(Leyendas!$D$2&lt;&gt;"",Leyendas!$D$2,Leyendas!$C$2))</f>
        <v>Chile</v>
      </c>
      <c r="B45" s="8" t="str">
        <f>CONCATENATE(Leyendas!$A$2)</f>
        <v>2018</v>
      </c>
      <c r="C45" s="21" t="s">
        <v>78</v>
      </c>
      <c r="D45" s="22"/>
      <c r="E45" s="22"/>
      <c r="F45" s="22"/>
      <c r="G45" s="22"/>
      <c r="H45" s="22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5"/>
      <c r="W45" s="25"/>
      <c r="X45" s="25"/>
      <c r="Y45" s="25"/>
      <c r="Z45" s="25"/>
      <c r="AA45" s="26" t="str">
        <f t="shared" si="0"/>
        <v/>
      </c>
      <c r="AB45" s="26" t="str">
        <f t="shared" si="1"/>
        <v/>
      </c>
      <c r="AC45" s="26" t="str">
        <f t="shared" si="2"/>
        <v/>
      </c>
      <c r="AD45" s="26" t="str">
        <f t="shared" si="11"/>
        <v/>
      </c>
      <c r="AE45" s="26" t="str">
        <f t="shared" si="12"/>
        <v/>
      </c>
      <c r="AF45" s="26" t="str">
        <f t="shared" si="13"/>
        <v/>
      </c>
      <c r="AG45" s="26" t="str">
        <f t="shared" si="14"/>
        <v/>
      </c>
      <c r="AH45" s="26" t="str">
        <f t="shared" si="15"/>
        <v/>
      </c>
      <c r="AI45" s="27" t="str">
        <f t="shared" si="8"/>
        <v/>
      </c>
      <c r="AJ45" s="26" t="str">
        <f t="shared" si="10"/>
        <v/>
      </c>
      <c r="AK45" s="26" t="str">
        <f t="shared" si="10"/>
        <v/>
      </c>
      <c r="AL45" s="26" t="str">
        <f t="shared" si="10"/>
        <v/>
      </c>
      <c r="AM45" s="26" t="str">
        <f t="shared" si="10"/>
        <v/>
      </c>
      <c r="AN45" s="26" t="str">
        <f t="shared" si="10"/>
        <v/>
      </c>
      <c r="AO45" s="26" t="str">
        <f t="shared" si="10"/>
        <v/>
      </c>
      <c r="AP45" s="26" t="str">
        <f t="shared" si="10"/>
        <v/>
      </c>
      <c r="AQ45" s="26" t="str">
        <f t="shared" si="10"/>
        <v/>
      </c>
      <c r="AR45" s="28"/>
    </row>
    <row r="46" spans="1:44" ht="15.75" x14ac:dyDescent="0.25">
      <c r="A46" s="8" t="str">
        <f>IF(Leyendas!$E$2&lt;&gt;"",Leyendas!$E$2,IF(Leyendas!$D$2&lt;&gt;"",Leyendas!$D$2,Leyendas!$C$2))</f>
        <v>Chile</v>
      </c>
      <c r="B46" s="8" t="str">
        <f>CONCATENATE(Leyendas!$A$2)</f>
        <v>2018</v>
      </c>
      <c r="C46" s="21" t="s">
        <v>79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5"/>
      <c r="W46" s="25"/>
      <c r="X46" s="25"/>
      <c r="Y46" s="25"/>
      <c r="Z46" s="25"/>
      <c r="AA46" s="26" t="str">
        <f t="shared" si="0"/>
        <v/>
      </c>
      <c r="AB46" s="26" t="str">
        <f t="shared" si="1"/>
        <v/>
      </c>
      <c r="AC46" s="26" t="str">
        <f t="shared" si="2"/>
        <v/>
      </c>
      <c r="AD46" s="26" t="str">
        <f t="shared" si="11"/>
        <v/>
      </c>
      <c r="AE46" s="26" t="str">
        <f t="shared" si="12"/>
        <v/>
      </c>
      <c r="AF46" s="26" t="str">
        <f t="shared" si="13"/>
        <v/>
      </c>
      <c r="AG46" s="26" t="str">
        <f t="shared" si="14"/>
        <v/>
      </c>
      <c r="AH46" s="26" t="str">
        <f t="shared" si="15"/>
        <v/>
      </c>
      <c r="AI46" s="27" t="str">
        <f t="shared" si="8"/>
        <v/>
      </c>
      <c r="AJ46" s="26" t="str">
        <f t="shared" ref="AJ46:AQ58" si="16">IF($V46=0,"",M46/$V46)</f>
        <v/>
      </c>
      <c r="AK46" s="26" t="str">
        <f t="shared" si="16"/>
        <v/>
      </c>
      <c r="AL46" s="26" t="str">
        <f t="shared" si="16"/>
        <v/>
      </c>
      <c r="AM46" s="26" t="str">
        <f t="shared" si="16"/>
        <v/>
      </c>
      <c r="AN46" s="26" t="str">
        <f t="shared" si="16"/>
        <v/>
      </c>
      <c r="AO46" s="26" t="str">
        <f t="shared" si="16"/>
        <v/>
      </c>
      <c r="AP46" s="26" t="str">
        <f t="shared" si="16"/>
        <v/>
      </c>
      <c r="AQ46" s="26" t="str">
        <f t="shared" si="16"/>
        <v/>
      </c>
      <c r="AR46" s="28"/>
    </row>
    <row r="47" spans="1:44" ht="15.75" x14ac:dyDescent="0.25">
      <c r="A47" s="8" t="str">
        <f>IF(Leyendas!$E$2&lt;&gt;"",Leyendas!$E$2,IF(Leyendas!$D$2&lt;&gt;"",Leyendas!$D$2,Leyendas!$C$2))</f>
        <v>Chile</v>
      </c>
      <c r="B47" s="8" t="str">
        <f>CONCATENATE(Leyendas!$A$2)</f>
        <v>2018</v>
      </c>
      <c r="C47" s="21" t="s">
        <v>80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5"/>
      <c r="W47" s="25"/>
      <c r="X47" s="25"/>
      <c r="Y47" s="25"/>
      <c r="Z47" s="25"/>
      <c r="AA47" s="26" t="str">
        <f t="shared" si="0"/>
        <v/>
      </c>
      <c r="AB47" s="26" t="str">
        <f t="shared" si="1"/>
        <v/>
      </c>
      <c r="AC47" s="26" t="str">
        <f t="shared" si="2"/>
        <v/>
      </c>
      <c r="AD47" s="26" t="str">
        <f t="shared" si="11"/>
        <v/>
      </c>
      <c r="AE47" s="26" t="str">
        <f t="shared" si="12"/>
        <v/>
      </c>
      <c r="AF47" s="26" t="str">
        <f t="shared" si="13"/>
        <v/>
      </c>
      <c r="AG47" s="26" t="str">
        <f t="shared" si="14"/>
        <v/>
      </c>
      <c r="AH47" s="26" t="str">
        <f t="shared" si="15"/>
        <v/>
      </c>
      <c r="AI47" s="27" t="str">
        <f t="shared" si="8"/>
        <v/>
      </c>
      <c r="AJ47" s="26" t="str">
        <f t="shared" si="16"/>
        <v/>
      </c>
      <c r="AK47" s="26" t="str">
        <f t="shared" si="16"/>
        <v/>
      </c>
      <c r="AL47" s="26" t="str">
        <f t="shared" si="16"/>
        <v/>
      </c>
      <c r="AM47" s="26" t="str">
        <f t="shared" si="16"/>
        <v/>
      </c>
      <c r="AN47" s="26" t="str">
        <f t="shared" si="16"/>
        <v/>
      </c>
      <c r="AO47" s="26" t="str">
        <f t="shared" si="16"/>
        <v/>
      </c>
      <c r="AP47" s="26" t="str">
        <f t="shared" si="16"/>
        <v/>
      </c>
      <c r="AQ47" s="26" t="str">
        <f t="shared" si="16"/>
        <v/>
      </c>
      <c r="AR47" s="28"/>
    </row>
    <row r="48" spans="1:44" ht="15.75" x14ac:dyDescent="0.25">
      <c r="A48" s="8" t="str">
        <f>IF(Leyendas!$E$2&lt;&gt;"",Leyendas!$E$2,IF(Leyendas!$D$2&lt;&gt;"",Leyendas!$D$2,Leyendas!$C$2))</f>
        <v>Chile</v>
      </c>
      <c r="B48" s="8" t="str">
        <f>CONCATENATE(Leyendas!$A$2)</f>
        <v>2018</v>
      </c>
      <c r="C48" s="21" t="s">
        <v>81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5"/>
      <c r="W48" s="25"/>
      <c r="X48" s="25"/>
      <c r="Y48" s="25"/>
      <c r="Z48" s="25"/>
      <c r="AA48" s="26" t="str">
        <f t="shared" si="0"/>
        <v/>
      </c>
      <c r="AB48" s="26" t="str">
        <f t="shared" si="1"/>
        <v/>
      </c>
      <c r="AC48" s="26" t="str">
        <f t="shared" si="2"/>
        <v/>
      </c>
      <c r="AD48" s="26" t="str">
        <f t="shared" si="11"/>
        <v/>
      </c>
      <c r="AE48" s="26" t="str">
        <f t="shared" si="12"/>
        <v/>
      </c>
      <c r="AF48" s="26" t="str">
        <f t="shared" si="13"/>
        <v/>
      </c>
      <c r="AG48" s="26" t="str">
        <f t="shared" si="14"/>
        <v/>
      </c>
      <c r="AH48" s="26" t="str">
        <f t="shared" si="15"/>
        <v/>
      </c>
      <c r="AI48" s="27" t="str">
        <f t="shared" si="8"/>
        <v/>
      </c>
      <c r="AJ48" s="26" t="str">
        <f t="shared" si="16"/>
        <v/>
      </c>
      <c r="AK48" s="26" t="str">
        <f t="shared" si="16"/>
        <v/>
      </c>
      <c r="AL48" s="26" t="str">
        <f t="shared" si="16"/>
        <v/>
      </c>
      <c r="AM48" s="26" t="str">
        <f t="shared" si="16"/>
        <v/>
      </c>
      <c r="AN48" s="26" t="str">
        <f t="shared" si="16"/>
        <v/>
      </c>
      <c r="AO48" s="26" t="str">
        <f t="shared" si="16"/>
        <v/>
      </c>
      <c r="AP48" s="26" t="str">
        <f t="shared" si="16"/>
        <v/>
      </c>
      <c r="AQ48" s="26" t="str">
        <f t="shared" si="16"/>
        <v/>
      </c>
      <c r="AR48" s="28"/>
    </row>
    <row r="49" spans="1:44" ht="15.75" x14ac:dyDescent="0.25">
      <c r="A49" s="8" t="str">
        <f>IF(Leyendas!$E$2&lt;&gt;"",Leyendas!$E$2,IF(Leyendas!$D$2&lt;&gt;"",Leyendas!$D$2,Leyendas!$C$2))</f>
        <v>Chile</v>
      </c>
      <c r="B49" s="8" t="str">
        <f>CONCATENATE(Leyendas!$A$2)</f>
        <v>2018</v>
      </c>
      <c r="C49" s="21" t="s">
        <v>82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5"/>
      <c r="W49" s="25"/>
      <c r="X49" s="25"/>
      <c r="Y49" s="25"/>
      <c r="Z49" s="25"/>
      <c r="AA49" s="26" t="str">
        <f t="shared" si="0"/>
        <v/>
      </c>
      <c r="AB49" s="26" t="str">
        <f t="shared" si="1"/>
        <v/>
      </c>
      <c r="AC49" s="26" t="str">
        <f t="shared" si="2"/>
        <v/>
      </c>
      <c r="AD49" s="26" t="str">
        <f t="shared" si="11"/>
        <v/>
      </c>
      <c r="AE49" s="26" t="str">
        <f t="shared" si="12"/>
        <v/>
      </c>
      <c r="AF49" s="26" t="str">
        <f t="shared" si="13"/>
        <v/>
      </c>
      <c r="AG49" s="26" t="str">
        <f t="shared" si="14"/>
        <v/>
      </c>
      <c r="AH49" s="26" t="str">
        <f t="shared" si="15"/>
        <v/>
      </c>
      <c r="AI49" s="27" t="str">
        <f t="shared" si="8"/>
        <v/>
      </c>
      <c r="AJ49" s="26" t="str">
        <f t="shared" si="16"/>
        <v/>
      </c>
      <c r="AK49" s="26" t="str">
        <f t="shared" si="16"/>
        <v/>
      </c>
      <c r="AL49" s="26" t="str">
        <f t="shared" si="16"/>
        <v/>
      </c>
      <c r="AM49" s="26" t="str">
        <f t="shared" si="16"/>
        <v/>
      </c>
      <c r="AN49" s="26" t="str">
        <f t="shared" si="16"/>
        <v/>
      </c>
      <c r="AO49" s="26" t="str">
        <f t="shared" si="16"/>
        <v/>
      </c>
      <c r="AP49" s="26" t="str">
        <f t="shared" si="16"/>
        <v/>
      </c>
      <c r="AQ49" s="26" t="str">
        <f t="shared" si="16"/>
        <v/>
      </c>
      <c r="AR49" s="28"/>
    </row>
    <row r="50" spans="1:44" ht="15.75" x14ac:dyDescent="0.25">
      <c r="A50" s="8" t="str">
        <f>IF(Leyendas!$E$2&lt;&gt;"",Leyendas!$E$2,IF(Leyendas!$D$2&lt;&gt;"",Leyendas!$D$2,Leyendas!$C$2))</f>
        <v>Chile</v>
      </c>
      <c r="B50" s="8" t="str">
        <f>CONCATENATE(Leyendas!$A$2)</f>
        <v>2018</v>
      </c>
      <c r="C50" s="21" t="s">
        <v>83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5"/>
      <c r="W50" s="25"/>
      <c r="X50" s="25"/>
      <c r="Y50" s="25"/>
      <c r="Z50" s="25"/>
      <c r="AA50" s="26" t="str">
        <f t="shared" si="0"/>
        <v/>
      </c>
      <c r="AB50" s="26" t="str">
        <f t="shared" si="1"/>
        <v/>
      </c>
      <c r="AC50" s="26" t="str">
        <f t="shared" si="2"/>
        <v/>
      </c>
      <c r="AD50" s="26" t="str">
        <f t="shared" si="11"/>
        <v/>
      </c>
      <c r="AE50" s="26" t="str">
        <f t="shared" si="12"/>
        <v/>
      </c>
      <c r="AF50" s="26" t="str">
        <f t="shared" si="13"/>
        <v/>
      </c>
      <c r="AG50" s="26" t="str">
        <f t="shared" si="14"/>
        <v/>
      </c>
      <c r="AH50" s="26" t="str">
        <f t="shared" si="15"/>
        <v/>
      </c>
      <c r="AI50" s="27" t="str">
        <f t="shared" si="8"/>
        <v/>
      </c>
      <c r="AJ50" s="26" t="str">
        <f t="shared" si="16"/>
        <v/>
      </c>
      <c r="AK50" s="26" t="str">
        <f t="shared" si="16"/>
        <v/>
      </c>
      <c r="AL50" s="26" t="str">
        <f t="shared" si="16"/>
        <v/>
      </c>
      <c r="AM50" s="26" t="str">
        <f t="shared" si="16"/>
        <v/>
      </c>
      <c r="AN50" s="26" t="str">
        <f t="shared" si="16"/>
        <v/>
      </c>
      <c r="AO50" s="26" t="str">
        <f t="shared" si="16"/>
        <v/>
      </c>
      <c r="AP50" s="26" t="str">
        <f t="shared" si="16"/>
        <v/>
      </c>
      <c r="AQ50" s="26" t="str">
        <f t="shared" si="16"/>
        <v/>
      </c>
      <c r="AR50" s="28"/>
    </row>
    <row r="51" spans="1:44" ht="15.75" x14ac:dyDescent="0.25">
      <c r="A51" s="8" t="str">
        <f>IF(Leyendas!$E$2&lt;&gt;"",Leyendas!$E$2,IF(Leyendas!$D$2&lt;&gt;"",Leyendas!$D$2,Leyendas!$C$2))</f>
        <v>Chile</v>
      </c>
      <c r="B51" s="8" t="str">
        <f>CONCATENATE(Leyendas!$A$2)</f>
        <v>2018</v>
      </c>
      <c r="C51" s="21" t="s">
        <v>84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5"/>
      <c r="W51" s="25"/>
      <c r="X51" s="25"/>
      <c r="Y51" s="25"/>
      <c r="Z51" s="25"/>
      <c r="AA51" s="26" t="str">
        <f t="shared" si="0"/>
        <v/>
      </c>
      <c r="AB51" s="26" t="str">
        <f t="shared" si="1"/>
        <v/>
      </c>
      <c r="AC51" s="26" t="str">
        <f t="shared" si="2"/>
        <v/>
      </c>
      <c r="AD51" s="26" t="str">
        <f t="shared" si="11"/>
        <v/>
      </c>
      <c r="AE51" s="26" t="str">
        <f t="shared" si="12"/>
        <v/>
      </c>
      <c r="AF51" s="26" t="str">
        <f t="shared" si="13"/>
        <v/>
      </c>
      <c r="AG51" s="26" t="str">
        <f t="shared" si="14"/>
        <v/>
      </c>
      <c r="AH51" s="26" t="str">
        <f t="shared" si="15"/>
        <v/>
      </c>
      <c r="AI51" s="27" t="str">
        <f t="shared" si="8"/>
        <v/>
      </c>
      <c r="AJ51" s="26" t="str">
        <f t="shared" si="16"/>
        <v/>
      </c>
      <c r="AK51" s="26" t="str">
        <f t="shared" si="16"/>
        <v/>
      </c>
      <c r="AL51" s="26" t="str">
        <f t="shared" si="16"/>
        <v/>
      </c>
      <c r="AM51" s="26" t="str">
        <f t="shared" si="16"/>
        <v/>
      </c>
      <c r="AN51" s="26" t="str">
        <f t="shared" si="16"/>
        <v/>
      </c>
      <c r="AO51" s="26" t="str">
        <f t="shared" si="16"/>
        <v/>
      </c>
      <c r="AP51" s="26" t="str">
        <f t="shared" si="16"/>
        <v/>
      </c>
      <c r="AQ51" s="26" t="str">
        <f t="shared" si="16"/>
        <v/>
      </c>
      <c r="AR51" s="28"/>
    </row>
    <row r="52" spans="1:44" ht="15.75" x14ac:dyDescent="0.25">
      <c r="A52" s="8" t="str">
        <f>IF(Leyendas!$E$2&lt;&gt;"",Leyendas!$E$2,IF(Leyendas!$D$2&lt;&gt;"",Leyendas!$D$2,Leyendas!$C$2))</f>
        <v>Chile</v>
      </c>
      <c r="B52" s="8" t="str">
        <f>CONCATENATE(Leyendas!$A$2)</f>
        <v>2018</v>
      </c>
      <c r="C52" s="21" t="s">
        <v>85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5"/>
      <c r="W52" s="25"/>
      <c r="X52" s="25"/>
      <c r="Y52" s="25"/>
      <c r="Z52" s="25"/>
      <c r="AA52" s="26" t="str">
        <f t="shared" si="0"/>
        <v/>
      </c>
      <c r="AB52" s="26" t="str">
        <f t="shared" si="1"/>
        <v/>
      </c>
      <c r="AC52" s="26" t="str">
        <f t="shared" si="2"/>
        <v/>
      </c>
      <c r="AD52" s="26" t="str">
        <f t="shared" si="11"/>
        <v/>
      </c>
      <c r="AE52" s="26" t="str">
        <f t="shared" si="12"/>
        <v/>
      </c>
      <c r="AF52" s="26" t="str">
        <f t="shared" si="13"/>
        <v/>
      </c>
      <c r="AG52" s="26" t="str">
        <f t="shared" si="14"/>
        <v/>
      </c>
      <c r="AH52" s="26" t="str">
        <f t="shared" si="15"/>
        <v/>
      </c>
      <c r="AI52" s="27" t="str">
        <f t="shared" si="8"/>
        <v/>
      </c>
      <c r="AJ52" s="26" t="str">
        <f t="shared" si="16"/>
        <v/>
      </c>
      <c r="AK52" s="26" t="str">
        <f t="shared" si="16"/>
        <v/>
      </c>
      <c r="AL52" s="26" t="str">
        <f t="shared" si="16"/>
        <v/>
      </c>
      <c r="AM52" s="26" t="str">
        <f t="shared" si="16"/>
        <v/>
      </c>
      <c r="AN52" s="26" t="str">
        <f t="shared" si="16"/>
        <v/>
      </c>
      <c r="AO52" s="26" t="str">
        <f t="shared" si="16"/>
        <v/>
      </c>
      <c r="AP52" s="26" t="str">
        <f t="shared" si="16"/>
        <v/>
      </c>
      <c r="AQ52" s="26" t="str">
        <f t="shared" si="16"/>
        <v/>
      </c>
      <c r="AR52" s="28"/>
    </row>
    <row r="53" spans="1:44" ht="15.75" x14ac:dyDescent="0.25">
      <c r="A53" s="8" t="str">
        <f>IF(Leyendas!$E$2&lt;&gt;"",Leyendas!$E$2,IF(Leyendas!$D$2&lt;&gt;"",Leyendas!$D$2,Leyendas!$C$2))</f>
        <v>Chile</v>
      </c>
      <c r="B53" s="8" t="str">
        <f>CONCATENATE(Leyendas!$A$2)</f>
        <v>2018</v>
      </c>
      <c r="C53" s="21" t="s">
        <v>86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5"/>
      <c r="W53" s="25"/>
      <c r="X53" s="25"/>
      <c r="Y53" s="25"/>
      <c r="Z53" s="25"/>
      <c r="AA53" s="26" t="str">
        <f t="shared" si="0"/>
        <v/>
      </c>
      <c r="AB53" s="26" t="str">
        <f t="shared" si="1"/>
        <v/>
      </c>
      <c r="AC53" s="26" t="str">
        <f t="shared" si="2"/>
        <v/>
      </c>
      <c r="AD53" s="26" t="str">
        <f t="shared" si="11"/>
        <v/>
      </c>
      <c r="AE53" s="26" t="str">
        <f t="shared" si="12"/>
        <v/>
      </c>
      <c r="AF53" s="26" t="str">
        <f t="shared" si="13"/>
        <v/>
      </c>
      <c r="AG53" s="26" t="str">
        <f t="shared" si="14"/>
        <v/>
      </c>
      <c r="AH53" s="26" t="str">
        <f t="shared" si="15"/>
        <v/>
      </c>
      <c r="AI53" s="27" t="str">
        <f t="shared" si="8"/>
        <v/>
      </c>
      <c r="AJ53" s="26" t="str">
        <f t="shared" si="16"/>
        <v/>
      </c>
      <c r="AK53" s="26" t="str">
        <f t="shared" si="16"/>
        <v/>
      </c>
      <c r="AL53" s="26" t="str">
        <f t="shared" si="16"/>
        <v/>
      </c>
      <c r="AM53" s="26" t="str">
        <f t="shared" si="16"/>
        <v/>
      </c>
      <c r="AN53" s="26" t="str">
        <f t="shared" si="16"/>
        <v/>
      </c>
      <c r="AO53" s="26" t="str">
        <f t="shared" si="16"/>
        <v/>
      </c>
      <c r="AP53" s="26" t="str">
        <f t="shared" si="16"/>
        <v/>
      </c>
      <c r="AQ53" s="26" t="str">
        <f t="shared" si="16"/>
        <v/>
      </c>
      <c r="AR53" s="28"/>
    </row>
    <row r="54" spans="1:44" ht="15.75" x14ac:dyDescent="0.25">
      <c r="A54" s="8" t="str">
        <f>IF(Leyendas!$E$2&lt;&gt;"",Leyendas!$E$2,IF(Leyendas!$D$2&lt;&gt;"",Leyendas!$D$2,Leyendas!$C$2))</f>
        <v>Chile</v>
      </c>
      <c r="B54" s="8" t="str">
        <f>CONCATENATE(Leyendas!$A$2)</f>
        <v>2018</v>
      </c>
      <c r="C54" s="21" t="s">
        <v>87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5"/>
      <c r="W54" s="25"/>
      <c r="X54" s="25"/>
      <c r="Y54" s="25"/>
      <c r="Z54" s="25"/>
      <c r="AA54" s="26" t="str">
        <f t="shared" si="0"/>
        <v/>
      </c>
      <c r="AB54" s="26" t="str">
        <f t="shared" si="1"/>
        <v/>
      </c>
      <c r="AC54" s="26" t="str">
        <f t="shared" si="2"/>
        <v/>
      </c>
      <c r="AD54" s="26" t="str">
        <f t="shared" si="11"/>
        <v/>
      </c>
      <c r="AE54" s="26" t="str">
        <f t="shared" si="12"/>
        <v/>
      </c>
      <c r="AF54" s="26" t="str">
        <f t="shared" si="13"/>
        <v/>
      </c>
      <c r="AG54" s="26" t="str">
        <f t="shared" si="14"/>
        <v/>
      </c>
      <c r="AH54" s="26" t="str">
        <f t="shared" si="15"/>
        <v/>
      </c>
      <c r="AI54" s="27" t="str">
        <f t="shared" si="8"/>
        <v/>
      </c>
      <c r="AJ54" s="26" t="str">
        <f t="shared" si="16"/>
        <v/>
      </c>
      <c r="AK54" s="26" t="str">
        <f t="shared" si="16"/>
        <v/>
      </c>
      <c r="AL54" s="26" t="str">
        <f t="shared" si="16"/>
        <v/>
      </c>
      <c r="AM54" s="26" t="str">
        <f t="shared" si="16"/>
        <v/>
      </c>
      <c r="AN54" s="26" t="str">
        <f t="shared" si="16"/>
        <v/>
      </c>
      <c r="AO54" s="26" t="str">
        <f t="shared" si="16"/>
        <v/>
      </c>
      <c r="AP54" s="26" t="str">
        <f t="shared" si="16"/>
        <v/>
      </c>
      <c r="AQ54" s="26" t="str">
        <f t="shared" si="16"/>
        <v/>
      </c>
      <c r="AR54" s="28"/>
    </row>
    <row r="55" spans="1:44" ht="15.75" x14ac:dyDescent="0.25">
      <c r="A55" s="8" t="str">
        <f>IF(Leyendas!$E$2&lt;&gt;"",Leyendas!$E$2,IF(Leyendas!$D$2&lt;&gt;"",Leyendas!$D$2,Leyendas!$C$2))</f>
        <v>Chile</v>
      </c>
      <c r="B55" s="8" t="str">
        <f>CONCATENATE(Leyendas!$A$2)</f>
        <v>2018</v>
      </c>
      <c r="C55" s="21" t="s">
        <v>88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5"/>
      <c r="W55" s="25"/>
      <c r="X55" s="25"/>
      <c r="Y55" s="25"/>
      <c r="Z55" s="25"/>
      <c r="AA55" s="26" t="str">
        <f t="shared" si="0"/>
        <v/>
      </c>
      <c r="AB55" s="26" t="str">
        <f t="shared" si="1"/>
        <v/>
      </c>
      <c r="AC55" s="26" t="str">
        <f t="shared" si="2"/>
        <v/>
      </c>
      <c r="AD55" s="26" t="str">
        <f t="shared" si="11"/>
        <v/>
      </c>
      <c r="AE55" s="26" t="str">
        <f t="shared" si="12"/>
        <v/>
      </c>
      <c r="AF55" s="26" t="str">
        <f t="shared" si="13"/>
        <v/>
      </c>
      <c r="AG55" s="26" t="str">
        <f t="shared" si="14"/>
        <v/>
      </c>
      <c r="AH55" s="26" t="str">
        <f t="shared" si="15"/>
        <v/>
      </c>
      <c r="AI55" s="27" t="str">
        <f t="shared" si="8"/>
        <v/>
      </c>
      <c r="AJ55" s="26" t="str">
        <f t="shared" si="16"/>
        <v/>
      </c>
      <c r="AK55" s="26" t="str">
        <f t="shared" si="16"/>
        <v/>
      </c>
      <c r="AL55" s="26" t="str">
        <f t="shared" si="16"/>
        <v/>
      </c>
      <c r="AM55" s="26" t="str">
        <f t="shared" si="16"/>
        <v/>
      </c>
      <c r="AN55" s="26" t="str">
        <f t="shared" si="16"/>
        <v/>
      </c>
      <c r="AO55" s="26" t="str">
        <f t="shared" si="16"/>
        <v/>
      </c>
      <c r="AP55" s="26" t="str">
        <f t="shared" si="16"/>
        <v/>
      </c>
      <c r="AQ55" s="26" t="str">
        <f t="shared" si="16"/>
        <v/>
      </c>
      <c r="AR55" s="28"/>
    </row>
    <row r="56" spans="1:44" ht="15.75" x14ac:dyDescent="0.25">
      <c r="A56" s="8" t="str">
        <f>IF(Leyendas!$E$2&lt;&gt;"",Leyendas!$E$2,IF(Leyendas!$D$2&lt;&gt;"",Leyendas!$D$2,Leyendas!$C$2))</f>
        <v>Chile</v>
      </c>
      <c r="B56" s="8" t="str">
        <f>CONCATENATE(Leyendas!$A$2)</f>
        <v>2018</v>
      </c>
      <c r="C56" s="21" t="s">
        <v>89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5"/>
      <c r="W56" s="25"/>
      <c r="X56" s="25"/>
      <c r="Y56" s="25"/>
      <c r="Z56" s="25"/>
      <c r="AA56" s="26" t="str">
        <f t="shared" si="0"/>
        <v/>
      </c>
      <c r="AB56" s="26" t="str">
        <f t="shared" si="1"/>
        <v/>
      </c>
      <c r="AC56" s="26" t="str">
        <f t="shared" si="2"/>
        <v/>
      </c>
      <c r="AD56" s="26" t="str">
        <f t="shared" si="11"/>
        <v/>
      </c>
      <c r="AE56" s="26" t="str">
        <f t="shared" si="12"/>
        <v/>
      </c>
      <c r="AF56" s="26" t="str">
        <f t="shared" si="13"/>
        <v/>
      </c>
      <c r="AG56" s="26" t="str">
        <f t="shared" si="14"/>
        <v/>
      </c>
      <c r="AH56" s="26" t="str">
        <f t="shared" si="15"/>
        <v/>
      </c>
      <c r="AI56" s="27" t="str">
        <f t="shared" si="8"/>
        <v/>
      </c>
      <c r="AJ56" s="26" t="str">
        <f t="shared" si="16"/>
        <v/>
      </c>
      <c r="AK56" s="26" t="str">
        <f t="shared" si="16"/>
        <v/>
      </c>
      <c r="AL56" s="26" t="str">
        <f t="shared" si="16"/>
        <v/>
      </c>
      <c r="AM56" s="26" t="str">
        <f t="shared" si="16"/>
        <v/>
      </c>
      <c r="AN56" s="26" t="str">
        <f t="shared" si="16"/>
        <v/>
      </c>
      <c r="AO56" s="26" t="str">
        <f t="shared" si="16"/>
        <v/>
      </c>
      <c r="AP56" s="26" t="str">
        <f t="shared" si="16"/>
        <v/>
      </c>
      <c r="AQ56" s="26" t="str">
        <f t="shared" si="16"/>
        <v/>
      </c>
      <c r="AR56" s="28"/>
    </row>
    <row r="57" spans="1:44" ht="15.75" x14ac:dyDescent="0.25">
      <c r="A57" s="8" t="str">
        <f>IF(Leyendas!$E$2&lt;&gt;"",Leyendas!$E$2,IF(Leyendas!$D$2&lt;&gt;"",Leyendas!$D$2,Leyendas!$C$2))</f>
        <v>Chile</v>
      </c>
      <c r="B57" s="8" t="str">
        <f>CONCATENATE(Leyendas!$A$2)</f>
        <v>2018</v>
      </c>
      <c r="C57" s="21" t="s">
        <v>90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5"/>
      <c r="W57" s="25"/>
      <c r="X57" s="25"/>
      <c r="Y57" s="25"/>
      <c r="Z57" s="25"/>
      <c r="AA57" s="26" t="str">
        <f t="shared" si="0"/>
        <v/>
      </c>
      <c r="AB57" s="26" t="str">
        <f t="shared" si="1"/>
        <v/>
      </c>
      <c r="AC57" s="26" t="str">
        <f t="shared" si="2"/>
        <v/>
      </c>
      <c r="AD57" s="26" t="str">
        <f t="shared" si="11"/>
        <v/>
      </c>
      <c r="AE57" s="26" t="str">
        <f t="shared" si="12"/>
        <v/>
      </c>
      <c r="AF57" s="26" t="str">
        <f t="shared" si="13"/>
        <v/>
      </c>
      <c r="AG57" s="26" t="str">
        <f t="shared" si="14"/>
        <v/>
      </c>
      <c r="AH57" s="26" t="str">
        <f t="shared" si="15"/>
        <v/>
      </c>
      <c r="AI57" s="27" t="str">
        <f t="shared" si="8"/>
        <v/>
      </c>
      <c r="AJ57" s="26" t="str">
        <f t="shared" si="16"/>
        <v/>
      </c>
      <c r="AK57" s="26" t="str">
        <f t="shared" si="16"/>
        <v/>
      </c>
      <c r="AL57" s="26" t="str">
        <f t="shared" si="16"/>
        <v/>
      </c>
      <c r="AM57" s="26" t="str">
        <f t="shared" si="16"/>
        <v/>
      </c>
      <c r="AN57" s="26" t="str">
        <f t="shared" si="16"/>
        <v/>
      </c>
      <c r="AO57" s="26" t="str">
        <f t="shared" si="16"/>
        <v/>
      </c>
      <c r="AP57" s="26" t="str">
        <f t="shared" si="16"/>
        <v/>
      </c>
      <c r="AQ57" s="26" t="str">
        <f t="shared" si="16"/>
        <v/>
      </c>
      <c r="AR57" s="28"/>
    </row>
    <row r="58" spans="1:44" s="38" customFormat="1" ht="27.75" customHeight="1" x14ac:dyDescent="0.2">
      <c r="C58" s="35" t="s">
        <v>91</v>
      </c>
      <c r="D58" s="35">
        <f t="shared" ref="D58:Z58" si="17">SUM(D6:D57)</f>
        <v>0</v>
      </c>
      <c r="E58" s="35">
        <f t="shared" si="17"/>
        <v>0</v>
      </c>
      <c r="F58" s="35">
        <f t="shared" si="17"/>
        <v>0</v>
      </c>
      <c r="G58" s="35">
        <f t="shared" si="17"/>
        <v>0</v>
      </c>
      <c r="H58" s="35">
        <f t="shared" si="17"/>
        <v>0</v>
      </c>
      <c r="I58" s="35">
        <f t="shared" si="17"/>
        <v>0</v>
      </c>
      <c r="J58" s="35">
        <f t="shared" si="17"/>
        <v>0</v>
      </c>
      <c r="K58" s="35">
        <f t="shared" si="17"/>
        <v>0</v>
      </c>
      <c r="L58" s="35">
        <f t="shared" si="17"/>
        <v>0</v>
      </c>
      <c r="M58" s="35">
        <f t="shared" si="17"/>
        <v>0</v>
      </c>
      <c r="N58" s="35">
        <f t="shared" si="17"/>
        <v>0</v>
      </c>
      <c r="O58" s="35">
        <f t="shared" si="17"/>
        <v>0</v>
      </c>
      <c r="P58" s="35">
        <f t="shared" si="17"/>
        <v>0</v>
      </c>
      <c r="Q58" s="35">
        <f t="shared" si="17"/>
        <v>0</v>
      </c>
      <c r="R58" s="35">
        <f t="shared" si="17"/>
        <v>0</v>
      </c>
      <c r="S58" s="35">
        <f t="shared" si="17"/>
        <v>0</v>
      </c>
      <c r="T58" s="35">
        <f t="shared" si="17"/>
        <v>0</v>
      </c>
      <c r="U58" s="35">
        <f t="shared" si="17"/>
        <v>0</v>
      </c>
      <c r="V58" s="35">
        <f>SUM(V6:V57)</f>
        <v>0</v>
      </c>
      <c r="W58" s="35">
        <f>SUM(W6:W57)</f>
        <v>0</v>
      </c>
      <c r="X58" s="35">
        <f t="shared" si="17"/>
        <v>0</v>
      </c>
      <c r="Y58" s="35">
        <f t="shared" si="17"/>
        <v>0</v>
      </c>
      <c r="Z58" s="35">
        <f t="shared" si="17"/>
        <v>0</v>
      </c>
      <c r="AA58" s="36" t="str">
        <f>IF(V58=0,"",W58/V58)</f>
        <v/>
      </c>
      <c r="AB58" s="36" t="str">
        <f>IF(V58=0,"",X58/V58)</f>
        <v/>
      </c>
      <c r="AC58" s="36" t="str">
        <f>IF(V58=0,"",Y58/V58)</f>
        <v/>
      </c>
      <c r="AD58" s="36" t="str">
        <f t="shared" si="11"/>
        <v/>
      </c>
      <c r="AE58" s="36" t="str">
        <f t="shared" si="12"/>
        <v/>
      </c>
      <c r="AF58" s="36" t="str">
        <f t="shared" si="13"/>
        <v/>
      </c>
      <c r="AG58" s="36" t="str">
        <f t="shared" si="14"/>
        <v/>
      </c>
      <c r="AH58" s="36" t="str">
        <f t="shared" si="15"/>
        <v/>
      </c>
      <c r="AI58" s="37" t="str">
        <f t="shared" si="8"/>
        <v/>
      </c>
      <c r="AJ58" s="36" t="str">
        <f>IF($V58=0,"",M58/$V58)</f>
        <v/>
      </c>
      <c r="AK58" s="36" t="str">
        <f>IF($V58=0,"",N58/$V58)</f>
        <v/>
      </c>
      <c r="AL58" s="36" t="str">
        <f>IF($V58=0,"",O58/$V58)</f>
        <v/>
      </c>
      <c r="AM58" s="36" t="str">
        <f>IF($V58=0,"",P58/$V58)</f>
        <v/>
      </c>
      <c r="AN58" s="36" t="str">
        <f>IF($V58=0,"",Q58/$V58)</f>
        <v/>
      </c>
      <c r="AO58" s="36" t="str">
        <f t="shared" si="16"/>
        <v/>
      </c>
      <c r="AP58" s="36" t="str">
        <f t="shared" si="16"/>
        <v/>
      </c>
      <c r="AQ58" s="36" t="str">
        <f>IF($V58=0,"",T58/$V58)</f>
        <v/>
      </c>
    </row>
    <row r="59" spans="1:44" ht="21" customHeight="1" x14ac:dyDescent="0.25">
      <c r="V59" s="39"/>
      <c r="W59" s="39"/>
      <c r="X59" s="39"/>
      <c r="Y59" s="39"/>
      <c r="Z59" s="39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</row>
    <row r="60" spans="1:44" ht="37.5" customHeight="1" x14ac:dyDescent="0.25">
      <c r="C60" s="90" t="str">
        <f>"INDICADORES ACUMULADOS PARA EL AÑO " &amp; Leyendas!$A$2 &amp; CHAR(10) &amp; "(para el cálculo se utilizaron muestras totales)"</f>
        <v>INDICADORES ACUMULADOS PARA EL AÑO 2018
(para el cálculo se utilizaron muestras totales)</v>
      </c>
      <c r="D60" s="90"/>
      <c r="E60" s="90"/>
      <c r="F60" s="90"/>
      <c r="G60" s="90"/>
      <c r="H60" s="90"/>
      <c r="V60" s="39"/>
      <c r="W60" s="39"/>
      <c r="X60" s="39"/>
      <c r="Y60" s="39"/>
      <c r="Z60" s="39"/>
      <c r="AA60" s="39"/>
      <c r="AB60" s="39"/>
      <c r="AC60" s="39"/>
      <c r="AD60" s="39"/>
      <c r="AE60" s="39"/>
    </row>
    <row r="61" spans="1:44" s="42" customFormat="1" ht="36" customHeight="1" x14ac:dyDescent="0.25">
      <c r="C61" s="84" t="s">
        <v>92</v>
      </c>
      <c r="D61" s="85"/>
      <c r="E61" s="85"/>
      <c r="F61" s="85"/>
      <c r="G61" s="86"/>
      <c r="H61" s="41" t="e">
        <f>W58/V58</f>
        <v>#DIV/0!</v>
      </c>
      <c r="V61" s="43"/>
      <c r="W61" s="44"/>
      <c r="X61" s="44"/>
      <c r="Y61" s="44"/>
      <c r="Z61" s="44"/>
      <c r="AA61" s="44"/>
      <c r="AB61" s="44"/>
      <c r="AC61" s="44"/>
      <c r="AD61" s="43"/>
      <c r="AE61" s="43"/>
    </row>
    <row r="62" spans="1:44" s="42" customFormat="1" ht="36" customHeight="1" x14ac:dyDescent="0.25">
      <c r="C62" s="84" t="s">
        <v>93</v>
      </c>
      <c r="D62" s="85"/>
      <c r="E62" s="85"/>
      <c r="F62" s="85"/>
      <c r="G62" s="86"/>
      <c r="H62" s="41" t="e">
        <f>X58/V58</f>
        <v>#DIV/0!</v>
      </c>
      <c r="V62" s="43"/>
      <c r="W62" s="44"/>
      <c r="X62" s="44"/>
      <c r="Y62" s="44"/>
      <c r="Z62" s="44"/>
      <c r="AA62" s="44"/>
      <c r="AB62" s="44"/>
      <c r="AC62" s="44"/>
      <c r="AD62" s="43"/>
      <c r="AE62" s="43"/>
    </row>
    <row r="63" spans="1:44" s="42" customFormat="1" ht="36" customHeight="1" x14ac:dyDescent="0.25">
      <c r="C63" s="45"/>
      <c r="D63" s="84" t="s">
        <v>94</v>
      </c>
      <c r="E63" s="85"/>
      <c r="F63" s="85"/>
      <c r="G63" s="86"/>
      <c r="H63" s="41" t="e">
        <f>Y58/V58</f>
        <v>#DIV/0!</v>
      </c>
      <c r="V63" s="43"/>
      <c r="W63" s="44"/>
      <c r="X63" s="44"/>
      <c r="Y63" s="44"/>
      <c r="Z63" s="44"/>
      <c r="AA63" s="44"/>
      <c r="AB63" s="44"/>
      <c r="AC63" s="44"/>
      <c r="AD63" s="43"/>
      <c r="AE63" s="43"/>
    </row>
    <row r="64" spans="1:44" s="42" customFormat="1" ht="36" customHeight="1" x14ac:dyDescent="0.25">
      <c r="C64" s="45"/>
      <c r="D64" s="84" t="s">
        <v>95</v>
      </c>
      <c r="E64" s="85"/>
      <c r="F64" s="85"/>
      <c r="G64" s="86"/>
      <c r="H64" s="41" t="e">
        <f>Z58/V58</f>
        <v>#DIV/0!</v>
      </c>
      <c r="V64" s="43"/>
      <c r="W64" s="44"/>
      <c r="X64" s="44"/>
      <c r="Y64" s="44"/>
      <c r="Z64" s="44"/>
      <c r="AA64" s="44"/>
      <c r="AB64" s="44"/>
      <c r="AC64" s="44"/>
      <c r="AD64" s="43"/>
      <c r="AE64" s="43"/>
    </row>
    <row r="65" spans="3:31" ht="37.5" customHeight="1" x14ac:dyDescent="0.25">
      <c r="C65" s="87" t="s">
        <v>96</v>
      </c>
      <c r="D65" s="88"/>
      <c r="E65" s="88"/>
      <c r="F65" s="88"/>
      <c r="G65" s="89"/>
      <c r="H65" s="41" t="e">
        <f>SUM(M58:T58)/V58</f>
        <v>#DIV/0!</v>
      </c>
      <c r="V65" s="39"/>
      <c r="W65" s="39"/>
      <c r="X65" s="39"/>
      <c r="Y65" s="39"/>
      <c r="Z65" s="39"/>
      <c r="AA65" s="39"/>
      <c r="AB65" s="39"/>
      <c r="AC65" s="39"/>
      <c r="AD65" s="39"/>
      <c r="AE65" s="39"/>
    </row>
    <row r="66" spans="3:31" ht="15.75" x14ac:dyDescent="0.25">
      <c r="V66" s="46"/>
      <c r="W66" s="39"/>
      <c r="X66" s="39"/>
      <c r="Y66" s="39"/>
      <c r="Z66" s="39"/>
      <c r="AA66" s="39"/>
      <c r="AB66" s="39"/>
      <c r="AC66" s="39"/>
      <c r="AD66" s="39"/>
      <c r="AE66" s="39"/>
    </row>
    <row r="67" spans="3:31" ht="15.75" x14ac:dyDescent="0.25">
      <c r="V67" s="46"/>
      <c r="W67" s="39"/>
      <c r="X67" s="39"/>
      <c r="Y67" s="39"/>
      <c r="Z67" s="39"/>
      <c r="AA67" s="39"/>
      <c r="AB67" s="39"/>
      <c r="AC67" s="39"/>
      <c r="AD67" s="39"/>
      <c r="AE67" s="39"/>
    </row>
    <row r="68" spans="3:31" ht="15.75" x14ac:dyDescent="0.25">
      <c r="V68" s="46"/>
      <c r="W68" s="39"/>
      <c r="X68" s="39"/>
      <c r="Y68" s="39"/>
      <c r="Z68" s="39"/>
      <c r="AA68" s="39"/>
      <c r="AB68" s="39"/>
      <c r="AC68" s="39"/>
      <c r="AD68" s="39"/>
      <c r="AE68" s="39"/>
    </row>
    <row r="69" spans="3:31" ht="15.75" x14ac:dyDescent="0.25">
      <c r="V69" s="47"/>
    </row>
    <row r="70" spans="3:31" ht="15.75" x14ac:dyDescent="0.25">
      <c r="V70" s="47"/>
    </row>
    <row r="71" spans="3:31" ht="15.75" x14ac:dyDescent="0.25">
      <c r="V71" s="47"/>
    </row>
    <row r="72" spans="3:31" ht="18.75" x14ac:dyDescent="0.3">
      <c r="V72" s="48"/>
    </row>
    <row r="73" spans="3:31" ht="15.75" x14ac:dyDescent="0.25">
      <c r="V73" s="49"/>
    </row>
    <row r="74" spans="3:31" ht="15.75" x14ac:dyDescent="0.25">
      <c r="V74" s="49"/>
    </row>
    <row r="75" spans="3:31" ht="15.75" x14ac:dyDescent="0.25">
      <c r="V75" s="49"/>
    </row>
  </sheetData>
  <mergeCells count="33">
    <mergeCell ref="AD4:AH4"/>
    <mergeCell ref="AL4:AL5"/>
    <mergeCell ref="D63:G63"/>
    <mergeCell ref="D64:G64"/>
    <mergeCell ref="C65:G65"/>
    <mergeCell ref="AO4:AO5"/>
    <mergeCell ref="C60:H60"/>
    <mergeCell ref="C61:G61"/>
    <mergeCell ref="C62:G62"/>
    <mergeCell ref="AM4:AM5"/>
    <mergeCell ref="AJ4:AJ5"/>
    <mergeCell ref="AN4:AN5"/>
    <mergeCell ref="X4:X5"/>
    <mergeCell ref="Y4:Y5"/>
    <mergeCell ref="Z4:Z5"/>
    <mergeCell ref="AB4:AB5"/>
    <mergeCell ref="AI4:AI5"/>
    <mergeCell ref="A4:A5"/>
    <mergeCell ref="B4:B5"/>
    <mergeCell ref="V1:Y3"/>
    <mergeCell ref="D3:U3"/>
    <mergeCell ref="AC3:AQ3"/>
    <mergeCell ref="C4:C5"/>
    <mergeCell ref="D4:H4"/>
    <mergeCell ref="I4:L4"/>
    <mergeCell ref="M4:T4"/>
    <mergeCell ref="U4:U5"/>
    <mergeCell ref="V4:V5"/>
    <mergeCell ref="W4:W5"/>
    <mergeCell ref="AQ4:AQ5"/>
    <mergeCell ref="AK4:AK5"/>
    <mergeCell ref="AP4:AP5"/>
    <mergeCell ref="AC4:AC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18:A128"/>
  <sheetViews>
    <sheetView zoomScale="70" zoomScaleNormal="7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A2" sqref="A2"/>
    </sheetView>
  </sheetViews>
  <sheetFormatPr defaultColWidth="11.42578125" defaultRowHeight="15" x14ac:dyDescent="0.25"/>
  <cols>
    <col min="2" max="2" width="19.85546875" bestFit="1" customWidth="1"/>
  </cols>
  <sheetData>
    <row r="1" spans="1:5" x14ac:dyDescent="0.25">
      <c r="A1" s="50" t="s">
        <v>97</v>
      </c>
      <c r="B1" t="s">
        <v>98</v>
      </c>
      <c r="C1" t="s">
        <v>99</v>
      </c>
      <c r="D1" t="s">
        <v>100</v>
      </c>
      <c r="E1" t="s">
        <v>101</v>
      </c>
    </row>
    <row r="2" spans="1:5" x14ac:dyDescent="0.25">
      <c r="A2" s="51">
        <v>2018</v>
      </c>
      <c r="B2" t="s">
        <v>102</v>
      </c>
      <c r="C2" s="51" t="s">
        <v>103</v>
      </c>
      <c r="D2" s="52"/>
      <c r="E2" s="52"/>
    </row>
    <row r="3" spans="1:5" x14ac:dyDescent="0.25">
      <c r="A3" t="s">
        <v>104</v>
      </c>
      <c r="B3" t="s">
        <v>105</v>
      </c>
      <c r="C3" t="s">
        <v>106</v>
      </c>
    </row>
    <row r="4" spans="1:5" x14ac:dyDescent="0.25">
      <c r="A4">
        <v>1</v>
      </c>
      <c r="B4" t="s">
        <v>107</v>
      </c>
      <c r="C4" t="str">
        <f>"Distribución de virus influenza y otros virus respiratorios en vigilancia centinela IRAG por semana epidmiológica. " &amp; IF($E$2 &lt;&gt; "",$E$2,IF($D$2 &lt;&gt; "",$D$2,$C$2)) &amp; " " &amp; $A$2</f>
        <v>Distribución de virus influenza y otros virus respiratorios en vigilancia centinela IRAG por semana epidmiológica. Chile 2018</v>
      </c>
    </row>
    <row r="5" spans="1:5" x14ac:dyDescent="0.25">
      <c r="A5">
        <v>2</v>
      </c>
      <c r="B5" t="s">
        <v>107</v>
      </c>
      <c r="C5" t="str">
        <f>"Porcentaje de Pruebas Positivas a Influenza, en comparación con Otros Virus Respiratorios, por semana epidemiológica. " &amp; IF($E$2 &lt;&gt; "",$E$2,IF($D$2 &lt;&gt; "",$D$2,$C$2)) &amp; " " &amp; $A$2</f>
        <v>Porcentaje de Pruebas Positivas a Influenza, en comparación con Otros Virus Respiratorios, por semana epidemiológica. Chile 2018</v>
      </c>
    </row>
    <row r="6" spans="1:5" x14ac:dyDescent="0.25">
      <c r="A6">
        <v>3</v>
      </c>
      <c r="B6" t="s">
        <v>107</v>
      </c>
      <c r="C6" t="str">
        <f>"Distribución de influenza (tipos y subtipos) por semana epidemiológica. " &amp; IF($E$2 &lt;&gt; "",$E$2,IF($D$2 &lt;&gt; "",$D$2,$C$2)) &amp; " " &amp; $A$2</f>
        <v>Distribución de influenza (tipos y subtipos) por semana epidemiológica. Chile 2018</v>
      </c>
    </row>
    <row r="7" spans="1:5" x14ac:dyDescent="0.25">
      <c r="A7">
        <v>4</v>
      </c>
      <c r="B7" t="s">
        <v>107</v>
      </c>
      <c r="C7" t="str">
        <f>"Distribución de influenza B según linaje y semana epidemiológica. "&amp; IF($E$2 &lt;&gt; "",$E$2,IF($D$2 &lt;&gt; "",$D$2,$C$2)) &amp; " " &amp; $A$2</f>
        <v>Distribución de influenza B según linaje y semana epidemiológica. Chile 2018</v>
      </c>
    </row>
    <row r="8" spans="1:5" x14ac:dyDescent="0.25">
      <c r="A8">
        <v>5</v>
      </c>
      <c r="B8" t="s">
        <v>107</v>
      </c>
      <c r="C8" s="50" t="s">
        <v>108</v>
      </c>
    </row>
    <row r="9" spans="1:5" x14ac:dyDescent="0.25">
      <c r="A9">
        <v>6</v>
      </c>
      <c r="B9" t="s">
        <v>107</v>
      </c>
      <c r="C9" t="s">
        <v>109</v>
      </c>
    </row>
    <row r="10" spans="1:5" x14ac:dyDescent="0.25">
      <c r="A10">
        <v>1</v>
      </c>
      <c r="B10" t="s">
        <v>110</v>
      </c>
      <c r="C10" s="53" t="str">
        <f>"Vigilancia centinela de IRAG
 Número de casos IRAG por semana epidemiológica. " &amp; IF($E$2 &lt;&gt; "",$E$2,IF($D$2 &lt;&gt; "",$D$2,$C$2)) &amp; " " &amp;$A$2
&amp; "
 (porcentaje de casos IRAG de todos ingresos hospitalarios)"</f>
        <v>Vigilancia centinela de IRAG
 Número de casos IRAG por semana epidemiológica. Chile 2018
 (porcentaje de casos IRAG de todos ingresos hospitalarios)</v>
      </c>
      <c r="D10" s="54"/>
    </row>
    <row r="11" spans="1:5" x14ac:dyDescent="0.25">
      <c r="A11">
        <v>2</v>
      </c>
      <c r="B11" t="s">
        <v>110</v>
      </c>
      <c r="C11" s="53" t="str">
        <f xml:space="preserve"> IF($E$2 &lt;&gt; "",$E$2,IF($D$2 &lt;&gt; "",$D$2,$C$2)) &amp;" - vigilancia centinela de IRAG
 % IRAG con/sin muestra "</f>
        <v xml:space="preserve">Chile - vigilancia centinela de IRAG
 % IRAG con/sin muestra </v>
      </c>
    </row>
    <row r="12" spans="1:5" x14ac:dyDescent="0.25">
      <c r="A12">
        <v>3</v>
      </c>
      <c r="B12" t="s">
        <v>110</v>
      </c>
      <c r="C12" s="53" t="str">
        <f>"Vigilancia centinela de IRAG
 Número de casos IRAG positivos a influenza. " &amp; IF($E$2 &lt;&gt; "",$E$2,IF($D$2 &lt;&gt; "",$D$2,$C$2)) &amp; " " &amp;$A$2
&amp; "
 (porcentaje de casos positivos a influenza de todos casos de IRAG)"</f>
        <v>Vigilancia centinela de IRAG
 Número de casos IRAG positivos a influenza. Chile 2018
 (porcentaje de casos positivos a influenza de todos casos de IRAG)</v>
      </c>
    </row>
    <row r="13" spans="1:5" x14ac:dyDescent="0.25">
      <c r="A13">
        <v>4</v>
      </c>
      <c r="B13" t="s">
        <v>110</v>
      </c>
      <c r="C13" s="53" t="str">
        <f>"Casos de IRAG con muestras positivas a influenza, VSR y OVR, por semana epidemiológica. " &amp; IF($E$2 &lt;&gt; "",$E$2,IF($D$2 &lt;&gt; "",$D$2,$C$2)) &amp; " " &amp; $A$2</f>
        <v>Casos de IRAG con muestras positivas a influenza, VSR y OVR, por semana epidemiológica. Chile 2018</v>
      </c>
    </row>
    <row r="14" spans="1:5" x14ac:dyDescent="0.25">
      <c r="A14">
        <v>5</v>
      </c>
      <c r="B14" t="s">
        <v>110</v>
      </c>
      <c r="C14" s="53" t="str">
        <f>"Vigilancia centinela de IRAG
 Número de casos IRAG positivos a VRS. " &amp; IF($E$2 &lt;&gt; "",$E$2,IF($D$2 &lt;&gt; "",$D$2,$C$2)) &amp; " " &amp;$A$2
&amp; "
 (porcentaje de casos positivos a VRS de todos casos de IRAG)"</f>
        <v>Vigilancia centinela de IRAG
 Número de casos IRAG positivos a VRS. Chile 2018
 (porcentaje de casos positivos a VRS de todos casos de IRAG)</v>
      </c>
    </row>
    <row r="15" spans="1:5" x14ac:dyDescent="0.25">
      <c r="A15">
        <v>6</v>
      </c>
      <c r="B15" t="s">
        <v>110</v>
      </c>
      <c r="C15" s="53" t="str">
        <f>"Vigilancia centinela de IRAG
 Número de casos IRAG en UCI por semana epidemiológica. " &amp; IF($E$2 &lt;&gt; "",$E$2,IF($D$2 &lt;&gt; "",$D$2,$C$2)) &amp; " " &amp;$A$2
&amp; "
 (porcentaje de casos IRAG de todos ingresos a la UCI)"</f>
        <v>Vigilancia centinela de IRAG
 Número de casos IRAG en UCI por semana epidemiológica. Chile 2018
 (porcentaje de casos IRAG de todos ingresos a la UCI)</v>
      </c>
    </row>
    <row r="16" spans="1:5" x14ac:dyDescent="0.25">
      <c r="A16">
        <v>7</v>
      </c>
      <c r="B16" t="s">
        <v>110</v>
      </c>
      <c r="C16" s="55" t="str">
        <f>"Vigilancia centinela de IRAG
 Distribucion de casos de IRAG positivos a influenza por  grupos de edad y semana epidemiológica. 
" &amp; IF($E$2 &lt;&gt; "",$E$2,IF($D$2 &lt;&gt; "",$D$2,$C$2)) &amp; " " &amp;$A$2</f>
        <v>Vigilancia centinela de IRAG
 Distribucion de casos de IRAG positivos a influenza por  grupos de edad y semana epidemiológica. 
Chile 2018</v>
      </c>
    </row>
    <row r="17" spans="1:3" x14ac:dyDescent="0.25">
      <c r="A17">
        <v>8</v>
      </c>
      <c r="B17" t="s">
        <v>110</v>
      </c>
      <c r="C17" s="55" t="str">
        <f>"Vigilancia centinela de IRAG
 Distribucion de total de casos de IRAG por  grupos de edad y semana epidemiológica. 
" &amp;IF($E$2 &lt;&gt; "",$E$2,IF($D$2 &lt;&gt; "",$D$2,$C$2)) &amp; " " &amp;$A$2</f>
        <v>Vigilancia centinela de IRAG
 Distribucion de total de casos de IRAG por  grupos de edad y semana epidemiológica. 
Chile 2018</v>
      </c>
    </row>
    <row r="18" spans="1:3" x14ac:dyDescent="0.25">
      <c r="A18">
        <v>9</v>
      </c>
      <c r="B18" t="s">
        <v>110</v>
      </c>
      <c r="C18" s="55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Chile 2018</v>
      </c>
    </row>
    <row r="19" spans="1:3" x14ac:dyDescent="0.25">
      <c r="A19">
        <v>1</v>
      </c>
      <c r="B19" t="s">
        <v>111</v>
      </c>
      <c r="C19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Chile 2018</v>
      </c>
    </row>
    <row r="20" spans="1:3" x14ac:dyDescent="0.25">
      <c r="A20">
        <v>1</v>
      </c>
      <c r="B20" t="s">
        <v>112</v>
      </c>
      <c r="C20" s="55" t="str">
        <f>"Vigilancia centinela de IRAG
 Número de casos IRAG fallecidos subtipo de virus por semana epidemiológica.
 " &amp; IF($E$2 &lt;&gt; "",$E$2,IF($D$2 &lt;&gt; "",$D$2,$C$2)) &amp; " " &amp;$A$2</f>
        <v>Vigilancia centinela de IRAG
 Número de casos IRAG fallecidos subtipo de virus por semana epidemiológica.
 Chile 2018</v>
      </c>
    </row>
    <row r="21" spans="1:3" x14ac:dyDescent="0.25">
      <c r="A21">
        <v>2</v>
      </c>
      <c r="B21" t="s">
        <v>112</v>
      </c>
      <c r="C21" s="55" t="str">
        <f>"Vigilancia centinela de IRAG
Distribucion de fallecidos de IRAG por grupos de edad por semana epidemiológica.
 " &amp; IF($E$2 &lt;&gt; "",$E$2,IF($D$2 &lt;&gt; "",$D$2,$C$2)) &amp; " " &amp;$A$2</f>
        <v>Vigilancia centinela de IRAG
Distribucion de fallecidos de IRAG por grupos de edad por semana epidemiológica.
 Chile 2018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Virus Identificados</vt:lpstr>
      <vt:lpstr>Graficos</vt:lpstr>
      <vt:lpstr>Leyendas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CarlosF</cp:lastModifiedBy>
  <dcterms:created xsi:type="dcterms:W3CDTF">2017-08-24T15:06:48Z</dcterms:created>
  <dcterms:modified xsi:type="dcterms:W3CDTF">2018-10-14T15:44:47Z</dcterms:modified>
</cp:coreProperties>
</file>