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EBAA3864-04F9-4482-A80C-F7A80707D4B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state="hidden" r:id="rId5"/>
  </sheets>
  <calcPr calcId="181029" concurrentCalc="0"/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V53" i="1"/>
  <c r="A6" i="1"/>
  <c r="M58" i="1"/>
  <c r="N58" i="1"/>
  <c r="O58" i="1"/>
  <c r="P58" i="1"/>
  <c r="Q58" i="1"/>
  <c r="R58" i="1"/>
  <c r="S58" i="1"/>
  <c r="T58" i="1"/>
  <c r="V58" i="1"/>
  <c r="AC58" i="1"/>
  <c r="Z58" i="1"/>
  <c r="Y58" i="1"/>
  <c r="BA56" i="1"/>
  <c r="X58" i="1"/>
  <c r="W58" i="1"/>
  <c r="BA54" i="1"/>
  <c r="AO58" i="1"/>
  <c r="AG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D58" i="1"/>
  <c r="AH58" i="1"/>
  <c r="AL58" i="1"/>
  <c r="AP58" i="1"/>
  <c r="BA55" i="1"/>
  <c r="BA57" i="1"/>
  <c r="AA58" i="1"/>
  <c r="AE58" i="1"/>
  <c r="AI58" i="1"/>
  <c r="AM58" i="1"/>
  <c r="AQ58" i="1"/>
  <c r="AB58" i="1"/>
  <c r="AF58" i="1"/>
  <c r="AJ58" i="1"/>
  <c r="AN58" i="1"/>
  <c r="AK58" i="1"/>
  <c r="BA58" i="1"/>
</calcChain>
</file>

<file path=xl/sharedStrings.xml><?xml version="1.0" encoding="utf-8"?>
<sst xmlns="http://schemas.openxmlformats.org/spreadsheetml/2006/main" count="294" uniqueCount="145">
  <si>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</si>
  <si>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</si>
  <si>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</si>
  <si>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</si>
  <si>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</si>
  <si>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</si>
  <si>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</si>
  <si>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</si>
  <si>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</si>
  <si>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</si>
  <si>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</si>
  <si>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</si>
  <si>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</si>
  <si>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</si>
  <si>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</si>
  <si>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</si>
  <si>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</si>
  <si>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</si>
  <si>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</si>
  <si>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</si>
  <si>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</si>
  <si>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</si>
  <si>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</si>
  <si>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</si>
  <si>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</si>
  <si>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</si>
  <si>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</si>
  <si>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</si>
  <si>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</si>
  <si>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</si>
  <si>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</si>
  <si>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</si>
  <si>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</si>
  <si>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</si>
  <si>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</si>
  <si>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</si>
  <si>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</si>
  <si>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</si>
  <si>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</si>
  <si>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</si>
  <si>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</si>
  <si>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</si>
  <si>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</si>
  <si>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</si>
  <si>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</si>
  <si>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</si>
  <si>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</si>
  <si>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</si>
  <si>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</si>
  <si>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</si>
  <si>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</si>
  <si>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</si>
  <si>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</si>
  <si>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</si>
  <si>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</si>
  <si>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</si>
  <si>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</si>
  <si>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</si>
  <si>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</si>
  <si>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</si>
  <si>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</si>
  <si>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</si>
  <si>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</si>
  <si>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</si>
  <si>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</si>
  <si>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</si>
  <si>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</si>
  <si>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</si>
  <si>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</si>
  <si>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</si>
  <si>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</si>
  <si>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</si>
  <si>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</si>
  <si>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</si>
  <si>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</si>
  <si>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</si>
  <si>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</si>
  <si>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</si>
  <si>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</si>
  <si>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</si>
  <si>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</si>
  <si>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</si>
  <si>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</si>
  <si>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</si>
  <si>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</si>
  <si>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</si>
  <si>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</si>
  <si>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</si>
  <si>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</si>
  <si>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</si>
  <si>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</si>
  <si>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</si>
  <si>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</si>
  <si>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</si>
  <si>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</si>
  <si>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</si>
  <si>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</si>
  <si>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</si>
  <si>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</si>
  <si>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</si>
  <si>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</si>
  <si>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</si>
  <si>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</si>
  <si>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</si>
  <si>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</si>
  <si>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 Victoria ∆162/163</t>
  </si>
  <si>
    <t>Honduras</t>
  </si>
  <si>
    <t>Positivo Influenza A</t>
  </si>
  <si>
    <t>EV</t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</si>
  <si>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</si>
  <si>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</si>
  <si>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</si>
  <si>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</si>
  <si>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</si>
  <si>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</si>
  <si>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</si>
  <si>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</si>
  <si>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País: Honduras (Centinela)</t>
  </si>
  <si>
    <t>Vigilancia de Influenza y otros Virus Respiratorios 2019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</si>
  <si>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</si>
  <si>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País: Honduras</t>
  </si>
  <si>
    <t xml:space="preserve">Vigilancia de Influenza </t>
  </si>
  <si>
    <t>Numero de total casos positivas de influenza</t>
  </si>
  <si>
    <t xml:space="preserve">Vigilancia de VSR </t>
  </si>
  <si>
    <t>Numero de total casos positivas de VSR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</si>
  <si>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</si>
  <si>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</si>
  <si>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</si>
  <si>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</si>
  <si>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</si>
  <si>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</si>
  <si>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</si>
  <si>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</si>
  <si>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</si>
  <si>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</si>
  <si>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</si>
  <si>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</si>
  <si>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</si>
  <si>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</si>
  <si>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</si>
  <si>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</si>
  <si>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</si>
  <si>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</si>
  <si>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Range begin</t>
  </si>
  <si>
    <t>Range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</si>
</sst>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5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1" fillId="21" borderId="10" applyNumberFormat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23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0"/>
    <xf numFmtId="0" fontId="45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5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>
      <alignment horizontal="center" vertical="top" wrapText="1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6" fillId="0" borderId="0" xfId="0" applyFont="1" applyAlignment="1">
      <alignment wrapText="1"/>
    </xf>
    <xf numFmtId="0" fontId="0" fillId="0" borderId="0" xfId="0" applyFont="1" applyAlignment="1"/>
    <xf numFmtId="49" fontId="40" fillId="31" borderId="20" xfId="0" applyNumberFormat="1" applyFont="1" applyFill="1" applyBorder="1" applyAlignment="1">
      <alignment horizontal="center" vertical="center" wrapText="1"/>
    </xf>
    <xf numFmtId="49" fontId="40" fillId="31" borderId="21" xfId="0" applyNumberFormat="1" applyFont="1" applyFill="1" applyBorder="1" applyAlignment="1">
      <alignment horizontal="center" vertical="center" wrapText="1"/>
    </xf>
    <xf numFmtId="49" fontId="40" fillId="32" borderId="21" xfId="0" applyNumberFormat="1" applyFont="1" applyFill="1" applyBorder="1" applyAlignment="1">
      <alignment horizontal="center" vertical="center" wrapText="1"/>
    </xf>
    <xf numFmtId="49" fontId="40" fillId="33" borderId="21" xfId="0" applyNumberFormat="1" applyFont="1" applyFill="1" applyBorder="1" applyAlignment="1">
      <alignment horizontal="center" vertical="center" wrapText="1"/>
    </xf>
    <xf numFmtId="49" fontId="40" fillId="34" borderId="21" xfId="0" applyNumberFormat="1" applyFont="1" applyFill="1" applyBorder="1" applyAlignment="1">
      <alignment horizontal="center" vertical="center" wrapText="1"/>
    </xf>
    <xf numFmtId="0" fontId="42" fillId="36" borderId="44" xfId="0" applyFont="1" applyFill="1" applyBorder="1" applyAlignment="1">
      <alignment horizontal="center" vertical="center" wrapText="1"/>
    </xf>
    <xf numFmtId="49" fontId="42" fillId="36" borderId="44" xfId="0" applyNumberFormat="1" applyFont="1" applyFill="1" applyBorder="1" applyAlignment="1">
      <alignment horizontal="center" vertical="center" wrapText="1"/>
    </xf>
    <xf numFmtId="0" fontId="42" fillId="0" borderId="0" xfId="0" applyFont="1"/>
    <xf numFmtId="0" fontId="0" fillId="41" borderId="45" xfId="0" applyFill="1" applyBorder="1" applyAlignment="1">
      <alignment horizontal="center" vertical="center" wrapText="1"/>
    </xf>
    <xf numFmtId="0" fontId="0" fillId="41" borderId="46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47" xfId="0" applyBorder="1"/>
    <xf numFmtId="0" fontId="0" fillId="42" borderId="47" xfId="0" applyFill="1" applyBorder="1"/>
    <xf numFmtId="0" fontId="0" fillId="0" borderId="4" xfId="0" applyBorder="1"/>
    <xf numFmtId="0" fontId="0" fillId="42" borderId="4" xfId="0" applyFill="1" applyBorder="1"/>
    <xf numFmtId="0" fontId="0" fillId="43" borderId="45" xfId="0" applyFill="1" applyBorder="1" applyAlignment="1">
      <alignment horizontal="center" vertical="center" wrapText="1"/>
    </xf>
    <xf numFmtId="0" fontId="0" fillId="43" borderId="46" xfId="0" applyFill="1" applyBorder="1" applyAlignment="1">
      <alignment horizontal="center" vertical="center" wrapText="1"/>
    </xf>
    <xf numFmtId="1" fontId="2" fillId="0" borderId="0" xfId="0" applyNumberFormat="1" applyFont="1"/>
    <xf numFmtId="1" fontId="4" fillId="0" borderId="0" xfId="0" applyNumberFormat="1" applyFont="1"/>
    <xf numFmtId="0" fontId="39" fillId="38" borderId="0" xfId="0" applyFont="1" applyFill="1" applyBorder="1" applyAlignment="1">
      <alignment horizontal="center" vertical="center" wrapText="1"/>
    </xf>
    <xf numFmtId="0" fontId="39" fillId="38" borderId="27" xfId="0" applyFont="1" applyFill="1" applyBorder="1" applyAlignment="1">
      <alignment horizontal="center" vertical="center" wrapText="1"/>
    </xf>
    <xf numFmtId="0" fontId="41" fillId="37" borderId="0" xfId="0" applyFont="1" applyFill="1" applyBorder="1" applyAlignment="1">
      <alignment horizontal="center" vertical="center"/>
    </xf>
    <xf numFmtId="0" fontId="41" fillId="37" borderId="27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49" fontId="39" fillId="36" borderId="32" xfId="0" applyNumberFormat="1" applyFont="1" applyFill="1" applyBorder="1" applyAlignment="1">
      <alignment horizontal="center" vertical="center" wrapText="1"/>
    </xf>
    <xf numFmtId="49" fontId="39" fillId="36" borderId="35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49" fontId="39" fillId="36" borderId="33" xfId="0" applyNumberFormat="1" applyFont="1" applyFill="1" applyBorder="1" applyAlignment="1">
      <alignment horizontal="center" vertical="center" wrapText="1"/>
    </xf>
    <xf numFmtId="49" fontId="39" fillId="36" borderId="36" xfId="0" applyNumberFormat="1" applyFont="1" applyFill="1" applyBorder="1" applyAlignment="1">
      <alignment horizontal="center" vertical="center" wrapText="1"/>
    </xf>
    <xf numFmtId="49" fontId="39" fillId="36" borderId="37" xfId="0" applyNumberFormat="1" applyFont="1" applyFill="1" applyBorder="1" applyAlignment="1">
      <alignment horizontal="center" vertical="center" wrapText="1"/>
    </xf>
    <xf numFmtId="49" fontId="39" fillId="36" borderId="42" xfId="0" applyNumberFormat="1" applyFont="1" applyFill="1" applyBorder="1" applyAlignment="1">
      <alignment horizontal="center" vertical="center" wrapText="1"/>
    </xf>
    <xf numFmtId="49" fontId="39" fillId="36" borderId="38" xfId="0" applyNumberFormat="1" applyFont="1" applyFill="1" applyBorder="1" applyAlignment="1">
      <alignment horizontal="center" vertical="center" wrapText="1"/>
    </xf>
    <xf numFmtId="49" fontId="39" fillId="36" borderId="43" xfId="0" applyNumberFormat="1" applyFont="1" applyFill="1" applyBorder="1" applyAlignment="1">
      <alignment horizontal="center" vertical="center" wrapText="1"/>
    </xf>
    <xf numFmtId="49" fontId="39" fillId="36" borderId="39" xfId="0" applyNumberFormat="1" applyFont="1" applyFill="1" applyBorder="1" applyAlignment="1">
      <alignment horizontal="center" vertical="center" wrapText="1"/>
    </xf>
    <xf numFmtId="49" fontId="39" fillId="36" borderId="40" xfId="0" applyNumberFormat="1" applyFont="1" applyFill="1" applyBorder="1" applyAlignment="1">
      <alignment horizontal="center" vertical="center" wrapText="1"/>
    </xf>
    <xf numFmtId="49" fontId="39" fillId="36" borderId="41" xfId="0" applyNumberFormat="1" applyFont="1" applyFill="1" applyBorder="1" applyAlignment="1">
      <alignment horizontal="center" vertical="center" wrapText="1"/>
    </xf>
    <xf numFmtId="0" fontId="41" fillId="35" borderId="23" xfId="0" applyFont="1" applyFill="1" applyBorder="1" applyAlignment="1">
      <alignment horizontal="center" vertical="center" wrapText="1"/>
    </xf>
    <xf numFmtId="0" fontId="41" fillId="35" borderId="24" xfId="0" applyFont="1" applyFill="1" applyBorder="1" applyAlignment="1">
      <alignment horizontal="center" vertical="center" wrapText="1"/>
    </xf>
    <xf numFmtId="0" fontId="41" fillId="35" borderId="25" xfId="0" applyFont="1" applyFill="1" applyBorder="1" applyAlignment="1">
      <alignment horizontal="center" vertical="center" wrapText="1"/>
    </xf>
    <xf numFmtId="0" fontId="41" fillId="35" borderId="26" xfId="0" applyFont="1" applyFill="1" applyBorder="1" applyAlignment="1">
      <alignment horizontal="center" vertical="center" wrapText="1"/>
    </xf>
    <xf numFmtId="0" fontId="41" fillId="35" borderId="0" xfId="0" applyFont="1" applyFill="1" applyBorder="1" applyAlignment="1">
      <alignment horizontal="center" vertical="center" wrapText="1"/>
    </xf>
    <xf numFmtId="0" fontId="41" fillId="35" borderId="27" xfId="0" applyFont="1" applyFill="1" applyBorder="1" applyAlignment="1">
      <alignment horizontal="center" vertical="center" wrapText="1"/>
    </xf>
    <xf numFmtId="0" fontId="41" fillId="35" borderId="28" xfId="0" applyFont="1" applyFill="1" applyBorder="1" applyAlignment="1">
      <alignment horizontal="center" vertical="center" wrapText="1"/>
    </xf>
    <xf numFmtId="0" fontId="41" fillId="35" borderId="29" xfId="0" applyFont="1" applyFill="1" applyBorder="1" applyAlignment="1">
      <alignment horizontal="center" vertical="center" wrapText="1"/>
    </xf>
    <xf numFmtId="0" fontId="41" fillId="35" borderId="30" xfId="0" applyFont="1" applyFill="1" applyBorder="1" applyAlignment="1">
      <alignment horizontal="center" vertical="center" wrapText="1"/>
    </xf>
    <xf numFmtId="49" fontId="39" fillId="36" borderId="31" xfId="0" applyNumberFormat="1" applyFont="1" applyFill="1" applyBorder="1" applyAlignment="1">
      <alignment horizontal="center" vertical="center" wrapText="1"/>
    </xf>
    <xf numFmtId="49" fontId="39" fillId="36" borderId="34" xfId="0" applyNumberFormat="1" applyFont="1" applyFill="1" applyBorder="1" applyAlignment="1">
      <alignment horizontal="center" vertical="center" wrapText="1"/>
    </xf>
    <xf numFmtId="49" fontId="38" fillId="27" borderId="17" xfId="0" applyNumberFormat="1" applyFont="1" applyFill="1" applyBorder="1" applyAlignment="1">
      <alignment horizontal="center" vertical="center" wrapText="1"/>
    </xf>
    <xf numFmtId="49" fontId="38" fillId="27" borderId="18" xfId="0" applyNumberFormat="1" applyFont="1" applyFill="1" applyBorder="1" applyAlignment="1">
      <alignment horizontal="center" vertical="center" wrapText="1"/>
    </xf>
    <xf numFmtId="49" fontId="38" fillId="28" borderId="18" xfId="0" applyNumberFormat="1" applyFont="1" applyFill="1" applyBorder="1" applyAlignment="1">
      <alignment horizontal="center" vertical="center"/>
    </xf>
    <xf numFmtId="49" fontId="38" fillId="29" borderId="18" xfId="0" applyNumberFormat="1" applyFont="1" applyFill="1" applyBorder="1" applyAlignment="1">
      <alignment horizontal="center" vertical="center" wrapText="1"/>
    </xf>
    <xf numFmtId="49" fontId="39" fillId="30" borderId="19" xfId="0" applyNumberFormat="1" applyFont="1" applyFill="1" applyBorder="1" applyAlignment="1">
      <alignment horizontal="center" vertical="center" wrapText="1"/>
    </xf>
    <xf numFmtId="49" fontId="39" fillId="30" borderId="22" xfId="0" applyNumberFormat="1" applyFont="1" applyFill="1" applyBorder="1" applyAlignment="1">
      <alignment horizontal="center" vertical="center" wrapText="1"/>
    </xf>
    <xf numFmtId="0" fontId="44" fillId="40" borderId="29" xfId="0" applyFont="1" applyFill="1" applyBorder="1" applyAlignment="1">
      <alignment horizontal="center" vertical="center" wrapText="1"/>
    </xf>
    <xf numFmtId="0" fontId="43" fillId="39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Honduras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1578919753086421"/>
          <c:w val="0.84252535573720855"/>
          <c:h val="0.6456916666666667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Honduras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Honduras 2019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78756172839506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Honduras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EV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EV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Honduras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707932098765432"/>
          <c:w val="0.83232089499987705"/>
          <c:h val="0.623227006172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Honduras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156993642143511"/>
          <c:h val="0.662173611111111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79C-467C-9299-1A3DBA3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294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tabSelected="1" zoomScale="60" zoomScaleNormal="60" workbookViewId="0">
      <selection activeCell="A4" sqref="A4:A5"/>
    </sheetView>
  </sheetViews>
  <sheetFormatPr baseColWidth="10"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60" t="s">
        <v>117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1"/>
      <c r="V1" s="81" t="s">
        <v>109</v>
      </c>
      <c r="W1" s="82"/>
      <c r="X1" s="82"/>
      <c r="Y1" s="82"/>
      <c r="Z1" s="83"/>
      <c r="AA1" s="81" t="s">
        <v>110</v>
      </c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3"/>
    </row>
    <row r="2" spans="1:78" s="2" customFormat="1" ht="18.75" x14ac:dyDescent="0.2">
      <c r="A2" s="60" t="s">
        <v>118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84"/>
      <c r="W2" s="85"/>
      <c r="X2" s="85"/>
      <c r="Y2" s="85"/>
      <c r="Z2" s="86"/>
      <c r="AA2" s="84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6"/>
    </row>
    <row r="3" spans="1:78" s="2" customFormat="1" ht="38.25" customHeight="1" thickBot="1" x14ac:dyDescent="0.25">
      <c r="A3" s="58" t="s">
        <v>119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9"/>
      <c r="V3" s="87"/>
      <c r="W3" s="88"/>
      <c r="X3" s="88"/>
      <c r="Y3" s="88"/>
      <c r="Z3" s="89"/>
      <c r="AA3" s="87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9"/>
    </row>
    <row r="4" spans="1:78" ht="42.75" customHeight="1" x14ac:dyDescent="0.25">
      <c r="A4" s="62" t="s">
        <v>94</v>
      </c>
      <c r="B4" s="62" t="s">
        <v>92</v>
      </c>
      <c r="C4" s="62" t="s">
        <v>0</v>
      </c>
      <c r="D4" s="92" t="s">
        <v>107</v>
      </c>
      <c r="E4" s="93"/>
      <c r="F4" s="93"/>
      <c r="G4" s="93"/>
      <c r="H4" s="93"/>
      <c r="I4" s="94" t="s">
        <v>1</v>
      </c>
      <c r="J4" s="94"/>
      <c r="K4" s="94"/>
      <c r="L4" s="94"/>
      <c r="M4" s="95" t="s">
        <v>2</v>
      </c>
      <c r="N4" s="95"/>
      <c r="O4" s="95"/>
      <c r="P4" s="95"/>
      <c r="Q4" s="95"/>
      <c r="R4" s="95"/>
      <c r="S4" s="95"/>
      <c r="T4" s="95"/>
      <c r="U4" s="96" t="s">
        <v>3</v>
      </c>
      <c r="V4" s="90" t="s">
        <v>4</v>
      </c>
      <c r="W4" s="69" t="s">
        <v>5</v>
      </c>
      <c r="X4" s="69" t="s">
        <v>6</v>
      </c>
      <c r="Y4" s="69" t="s">
        <v>7</v>
      </c>
      <c r="Z4" s="72" t="s">
        <v>8</v>
      </c>
      <c r="AA4" s="90" t="s">
        <v>33</v>
      </c>
      <c r="AB4" s="74" t="s">
        <v>9</v>
      </c>
      <c r="AC4" s="76" t="s">
        <v>10</v>
      </c>
      <c r="AD4" s="78" t="s">
        <v>11</v>
      </c>
      <c r="AE4" s="79"/>
      <c r="AF4" s="79"/>
      <c r="AG4" s="79"/>
      <c r="AH4" s="80"/>
      <c r="AI4" s="69" t="s">
        <v>111</v>
      </c>
      <c r="AJ4" s="69" t="s">
        <v>12</v>
      </c>
      <c r="AK4" s="69" t="s">
        <v>13</v>
      </c>
      <c r="AL4" s="69" t="s">
        <v>14</v>
      </c>
      <c r="AM4" s="69" t="s">
        <v>15</v>
      </c>
      <c r="AN4" s="69" t="s">
        <v>16</v>
      </c>
      <c r="AO4" s="69" t="s">
        <v>17</v>
      </c>
      <c r="AP4" s="69" t="s">
        <v>18</v>
      </c>
      <c r="AQ4" s="72" t="s">
        <v>19</v>
      </c>
    </row>
    <row r="5" spans="1:78" s="3" customFormat="1" ht="60.75" customHeight="1" thickBot="1" x14ac:dyDescent="0.3">
      <c r="A5" s="62"/>
      <c r="B5" s="62"/>
      <c r="C5" s="62"/>
      <c r="D5" s="39" t="s">
        <v>20</v>
      </c>
      <c r="E5" s="40" t="s">
        <v>21</v>
      </c>
      <c r="F5" s="41" t="s">
        <v>22</v>
      </c>
      <c r="G5" s="41" t="s">
        <v>23</v>
      </c>
      <c r="H5" s="40" t="s">
        <v>24</v>
      </c>
      <c r="I5" s="42" t="s">
        <v>25</v>
      </c>
      <c r="J5" s="42" t="s">
        <v>105</v>
      </c>
      <c r="K5" s="42" t="s">
        <v>26</v>
      </c>
      <c r="L5" s="42" t="s">
        <v>27</v>
      </c>
      <c r="M5" s="43" t="s">
        <v>28</v>
      </c>
      <c r="N5" s="43" t="s">
        <v>29</v>
      </c>
      <c r="O5" s="43" t="s">
        <v>30</v>
      </c>
      <c r="P5" s="43" t="s">
        <v>31</v>
      </c>
      <c r="Q5" s="43" t="s">
        <v>32</v>
      </c>
      <c r="R5" s="43" t="s">
        <v>17</v>
      </c>
      <c r="S5" s="43" t="s">
        <v>18</v>
      </c>
      <c r="T5" s="43" t="s">
        <v>108</v>
      </c>
      <c r="U5" s="97"/>
      <c r="V5" s="91"/>
      <c r="W5" s="70"/>
      <c r="X5" s="70"/>
      <c r="Y5" s="70"/>
      <c r="Z5" s="73"/>
      <c r="AA5" s="91"/>
      <c r="AB5" s="75"/>
      <c r="AC5" s="77"/>
      <c r="AD5" s="44" t="s">
        <v>112</v>
      </c>
      <c r="AE5" s="45" t="s">
        <v>113</v>
      </c>
      <c r="AF5" s="45" t="s">
        <v>114</v>
      </c>
      <c r="AG5" s="44" t="s">
        <v>115</v>
      </c>
      <c r="AH5" s="44" t="s">
        <v>116</v>
      </c>
      <c r="AI5" s="70"/>
      <c r="AJ5" s="70"/>
      <c r="AK5" s="70"/>
      <c r="AL5" s="70"/>
      <c r="AM5" s="70"/>
      <c r="AN5" s="70"/>
      <c r="AO5" s="70"/>
      <c r="AP5" s="70"/>
      <c r="AQ5" s="73"/>
    </row>
    <row r="6" spans="1:78" s="1" customFormat="1" ht="15.75" x14ac:dyDescent="0.25">
      <c r="A6" s="1" t="str">
        <f>IF(Leyendas!$E$2&lt;&gt;"",Leyendas!$E$2,IF(Leyendas!$D$2&lt;&gt;"",Leyendas!$D$2,Leyendas!$C$2))</f>
        <v>Honduras</v>
      </c>
      <c r="B6" s="1">
        <v>2019</v>
      </c>
      <c r="C6" s="4" t="s">
        <v>34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8"/>
      <c r="Y6" s="8"/>
      <c r="Z6" s="8"/>
      <c r="AA6" s="9" t="str">
        <f t="shared" ref="AA6:AA57" si="0">IF(V6=0,"",W6/V6)</f>
        <v/>
      </c>
      <c r="AB6" s="9" t="str">
        <f t="shared" ref="AB6:AB57" si="1">IF(V6=0,"",X6/V6)</f>
        <v/>
      </c>
      <c r="AC6" s="9" t="str">
        <f t="shared" ref="AC6:AC57" si="2">IF(V6=0,"",Y6/V6)</f>
        <v/>
      </c>
      <c r="AD6" s="9" t="str">
        <f t="shared" ref="AD6:AD37" si="3">IF($Y6=0,"",D6/$Y6)</f>
        <v/>
      </c>
      <c r="AE6" s="9" t="str">
        <f t="shared" ref="AE6:AE37" si="4">IF($Y6=0,"",E6/$Y6)</f>
        <v/>
      </c>
      <c r="AF6" s="9" t="str">
        <f t="shared" ref="AF6:AF37" si="5">IF($Y6=0,"",F6/$Y6)</f>
        <v/>
      </c>
      <c r="AG6" s="9" t="str">
        <f t="shared" ref="AG6:AG37" si="6">IF($Y6=0,"",G6/$Y6)</f>
        <v/>
      </c>
      <c r="AH6" s="9" t="str">
        <f t="shared" ref="AH6:AH37" si="7">IF($Y6=0,"",H6/$Y6)</f>
        <v/>
      </c>
      <c r="AI6" s="10" t="str">
        <f t="shared" ref="AI6:AI58" si="8">IF($V6=0,"",Z6/$V6)</f>
        <v/>
      </c>
      <c r="AJ6" s="9" t="str">
        <f t="shared" ref="AJ6:AQ21" si="9">IF($V6=0,"",M6/$V6)</f>
        <v/>
      </c>
      <c r="AK6" s="9" t="str">
        <f t="shared" si="9"/>
        <v/>
      </c>
      <c r="AL6" s="9" t="str">
        <f t="shared" si="9"/>
        <v/>
      </c>
      <c r="AM6" s="9" t="str">
        <f t="shared" si="9"/>
        <v/>
      </c>
      <c r="AN6" s="9" t="str">
        <f t="shared" si="9"/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11"/>
      <c r="BY6" s="56">
        <f>$B6</f>
        <v>2019</v>
      </c>
      <c r="BZ6" s="56" t="str">
        <f>$C6</f>
        <v>1</v>
      </c>
    </row>
    <row r="7" spans="1:78" s="1" customFormat="1" ht="15.75" x14ac:dyDescent="0.25">
      <c r="A7" s="1" t="str">
        <f>IF(Leyendas!$E$2&lt;&gt;"",Leyendas!$E$2,IF(Leyendas!$D$2&lt;&gt;"",Leyendas!$D$2,Leyendas!$C$2))</f>
        <v>Honduras</v>
      </c>
      <c r="B7" s="1">
        <v>2019</v>
      </c>
      <c r="C7" s="4" t="s">
        <v>35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8"/>
      <c r="Y7" s="8"/>
      <c r="Z7" s="8"/>
      <c r="AA7" s="9" t="str">
        <f t="shared" si="0"/>
        <v/>
      </c>
      <c r="AB7" s="9" t="str">
        <f t="shared" si="1"/>
        <v/>
      </c>
      <c r="AC7" s="9" t="str">
        <f t="shared" si="2"/>
        <v/>
      </c>
      <c r="AD7" s="9" t="str">
        <f t="shared" si="3"/>
        <v/>
      </c>
      <c r="AE7" s="9" t="str">
        <f t="shared" si="4"/>
        <v/>
      </c>
      <c r="AF7" s="9" t="str">
        <f t="shared" si="5"/>
        <v/>
      </c>
      <c r="AG7" s="9" t="str">
        <f t="shared" si="6"/>
        <v/>
      </c>
      <c r="AH7" s="9" t="str">
        <f t="shared" si="7"/>
        <v/>
      </c>
      <c r="AI7" s="10" t="str">
        <f t="shared" si="8"/>
        <v/>
      </c>
      <c r="AJ7" s="9" t="str">
        <f t="shared" si="9"/>
        <v/>
      </c>
      <c r="AK7" s="9" t="str">
        <f t="shared" si="9"/>
        <v/>
      </c>
      <c r="AL7" s="9" t="str">
        <f t="shared" si="9"/>
        <v/>
      </c>
      <c r="AM7" s="9" t="str">
        <f t="shared" si="9"/>
        <v/>
      </c>
      <c r="AN7" s="9" t="str">
        <f t="shared" si="9"/>
        <v/>
      </c>
      <c r="AO7" s="9" t="str">
        <f t="shared" si="9"/>
        <v/>
      </c>
      <c r="AP7" s="9" t="str">
        <f t="shared" si="9"/>
        <v/>
      </c>
      <c r="AQ7" s="9" t="str">
        <f t="shared" si="9"/>
        <v/>
      </c>
      <c r="AR7" s="11"/>
      <c r="BY7" s="56"/>
      <c r="BZ7" s="56" t="str">
        <f t="shared" ref="BZ7:BZ57" si="10">$C7</f>
        <v>2</v>
      </c>
    </row>
    <row r="8" spans="1:78" s="1" customFormat="1" ht="15.75" x14ac:dyDescent="0.25">
      <c r="A8" s="1" t="str">
        <f>IF(Leyendas!$E$2&lt;&gt;"",Leyendas!$E$2,IF(Leyendas!$D$2&lt;&gt;"",Leyendas!$D$2,Leyendas!$C$2))</f>
        <v>Honduras</v>
      </c>
      <c r="B8" s="1">
        <v>2019</v>
      </c>
      <c r="C8" s="4" t="s">
        <v>36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8"/>
      <c r="W8" s="8"/>
      <c r="X8" s="8"/>
      <c r="Y8" s="8"/>
      <c r="Z8" s="8"/>
      <c r="AA8" s="9" t="str">
        <f t="shared" si="0"/>
        <v/>
      </c>
      <c r="AB8" s="9" t="str">
        <f t="shared" si="1"/>
        <v/>
      </c>
      <c r="AC8" s="9" t="str">
        <f t="shared" si="2"/>
        <v/>
      </c>
      <c r="AD8" s="9" t="str">
        <f t="shared" si="3"/>
        <v/>
      </c>
      <c r="AE8" s="9" t="str">
        <f t="shared" si="4"/>
        <v/>
      </c>
      <c r="AF8" s="9" t="str">
        <f t="shared" si="5"/>
        <v/>
      </c>
      <c r="AG8" s="9" t="str">
        <f t="shared" si="6"/>
        <v/>
      </c>
      <c r="AH8" s="9" t="str">
        <f t="shared" si="7"/>
        <v/>
      </c>
      <c r="AI8" s="10" t="str">
        <f t="shared" si="8"/>
        <v/>
      </c>
      <c r="AJ8" s="9" t="str">
        <f t="shared" si="9"/>
        <v/>
      </c>
      <c r="AK8" s="9" t="str">
        <f t="shared" si="9"/>
        <v/>
      </c>
      <c r="AL8" s="9" t="str">
        <f t="shared" si="9"/>
        <v/>
      </c>
      <c r="AM8" s="9" t="str">
        <f t="shared" si="9"/>
        <v/>
      </c>
      <c r="AN8" s="9" t="str">
        <f t="shared" si="9"/>
        <v/>
      </c>
      <c r="AO8" s="9" t="str">
        <f t="shared" si="9"/>
        <v/>
      </c>
      <c r="AP8" s="9" t="str">
        <f t="shared" si="9"/>
        <v/>
      </c>
      <c r="AQ8" s="9" t="str">
        <f t="shared" si="9"/>
        <v/>
      </c>
      <c r="AR8" s="11"/>
      <c r="BY8" s="56"/>
      <c r="BZ8" s="56" t="str">
        <f t="shared" si="10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Honduras</v>
      </c>
      <c r="B9" s="1">
        <v>2019</v>
      </c>
      <c r="C9" s="4" t="s">
        <v>37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8"/>
      <c r="W9" s="8"/>
      <c r="X9" s="8"/>
      <c r="Y9" s="8"/>
      <c r="Z9" s="8"/>
      <c r="AA9" s="9" t="str">
        <f t="shared" si="0"/>
        <v/>
      </c>
      <c r="AB9" s="9" t="str">
        <f t="shared" si="1"/>
        <v/>
      </c>
      <c r="AC9" s="9" t="str">
        <f t="shared" si="2"/>
        <v/>
      </c>
      <c r="AD9" s="9" t="str">
        <f t="shared" si="3"/>
        <v/>
      </c>
      <c r="AE9" s="9" t="str">
        <f t="shared" si="4"/>
        <v/>
      </c>
      <c r="AF9" s="9" t="str">
        <f t="shared" si="5"/>
        <v/>
      </c>
      <c r="AG9" s="9" t="str">
        <f t="shared" si="6"/>
        <v/>
      </c>
      <c r="AH9" s="9" t="str">
        <f t="shared" si="7"/>
        <v/>
      </c>
      <c r="AI9" s="10" t="str">
        <f t="shared" si="8"/>
        <v/>
      </c>
      <c r="AJ9" s="9" t="str">
        <f t="shared" si="9"/>
        <v/>
      </c>
      <c r="AK9" s="9" t="str">
        <f t="shared" si="9"/>
        <v/>
      </c>
      <c r="AL9" s="9" t="str">
        <f t="shared" si="9"/>
        <v/>
      </c>
      <c r="AM9" s="9" t="str">
        <f t="shared" si="9"/>
        <v/>
      </c>
      <c r="AN9" s="9" t="str">
        <f t="shared" si="9"/>
        <v/>
      </c>
      <c r="AO9" s="9" t="str">
        <f t="shared" si="9"/>
        <v/>
      </c>
      <c r="AP9" s="9" t="str">
        <f t="shared" si="9"/>
        <v/>
      </c>
      <c r="AQ9" s="9" t="str">
        <f t="shared" si="9"/>
        <v/>
      </c>
      <c r="AR9" s="11"/>
      <c r="BY9" s="56"/>
      <c r="BZ9" s="56" t="str">
        <f t="shared" si="10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Honduras</v>
      </c>
      <c r="B10" s="1">
        <v>2019</v>
      </c>
      <c r="C10" s="4" t="s">
        <v>38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  <c r="W10" s="8"/>
      <c r="X10" s="8"/>
      <c r="Y10" s="8"/>
      <c r="Z10" s="8"/>
      <c r="AA10" s="9" t="str">
        <f t="shared" si="0"/>
        <v/>
      </c>
      <c r="AB10" s="9" t="str">
        <f t="shared" si="1"/>
        <v/>
      </c>
      <c r="AC10" s="9" t="str">
        <f t="shared" si="2"/>
        <v/>
      </c>
      <c r="AD10" s="9" t="str">
        <f t="shared" si="3"/>
        <v/>
      </c>
      <c r="AE10" s="9" t="str">
        <f t="shared" si="4"/>
        <v/>
      </c>
      <c r="AF10" s="9" t="str">
        <f t="shared" si="5"/>
        <v/>
      </c>
      <c r="AG10" s="9" t="str">
        <f t="shared" si="6"/>
        <v/>
      </c>
      <c r="AH10" s="9" t="str">
        <f t="shared" si="7"/>
        <v/>
      </c>
      <c r="AI10" s="10" t="str">
        <f t="shared" si="8"/>
        <v/>
      </c>
      <c r="AJ10" s="9" t="str">
        <f t="shared" si="9"/>
        <v/>
      </c>
      <c r="AK10" s="9" t="str">
        <f t="shared" si="9"/>
        <v/>
      </c>
      <c r="AL10" s="9" t="str">
        <f t="shared" si="9"/>
        <v/>
      </c>
      <c r="AM10" s="9" t="str">
        <f t="shared" si="9"/>
        <v/>
      </c>
      <c r="AN10" s="9" t="str">
        <f t="shared" si="9"/>
        <v/>
      </c>
      <c r="AO10" s="9" t="str">
        <f t="shared" si="9"/>
        <v/>
      </c>
      <c r="AP10" s="9" t="str">
        <f t="shared" si="9"/>
        <v/>
      </c>
      <c r="AQ10" s="9" t="str">
        <f t="shared" si="9"/>
        <v/>
      </c>
      <c r="AR10" s="11"/>
      <c r="BY10" s="56"/>
      <c r="BZ10" s="56" t="str">
        <f t="shared" si="10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Honduras</v>
      </c>
      <c r="B11" s="1">
        <v>2019</v>
      </c>
      <c r="C11" s="4" t="s">
        <v>39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9" t="str">
        <f t="shared" si="0"/>
        <v/>
      </c>
      <c r="AB11" s="9" t="str">
        <f t="shared" si="1"/>
        <v/>
      </c>
      <c r="AC11" s="9" t="str">
        <f t="shared" si="2"/>
        <v/>
      </c>
      <c r="AD11" s="9" t="str">
        <f t="shared" si="3"/>
        <v/>
      </c>
      <c r="AE11" s="9" t="str">
        <f t="shared" si="4"/>
        <v/>
      </c>
      <c r="AF11" s="9" t="str">
        <f t="shared" si="5"/>
        <v/>
      </c>
      <c r="AG11" s="9" t="str">
        <f t="shared" si="6"/>
        <v/>
      </c>
      <c r="AH11" s="9" t="str">
        <f t="shared" si="7"/>
        <v/>
      </c>
      <c r="AI11" s="10" t="str">
        <f t="shared" si="8"/>
        <v/>
      </c>
      <c r="AJ11" s="9" t="str">
        <f t="shared" si="9"/>
        <v/>
      </c>
      <c r="AK11" s="9" t="str">
        <f t="shared" si="9"/>
        <v/>
      </c>
      <c r="AL11" s="9" t="str">
        <f t="shared" si="9"/>
        <v/>
      </c>
      <c r="AM11" s="9" t="str">
        <f t="shared" si="9"/>
        <v/>
      </c>
      <c r="AN11" s="9" t="str">
        <f t="shared" si="9"/>
        <v/>
      </c>
      <c r="AO11" s="9" t="str">
        <f t="shared" si="9"/>
        <v/>
      </c>
      <c r="AP11" s="9" t="str">
        <f t="shared" si="9"/>
        <v/>
      </c>
      <c r="AQ11" s="9" t="str">
        <f t="shared" si="9"/>
        <v/>
      </c>
      <c r="AR11" s="11"/>
      <c r="BY11" s="56"/>
      <c r="BZ11" s="56" t="str">
        <f t="shared" si="10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Honduras</v>
      </c>
      <c r="B12" s="1">
        <v>2019</v>
      </c>
      <c r="C12" s="4" t="s">
        <v>40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8"/>
      <c r="W12" s="8"/>
      <c r="X12" s="8"/>
      <c r="Y12" s="8"/>
      <c r="Z12" s="8"/>
      <c r="AA12" s="9" t="str">
        <f t="shared" si="0"/>
        <v/>
      </c>
      <c r="AB12" s="9" t="str">
        <f t="shared" si="1"/>
        <v/>
      </c>
      <c r="AC12" s="9" t="str">
        <f t="shared" si="2"/>
        <v/>
      </c>
      <c r="AD12" s="9" t="str">
        <f t="shared" si="3"/>
        <v/>
      </c>
      <c r="AE12" s="9" t="str">
        <f t="shared" si="4"/>
        <v/>
      </c>
      <c r="AF12" s="9" t="str">
        <f t="shared" si="5"/>
        <v/>
      </c>
      <c r="AG12" s="9" t="str">
        <f t="shared" si="6"/>
        <v/>
      </c>
      <c r="AH12" s="9" t="str">
        <f t="shared" si="7"/>
        <v/>
      </c>
      <c r="AI12" s="10" t="str">
        <f t="shared" si="8"/>
        <v/>
      </c>
      <c r="AJ12" s="9" t="str">
        <f t="shared" si="9"/>
        <v/>
      </c>
      <c r="AK12" s="9" t="str">
        <f t="shared" si="9"/>
        <v/>
      </c>
      <c r="AL12" s="9" t="str">
        <f t="shared" si="9"/>
        <v/>
      </c>
      <c r="AM12" s="9" t="str">
        <f t="shared" si="9"/>
        <v/>
      </c>
      <c r="AN12" s="9" t="str">
        <f t="shared" si="9"/>
        <v/>
      </c>
      <c r="AO12" s="9" t="str">
        <f t="shared" si="9"/>
        <v/>
      </c>
      <c r="AP12" s="9" t="str">
        <f t="shared" si="9"/>
        <v/>
      </c>
      <c r="AQ12" s="9" t="str">
        <f t="shared" si="9"/>
        <v/>
      </c>
      <c r="AR12" s="11"/>
      <c r="BY12" s="56"/>
      <c r="BZ12" s="56" t="str">
        <f t="shared" si="10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Honduras</v>
      </c>
      <c r="B13" s="1">
        <v>2019</v>
      </c>
      <c r="C13" s="4" t="s">
        <v>41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/>
      <c r="W13" s="8"/>
      <c r="X13" s="8"/>
      <c r="Y13" s="8"/>
      <c r="Z13" s="8"/>
      <c r="AA13" s="9" t="str">
        <f t="shared" si="0"/>
        <v/>
      </c>
      <c r="AB13" s="9" t="str">
        <f t="shared" si="1"/>
        <v/>
      </c>
      <c r="AC13" s="9" t="str">
        <f t="shared" si="2"/>
        <v/>
      </c>
      <c r="AD13" s="9" t="str">
        <f t="shared" si="3"/>
        <v/>
      </c>
      <c r="AE13" s="9" t="str">
        <f t="shared" si="4"/>
        <v/>
      </c>
      <c r="AF13" s="9" t="str">
        <f t="shared" si="5"/>
        <v/>
      </c>
      <c r="AG13" s="9" t="str">
        <f t="shared" si="6"/>
        <v/>
      </c>
      <c r="AH13" s="9" t="str">
        <f t="shared" si="7"/>
        <v/>
      </c>
      <c r="AI13" s="10" t="str">
        <f t="shared" si="8"/>
        <v/>
      </c>
      <c r="AJ13" s="9" t="str">
        <f t="shared" si="9"/>
        <v/>
      </c>
      <c r="AK13" s="9" t="str">
        <f t="shared" si="9"/>
        <v/>
      </c>
      <c r="AL13" s="9" t="str">
        <f t="shared" si="9"/>
        <v/>
      </c>
      <c r="AM13" s="9" t="str">
        <f t="shared" si="9"/>
        <v/>
      </c>
      <c r="AN13" s="9" t="str">
        <f t="shared" si="9"/>
        <v/>
      </c>
      <c r="AO13" s="9" t="str">
        <f t="shared" si="9"/>
        <v/>
      </c>
      <c r="AP13" s="9" t="str">
        <f t="shared" si="9"/>
        <v/>
      </c>
      <c r="AQ13" s="9" t="str">
        <f t="shared" si="9"/>
        <v/>
      </c>
      <c r="AR13" s="11"/>
      <c r="BY13" s="56"/>
      <c r="BZ13" s="56" t="str">
        <f t="shared" si="10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Honduras</v>
      </c>
      <c r="B14" s="1">
        <v>2019</v>
      </c>
      <c r="C14" s="4" t="s">
        <v>42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  <c r="W14" s="8"/>
      <c r="X14" s="8"/>
      <c r="Y14" s="8"/>
      <c r="Z14" s="8"/>
      <c r="AA14" s="9" t="str">
        <f t="shared" si="0"/>
        <v/>
      </c>
      <c r="AB14" s="9" t="str">
        <f t="shared" si="1"/>
        <v/>
      </c>
      <c r="AC14" s="9" t="str">
        <f t="shared" si="2"/>
        <v/>
      </c>
      <c r="AD14" s="9" t="str">
        <f t="shared" si="3"/>
        <v/>
      </c>
      <c r="AE14" s="9" t="str">
        <f t="shared" si="4"/>
        <v/>
      </c>
      <c r="AF14" s="9" t="str">
        <f t="shared" si="5"/>
        <v/>
      </c>
      <c r="AG14" s="9" t="str">
        <f t="shared" si="6"/>
        <v/>
      </c>
      <c r="AH14" s="9" t="str">
        <f t="shared" si="7"/>
        <v/>
      </c>
      <c r="AI14" s="10" t="str">
        <f t="shared" si="8"/>
        <v/>
      </c>
      <c r="AJ14" s="9" t="str">
        <f t="shared" si="9"/>
        <v/>
      </c>
      <c r="AK14" s="9" t="str">
        <f t="shared" si="9"/>
        <v/>
      </c>
      <c r="AL14" s="9" t="str">
        <f t="shared" si="9"/>
        <v/>
      </c>
      <c r="AM14" s="9" t="str">
        <f t="shared" si="9"/>
        <v/>
      </c>
      <c r="AN14" s="9" t="str">
        <f t="shared" si="9"/>
        <v/>
      </c>
      <c r="AO14" s="9" t="str">
        <f t="shared" si="9"/>
        <v/>
      </c>
      <c r="AP14" s="9" t="str">
        <f t="shared" si="9"/>
        <v/>
      </c>
      <c r="AQ14" s="9" t="str">
        <f t="shared" si="9"/>
        <v/>
      </c>
      <c r="AR14" s="11"/>
      <c r="BY14" s="56"/>
      <c r="BZ14" s="56" t="str">
        <f t="shared" si="10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Honduras</v>
      </c>
      <c r="B15" s="1">
        <v>2019</v>
      </c>
      <c r="C15" s="4" t="s">
        <v>43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  <c r="W15" s="8"/>
      <c r="X15" s="8"/>
      <c r="Y15" s="8"/>
      <c r="Z15" s="8"/>
      <c r="AA15" s="9" t="str">
        <f t="shared" si="0"/>
        <v/>
      </c>
      <c r="AB15" s="9" t="str">
        <f t="shared" si="1"/>
        <v/>
      </c>
      <c r="AC15" s="9" t="str">
        <f t="shared" si="2"/>
        <v/>
      </c>
      <c r="AD15" s="9" t="str">
        <f t="shared" si="3"/>
        <v/>
      </c>
      <c r="AE15" s="9" t="str">
        <f t="shared" si="4"/>
        <v/>
      </c>
      <c r="AF15" s="9" t="str">
        <f t="shared" si="5"/>
        <v/>
      </c>
      <c r="AG15" s="9" t="str">
        <f t="shared" si="6"/>
        <v/>
      </c>
      <c r="AH15" s="9" t="str">
        <f t="shared" si="7"/>
        <v/>
      </c>
      <c r="AI15" s="10" t="str">
        <f t="shared" si="8"/>
        <v/>
      </c>
      <c r="AJ15" s="9" t="str">
        <f t="shared" si="9"/>
        <v/>
      </c>
      <c r="AK15" s="9" t="str">
        <f t="shared" si="9"/>
        <v/>
      </c>
      <c r="AL15" s="9" t="str">
        <f t="shared" si="9"/>
        <v/>
      </c>
      <c r="AM15" s="9" t="str">
        <f t="shared" si="9"/>
        <v/>
      </c>
      <c r="AN15" s="9" t="str">
        <f t="shared" si="9"/>
        <v/>
      </c>
      <c r="AO15" s="9" t="str">
        <f t="shared" si="9"/>
        <v/>
      </c>
      <c r="AP15" s="9" t="str">
        <f t="shared" si="9"/>
        <v/>
      </c>
      <c r="AQ15" s="9" t="str">
        <f t="shared" si="9"/>
        <v/>
      </c>
      <c r="AR15" s="11"/>
      <c r="BY15" s="56"/>
      <c r="BZ15" s="56" t="str">
        <f t="shared" si="10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Honduras</v>
      </c>
      <c r="B16" s="1">
        <v>2019</v>
      </c>
      <c r="C16" s="4" t="s">
        <v>44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  <c r="W16" s="8"/>
      <c r="X16" s="8"/>
      <c r="Y16" s="8"/>
      <c r="Z16" s="8"/>
      <c r="AA16" s="9" t="str">
        <f t="shared" si="0"/>
        <v/>
      </c>
      <c r="AB16" s="9" t="str">
        <f t="shared" si="1"/>
        <v/>
      </c>
      <c r="AC16" s="9" t="str">
        <f t="shared" si="2"/>
        <v/>
      </c>
      <c r="AD16" s="9" t="str">
        <f t="shared" si="3"/>
        <v/>
      </c>
      <c r="AE16" s="9" t="str">
        <f t="shared" si="4"/>
        <v/>
      </c>
      <c r="AF16" s="9" t="str">
        <f t="shared" si="5"/>
        <v/>
      </c>
      <c r="AG16" s="9" t="str">
        <f t="shared" si="6"/>
        <v/>
      </c>
      <c r="AH16" s="9" t="str">
        <f t="shared" si="7"/>
        <v/>
      </c>
      <c r="AI16" s="10" t="str">
        <f t="shared" si="8"/>
        <v/>
      </c>
      <c r="AJ16" s="9" t="str">
        <f t="shared" si="9"/>
        <v/>
      </c>
      <c r="AK16" s="9" t="str">
        <f t="shared" si="9"/>
        <v/>
      </c>
      <c r="AL16" s="9" t="str">
        <f t="shared" si="9"/>
        <v/>
      </c>
      <c r="AM16" s="9" t="str">
        <f t="shared" si="9"/>
        <v/>
      </c>
      <c r="AN16" s="9" t="str">
        <f t="shared" si="9"/>
        <v/>
      </c>
      <c r="AO16" s="9" t="str">
        <f t="shared" si="9"/>
        <v/>
      </c>
      <c r="AP16" s="9" t="str">
        <f t="shared" si="9"/>
        <v/>
      </c>
      <c r="AQ16" s="9" t="str">
        <f t="shared" si="9"/>
        <v/>
      </c>
      <c r="AR16" s="11"/>
      <c r="BY16" s="56"/>
      <c r="BZ16" s="56" t="str">
        <f t="shared" si="10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Honduras</v>
      </c>
      <c r="B17" s="1">
        <v>2019</v>
      </c>
      <c r="C17" s="4" t="s">
        <v>45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8"/>
      <c r="X17" s="8"/>
      <c r="Y17" s="8"/>
      <c r="Z17" s="8"/>
      <c r="AA17" s="9" t="str">
        <f t="shared" si="0"/>
        <v/>
      </c>
      <c r="AB17" s="9" t="str">
        <f t="shared" si="1"/>
        <v/>
      </c>
      <c r="AC17" s="9" t="str">
        <f t="shared" si="2"/>
        <v/>
      </c>
      <c r="AD17" s="9" t="str">
        <f t="shared" si="3"/>
        <v/>
      </c>
      <c r="AE17" s="9" t="str">
        <f t="shared" si="4"/>
        <v/>
      </c>
      <c r="AF17" s="9" t="str">
        <f t="shared" si="5"/>
        <v/>
      </c>
      <c r="AG17" s="9" t="str">
        <f t="shared" si="6"/>
        <v/>
      </c>
      <c r="AH17" s="9" t="str">
        <f t="shared" si="7"/>
        <v/>
      </c>
      <c r="AI17" s="10" t="str">
        <f t="shared" si="8"/>
        <v/>
      </c>
      <c r="AJ17" s="9" t="str">
        <f t="shared" si="9"/>
        <v/>
      </c>
      <c r="AK17" s="9" t="str">
        <f t="shared" si="9"/>
        <v/>
      </c>
      <c r="AL17" s="9" t="str">
        <f t="shared" si="9"/>
        <v/>
      </c>
      <c r="AM17" s="9" t="str">
        <f t="shared" si="9"/>
        <v/>
      </c>
      <c r="AN17" s="9" t="str">
        <f t="shared" si="9"/>
        <v/>
      </c>
      <c r="AO17" s="9" t="str">
        <f t="shared" si="9"/>
        <v/>
      </c>
      <c r="AP17" s="9" t="str">
        <f t="shared" si="9"/>
        <v/>
      </c>
      <c r="AQ17" s="9" t="str">
        <f t="shared" si="9"/>
        <v/>
      </c>
      <c r="AR17" s="11"/>
      <c r="BY17" s="56"/>
      <c r="BZ17" s="56" t="str">
        <f t="shared" si="10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Honduras</v>
      </c>
      <c r="B18" s="1">
        <v>2019</v>
      </c>
      <c r="C18" s="4" t="s">
        <v>46</v>
      </c>
      <c r="D18" s="12"/>
      <c r="E18" s="12"/>
      <c r="F18" s="12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8"/>
      <c r="X18" s="8"/>
      <c r="Y18" s="8"/>
      <c r="Z18" s="8"/>
      <c r="AA18" s="9" t="str">
        <f t="shared" si="0"/>
        <v/>
      </c>
      <c r="AB18" s="9" t="str">
        <f t="shared" si="1"/>
        <v/>
      </c>
      <c r="AC18" s="9" t="str">
        <f t="shared" si="2"/>
        <v/>
      </c>
      <c r="AD18" s="9" t="str">
        <f t="shared" si="3"/>
        <v/>
      </c>
      <c r="AE18" s="9" t="str">
        <f t="shared" si="4"/>
        <v/>
      </c>
      <c r="AF18" s="9" t="str">
        <f t="shared" si="5"/>
        <v/>
      </c>
      <c r="AG18" s="9" t="str">
        <f t="shared" si="6"/>
        <v/>
      </c>
      <c r="AH18" s="9" t="str">
        <f t="shared" si="7"/>
        <v/>
      </c>
      <c r="AI18" s="10" t="str">
        <f t="shared" si="8"/>
        <v/>
      </c>
      <c r="AJ18" s="9" t="str">
        <f t="shared" si="9"/>
        <v/>
      </c>
      <c r="AK18" s="9" t="str">
        <f t="shared" si="9"/>
        <v/>
      </c>
      <c r="AL18" s="9" t="str">
        <f t="shared" si="9"/>
        <v/>
      </c>
      <c r="AM18" s="9" t="str">
        <f t="shared" si="9"/>
        <v/>
      </c>
      <c r="AN18" s="9" t="str">
        <f t="shared" si="9"/>
        <v/>
      </c>
      <c r="AO18" s="9" t="str">
        <f t="shared" si="9"/>
        <v/>
      </c>
      <c r="AP18" s="9" t="str">
        <f t="shared" si="9"/>
        <v/>
      </c>
      <c r="AQ18" s="9" t="str">
        <f t="shared" si="9"/>
        <v/>
      </c>
      <c r="AR18" s="11"/>
      <c r="BY18" s="56"/>
      <c r="BZ18" s="56" t="str">
        <f t="shared" si="10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Honduras</v>
      </c>
      <c r="B19" s="1">
        <v>2019</v>
      </c>
      <c r="C19" s="4" t="s">
        <v>47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  <c r="W19" s="8"/>
      <c r="X19" s="8"/>
      <c r="Y19" s="8"/>
      <c r="Z19" s="8"/>
      <c r="AA19" s="9" t="str">
        <f t="shared" si="0"/>
        <v/>
      </c>
      <c r="AB19" s="9" t="str">
        <f t="shared" si="1"/>
        <v/>
      </c>
      <c r="AC19" s="9" t="str">
        <f t="shared" si="2"/>
        <v/>
      </c>
      <c r="AD19" s="9" t="str">
        <f t="shared" si="3"/>
        <v/>
      </c>
      <c r="AE19" s="9" t="str">
        <f t="shared" si="4"/>
        <v/>
      </c>
      <c r="AF19" s="9" t="str">
        <f t="shared" si="5"/>
        <v/>
      </c>
      <c r="AG19" s="9" t="str">
        <f t="shared" si="6"/>
        <v/>
      </c>
      <c r="AH19" s="9" t="str">
        <f t="shared" si="7"/>
        <v/>
      </c>
      <c r="AI19" s="10" t="str">
        <f t="shared" si="8"/>
        <v/>
      </c>
      <c r="AJ19" s="9" t="str">
        <f t="shared" si="9"/>
        <v/>
      </c>
      <c r="AK19" s="9" t="str">
        <f t="shared" si="9"/>
        <v/>
      </c>
      <c r="AL19" s="9" t="str">
        <f t="shared" si="9"/>
        <v/>
      </c>
      <c r="AM19" s="9" t="str">
        <f t="shared" si="9"/>
        <v/>
      </c>
      <c r="AN19" s="9" t="str">
        <f t="shared" si="9"/>
        <v/>
      </c>
      <c r="AO19" s="9" t="str">
        <f t="shared" si="9"/>
        <v/>
      </c>
      <c r="AP19" s="9" t="str">
        <f t="shared" si="9"/>
        <v/>
      </c>
      <c r="AQ19" s="9" t="str">
        <f t="shared" si="9"/>
        <v/>
      </c>
      <c r="AR19" s="11"/>
      <c r="BY19" s="56"/>
      <c r="BZ19" s="56" t="str">
        <f t="shared" si="10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Honduras</v>
      </c>
      <c r="B20" s="1">
        <v>2019</v>
      </c>
      <c r="C20" s="4" t="s">
        <v>48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  <c r="W20" s="8"/>
      <c r="X20" s="8"/>
      <c r="Y20" s="8"/>
      <c r="Z20" s="8"/>
      <c r="AA20" s="9" t="str">
        <f t="shared" si="0"/>
        <v/>
      </c>
      <c r="AB20" s="9" t="str">
        <f t="shared" si="1"/>
        <v/>
      </c>
      <c r="AC20" s="9" t="str">
        <f t="shared" si="2"/>
        <v/>
      </c>
      <c r="AD20" s="9" t="str">
        <f t="shared" si="3"/>
        <v/>
      </c>
      <c r="AE20" s="9" t="str">
        <f t="shared" si="4"/>
        <v/>
      </c>
      <c r="AF20" s="9" t="str">
        <f t="shared" si="5"/>
        <v/>
      </c>
      <c r="AG20" s="9" t="str">
        <f t="shared" si="6"/>
        <v/>
      </c>
      <c r="AH20" s="9" t="str">
        <f t="shared" si="7"/>
        <v/>
      </c>
      <c r="AI20" s="10" t="str">
        <f t="shared" si="8"/>
        <v/>
      </c>
      <c r="AJ20" s="9" t="str">
        <f t="shared" si="9"/>
        <v/>
      </c>
      <c r="AK20" s="9" t="str">
        <f t="shared" si="9"/>
        <v/>
      </c>
      <c r="AL20" s="9" t="str">
        <f t="shared" si="9"/>
        <v/>
      </c>
      <c r="AM20" s="9" t="str">
        <f t="shared" si="9"/>
        <v/>
      </c>
      <c r="AN20" s="9" t="str">
        <f t="shared" si="9"/>
        <v/>
      </c>
      <c r="AO20" s="9" t="str">
        <f t="shared" si="9"/>
        <v/>
      </c>
      <c r="AP20" s="9" t="str">
        <f t="shared" si="9"/>
        <v/>
      </c>
      <c r="AQ20" s="9" t="str">
        <f t="shared" si="9"/>
        <v/>
      </c>
      <c r="AR20" s="11"/>
      <c r="BY20" s="56"/>
      <c r="BZ20" s="56" t="str">
        <f t="shared" si="10"/>
        <v>15</v>
      </c>
    </row>
    <row r="21" spans="1:78" s="16" customFormat="1" ht="16.5" customHeight="1" x14ac:dyDescent="0.25">
      <c r="A21" s="1" t="str">
        <f>IF(Leyendas!$E$2&lt;&gt;"",Leyendas!$E$2,IF(Leyendas!$D$2&lt;&gt;"",Leyendas!$D$2,Leyendas!$C$2))</f>
        <v>Honduras</v>
      </c>
      <c r="B21" s="1">
        <v>2019</v>
      </c>
      <c r="C21" s="4" t="s">
        <v>49</v>
      </c>
      <c r="D21" s="5"/>
      <c r="E21" s="5"/>
      <c r="F21" s="5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14"/>
      <c r="X21" s="14"/>
      <c r="Y21" s="14"/>
      <c r="Z21" s="14"/>
      <c r="AA21" s="9" t="str">
        <f t="shared" si="0"/>
        <v/>
      </c>
      <c r="AB21" s="9" t="str">
        <f t="shared" si="1"/>
        <v/>
      </c>
      <c r="AC21" s="9" t="str">
        <f t="shared" si="2"/>
        <v/>
      </c>
      <c r="AD21" s="9" t="str">
        <f t="shared" si="3"/>
        <v/>
      </c>
      <c r="AE21" s="9" t="str">
        <f t="shared" si="4"/>
        <v/>
      </c>
      <c r="AF21" s="9" t="str">
        <f t="shared" si="5"/>
        <v/>
      </c>
      <c r="AG21" s="9" t="str">
        <f t="shared" si="6"/>
        <v/>
      </c>
      <c r="AH21" s="9" t="str">
        <f t="shared" si="7"/>
        <v/>
      </c>
      <c r="AI21" s="10" t="str">
        <f t="shared" si="8"/>
        <v/>
      </c>
      <c r="AJ21" s="9" t="str">
        <f t="shared" si="9"/>
        <v/>
      </c>
      <c r="AK21" s="9" t="str">
        <f t="shared" si="9"/>
        <v/>
      </c>
      <c r="AL21" s="9" t="str">
        <f t="shared" si="9"/>
        <v/>
      </c>
      <c r="AM21" s="9" t="str">
        <f t="shared" si="9"/>
        <v/>
      </c>
      <c r="AN21" s="9" t="str">
        <f t="shared" si="9"/>
        <v/>
      </c>
      <c r="AO21" s="9" t="str">
        <f t="shared" si="9"/>
        <v/>
      </c>
      <c r="AP21" s="9" t="str">
        <f t="shared" si="9"/>
        <v/>
      </c>
      <c r="AQ21" s="9" t="str">
        <f t="shared" si="9"/>
        <v/>
      </c>
      <c r="AR21" s="15"/>
      <c r="BY21" s="57"/>
      <c r="BZ21" s="56" t="str">
        <f t="shared" si="10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Honduras</v>
      </c>
      <c r="B22" s="1">
        <v>2019</v>
      </c>
      <c r="C22" s="4" t="s">
        <v>50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  <c r="W22" s="8"/>
      <c r="X22" s="8"/>
      <c r="Y22" s="8"/>
      <c r="Z22" s="8"/>
      <c r="AA22" s="9" t="str">
        <f t="shared" si="0"/>
        <v/>
      </c>
      <c r="AB22" s="9" t="str">
        <f t="shared" si="1"/>
        <v/>
      </c>
      <c r="AC22" s="9" t="str">
        <f t="shared" si="2"/>
        <v/>
      </c>
      <c r="AD22" s="9" t="str">
        <f t="shared" si="3"/>
        <v/>
      </c>
      <c r="AE22" s="9" t="str">
        <f t="shared" si="4"/>
        <v/>
      </c>
      <c r="AF22" s="9" t="str">
        <f t="shared" si="5"/>
        <v/>
      </c>
      <c r="AG22" s="9" t="str">
        <f t="shared" si="6"/>
        <v/>
      </c>
      <c r="AH22" s="9" t="str">
        <f t="shared" si="7"/>
        <v/>
      </c>
      <c r="AI22" s="10" t="str">
        <f t="shared" si="8"/>
        <v/>
      </c>
      <c r="AJ22" s="9" t="str">
        <f t="shared" ref="AJ22:AQ45" si="11">IF($V22=0,"",M22/$V22)</f>
        <v/>
      </c>
      <c r="AK22" s="9" t="str">
        <f t="shared" si="11"/>
        <v/>
      </c>
      <c r="AL22" s="9" t="str">
        <f t="shared" si="11"/>
        <v/>
      </c>
      <c r="AM22" s="9" t="str">
        <f t="shared" si="11"/>
        <v/>
      </c>
      <c r="AN22" s="9" t="str">
        <f t="shared" si="11"/>
        <v/>
      </c>
      <c r="AO22" s="9" t="str">
        <f t="shared" si="11"/>
        <v/>
      </c>
      <c r="AP22" s="9" t="str">
        <f t="shared" si="11"/>
        <v/>
      </c>
      <c r="AQ22" s="9" t="str">
        <f t="shared" si="11"/>
        <v/>
      </c>
      <c r="AR22" s="11"/>
      <c r="BY22" s="56"/>
      <c r="BZ22" s="56" t="str">
        <f t="shared" si="10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Honduras</v>
      </c>
      <c r="B23" s="1">
        <v>2019</v>
      </c>
      <c r="C23" s="4" t="s">
        <v>51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  <c r="W23" s="8"/>
      <c r="X23" s="8"/>
      <c r="Y23" s="8"/>
      <c r="Z23" s="8"/>
      <c r="AA23" s="9" t="str">
        <f t="shared" si="0"/>
        <v/>
      </c>
      <c r="AB23" s="9" t="str">
        <f t="shared" si="1"/>
        <v/>
      </c>
      <c r="AC23" s="9" t="str">
        <f t="shared" si="2"/>
        <v/>
      </c>
      <c r="AD23" s="9" t="str">
        <f t="shared" si="3"/>
        <v/>
      </c>
      <c r="AE23" s="9" t="str">
        <f t="shared" si="4"/>
        <v/>
      </c>
      <c r="AF23" s="9" t="str">
        <f t="shared" si="5"/>
        <v/>
      </c>
      <c r="AG23" s="9" t="str">
        <f t="shared" si="6"/>
        <v/>
      </c>
      <c r="AH23" s="9" t="str">
        <f t="shared" si="7"/>
        <v/>
      </c>
      <c r="AI23" s="10" t="str">
        <f t="shared" si="8"/>
        <v/>
      </c>
      <c r="AJ23" s="9" t="str">
        <f t="shared" si="11"/>
        <v/>
      </c>
      <c r="AK23" s="9" t="str">
        <f t="shared" si="11"/>
        <v/>
      </c>
      <c r="AL23" s="9" t="str">
        <f t="shared" si="11"/>
        <v/>
      </c>
      <c r="AM23" s="9" t="str">
        <f t="shared" si="11"/>
        <v/>
      </c>
      <c r="AN23" s="9" t="str">
        <f t="shared" si="11"/>
        <v/>
      </c>
      <c r="AO23" s="9" t="str">
        <f t="shared" si="11"/>
        <v/>
      </c>
      <c r="AP23" s="9" t="str">
        <f t="shared" si="11"/>
        <v/>
      </c>
      <c r="AQ23" s="9" t="str">
        <f t="shared" si="11"/>
        <v/>
      </c>
      <c r="AR23" s="11"/>
      <c r="BY23" s="56"/>
      <c r="BZ23" s="56" t="str">
        <f t="shared" si="10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Honduras</v>
      </c>
      <c r="B24" s="1">
        <v>2019</v>
      </c>
      <c r="C24" s="4" t="s">
        <v>52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  <c r="W24" s="8"/>
      <c r="X24" s="8"/>
      <c r="Y24" s="8"/>
      <c r="Z24" s="8"/>
      <c r="AA24" s="9" t="str">
        <f t="shared" si="0"/>
        <v/>
      </c>
      <c r="AB24" s="9" t="str">
        <f t="shared" si="1"/>
        <v/>
      </c>
      <c r="AC24" s="9" t="str">
        <f t="shared" si="2"/>
        <v/>
      </c>
      <c r="AD24" s="9" t="str">
        <f t="shared" si="3"/>
        <v/>
      </c>
      <c r="AE24" s="9" t="str">
        <f t="shared" si="4"/>
        <v/>
      </c>
      <c r="AF24" s="9" t="str">
        <f t="shared" si="5"/>
        <v/>
      </c>
      <c r="AG24" s="9" t="str">
        <f t="shared" si="6"/>
        <v/>
      </c>
      <c r="AH24" s="9" t="str">
        <f t="shared" si="7"/>
        <v/>
      </c>
      <c r="AI24" s="10" t="str">
        <f t="shared" si="8"/>
        <v/>
      </c>
      <c r="AJ24" s="9" t="str">
        <f t="shared" si="11"/>
        <v/>
      </c>
      <c r="AK24" s="9" t="str">
        <f t="shared" si="11"/>
        <v/>
      </c>
      <c r="AL24" s="9" t="str">
        <f t="shared" si="11"/>
        <v/>
      </c>
      <c r="AM24" s="9" t="str">
        <f t="shared" si="11"/>
        <v/>
      </c>
      <c r="AN24" s="9" t="str">
        <f t="shared" si="11"/>
        <v/>
      </c>
      <c r="AO24" s="9" t="str">
        <f t="shared" si="11"/>
        <v/>
      </c>
      <c r="AP24" s="9" t="str">
        <f t="shared" si="11"/>
        <v/>
      </c>
      <c r="AQ24" s="9" t="str">
        <f t="shared" si="11"/>
        <v/>
      </c>
      <c r="AR24" s="11"/>
      <c r="BY24" s="56"/>
      <c r="BZ24" s="56" t="str">
        <f t="shared" si="10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Honduras</v>
      </c>
      <c r="B25" s="1">
        <v>2019</v>
      </c>
      <c r="C25" s="4" t="s">
        <v>53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8"/>
      <c r="X25" s="8"/>
      <c r="Y25" s="8"/>
      <c r="Z25" s="8"/>
      <c r="AA25" s="9" t="str">
        <f t="shared" si="0"/>
        <v/>
      </c>
      <c r="AB25" s="9" t="str">
        <f t="shared" si="1"/>
        <v/>
      </c>
      <c r="AC25" s="9" t="str">
        <f t="shared" si="2"/>
        <v/>
      </c>
      <c r="AD25" s="9" t="str">
        <f t="shared" si="3"/>
        <v/>
      </c>
      <c r="AE25" s="9" t="str">
        <f t="shared" si="4"/>
        <v/>
      </c>
      <c r="AF25" s="9" t="str">
        <f t="shared" si="5"/>
        <v/>
      </c>
      <c r="AG25" s="9" t="str">
        <f t="shared" si="6"/>
        <v/>
      </c>
      <c r="AH25" s="9" t="str">
        <f t="shared" si="7"/>
        <v/>
      </c>
      <c r="AI25" s="10" t="str">
        <f t="shared" si="8"/>
        <v/>
      </c>
      <c r="AJ25" s="9" t="str">
        <f t="shared" si="11"/>
        <v/>
      </c>
      <c r="AK25" s="9" t="str">
        <f t="shared" si="11"/>
        <v/>
      </c>
      <c r="AL25" s="9" t="str">
        <f t="shared" si="11"/>
        <v/>
      </c>
      <c r="AM25" s="9" t="str">
        <f t="shared" si="11"/>
        <v/>
      </c>
      <c r="AN25" s="9" t="str">
        <f t="shared" si="11"/>
        <v/>
      </c>
      <c r="AO25" s="9" t="str">
        <f t="shared" si="11"/>
        <v/>
      </c>
      <c r="AP25" s="9" t="str">
        <f t="shared" si="11"/>
        <v/>
      </c>
      <c r="AQ25" s="9" t="str">
        <f t="shared" si="11"/>
        <v/>
      </c>
      <c r="AR25" s="11"/>
      <c r="BY25" s="56"/>
      <c r="BZ25" s="56" t="str">
        <f t="shared" si="10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Honduras</v>
      </c>
      <c r="B26" s="1">
        <v>2019</v>
      </c>
      <c r="C26" s="4" t="s">
        <v>54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8"/>
      <c r="W26" s="8"/>
      <c r="X26" s="8"/>
      <c r="Y26" s="8"/>
      <c r="Z26" s="8"/>
      <c r="AA26" s="9" t="str">
        <f t="shared" si="0"/>
        <v/>
      </c>
      <c r="AB26" s="9" t="str">
        <f t="shared" si="1"/>
        <v/>
      </c>
      <c r="AC26" s="9" t="str">
        <f t="shared" si="2"/>
        <v/>
      </c>
      <c r="AD26" s="9" t="str">
        <f t="shared" si="3"/>
        <v/>
      </c>
      <c r="AE26" s="9" t="str">
        <f t="shared" si="4"/>
        <v/>
      </c>
      <c r="AF26" s="9" t="str">
        <f t="shared" si="5"/>
        <v/>
      </c>
      <c r="AG26" s="9" t="str">
        <f t="shared" si="6"/>
        <v/>
      </c>
      <c r="AH26" s="9" t="str">
        <f t="shared" si="7"/>
        <v/>
      </c>
      <c r="AI26" s="10" t="str">
        <f t="shared" si="8"/>
        <v/>
      </c>
      <c r="AJ26" s="9" t="str">
        <f t="shared" si="11"/>
        <v/>
      </c>
      <c r="AK26" s="9" t="str">
        <f t="shared" si="11"/>
        <v/>
      </c>
      <c r="AL26" s="9" t="str">
        <f t="shared" si="11"/>
        <v/>
      </c>
      <c r="AM26" s="9" t="str">
        <f t="shared" si="11"/>
        <v/>
      </c>
      <c r="AN26" s="9" t="str">
        <f t="shared" si="11"/>
        <v/>
      </c>
      <c r="AO26" s="9" t="str">
        <f t="shared" si="11"/>
        <v/>
      </c>
      <c r="AP26" s="9" t="str">
        <f t="shared" si="11"/>
        <v/>
      </c>
      <c r="AQ26" s="9" t="str">
        <f t="shared" si="11"/>
        <v/>
      </c>
      <c r="AR26" s="11"/>
      <c r="BY26" s="56"/>
      <c r="BZ26" s="56" t="str">
        <f t="shared" si="10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Honduras</v>
      </c>
      <c r="B27" s="1">
        <v>2019</v>
      </c>
      <c r="C27" s="4" t="s">
        <v>55</v>
      </c>
      <c r="D27" s="5"/>
      <c r="E27" s="5"/>
      <c r="F27" s="17"/>
      <c r="G27" s="17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8"/>
      <c r="W27" s="8"/>
      <c r="X27" s="8"/>
      <c r="Y27" s="8"/>
      <c r="Z27" s="8"/>
      <c r="AA27" s="9" t="str">
        <f t="shared" si="0"/>
        <v/>
      </c>
      <c r="AB27" s="9" t="str">
        <f t="shared" si="1"/>
        <v/>
      </c>
      <c r="AC27" s="9" t="str">
        <f t="shared" si="2"/>
        <v/>
      </c>
      <c r="AD27" s="9" t="str">
        <f t="shared" si="3"/>
        <v/>
      </c>
      <c r="AE27" s="9" t="str">
        <f t="shared" si="4"/>
        <v/>
      </c>
      <c r="AF27" s="9" t="str">
        <f t="shared" si="5"/>
        <v/>
      </c>
      <c r="AG27" s="9" t="str">
        <f t="shared" si="6"/>
        <v/>
      </c>
      <c r="AH27" s="9" t="str">
        <f t="shared" si="7"/>
        <v/>
      </c>
      <c r="AI27" s="10" t="str">
        <f t="shared" si="8"/>
        <v/>
      </c>
      <c r="AJ27" s="9" t="str">
        <f t="shared" si="11"/>
        <v/>
      </c>
      <c r="AK27" s="9" t="str">
        <f t="shared" si="11"/>
        <v/>
      </c>
      <c r="AL27" s="9" t="str">
        <f t="shared" si="11"/>
        <v/>
      </c>
      <c r="AM27" s="9" t="str">
        <f t="shared" si="11"/>
        <v/>
      </c>
      <c r="AN27" s="9" t="str">
        <f t="shared" si="11"/>
        <v/>
      </c>
      <c r="AO27" s="9" t="str">
        <f t="shared" si="11"/>
        <v/>
      </c>
      <c r="AP27" s="9" t="str">
        <f t="shared" si="11"/>
        <v/>
      </c>
      <c r="AQ27" s="9" t="str">
        <f t="shared" si="11"/>
        <v/>
      </c>
      <c r="AR27" s="11"/>
      <c r="BY27" s="56"/>
      <c r="BZ27" s="56" t="str">
        <f t="shared" si="10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Honduras</v>
      </c>
      <c r="B28" s="1">
        <v>2019</v>
      </c>
      <c r="C28" s="4" t="s">
        <v>56</v>
      </c>
      <c r="D28" s="5"/>
      <c r="E28" s="5"/>
      <c r="F28" s="17"/>
      <c r="G28" s="17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8"/>
      <c r="W28" s="8"/>
      <c r="X28" s="8"/>
      <c r="Y28" s="8"/>
      <c r="Z28" s="8"/>
      <c r="AA28" s="9" t="str">
        <f t="shared" si="0"/>
        <v/>
      </c>
      <c r="AB28" s="9" t="str">
        <f t="shared" si="1"/>
        <v/>
      </c>
      <c r="AC28" s="9" t="str">
        <f t="shared" si="2"/>
        <v/>
      </c>
      <c r="AD28" s="9" t="str">
        <f t="shared" si="3"/>
        <v/>
      </c>
      <c r="AE28" s="9" t="str">
        <f t="shared" si="4"/>
        <v/>
      </c>
      <c r="AF28" s="9" t="str">
        <f t="shared" si="5"/>
        <v/>
      </c>
      <c r="AG28" s="9" t="str">
        <f t="shared" si="6"/>
        <v/>
      </c>
      <c r="AH28" s="9" t="str">
        <f t="shared" si="7"/>
        <v/>
      </c>
      <c r="AI28" s="10" t="str">
        <f t="shared" si="8"/>
        <v/>
      </c>
      <c r="AJ28" s="9" t="str">
        <f t="shared" si="11"/>
        <v/>
      </c>
      <c r="AK28" s="9" t="str">
        <f t="shared" si="11"/>
        <v/>
      </c>
      <c r="AL28" s="9" t="str">
        <f t="shared" si="11"/>
        <v/>
      </c>
      <c r="AM28" s="9" t="str">
        <f t="shared" si="11"/>
        <v/>
      </c>
      <c r="AN28" s="9" t="str">
        <f t="shared" si="11"/>
        <v/>
      </c>
      <c r="AO28" s="9" t="str">
        <f t="shared" si="11"/>
        <v/>
      </c>
      <c r="AP28" s="9" t="str">
        <f t="shared" si="11"/>
        <v/>
      </c>
      <c r="AQ28" s="9" t="str">
        <f t="shared" si="11"/>
        <v/>
      </c>
      <c r="AR28" s="11"/>
      <c r="BY28" s="56"/>
      <c r="BZ28" s="56" t="str">
        <f t="shared" si="10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Honduras</v>
      </c>
      <c r="B29" s="1">
        <v>2019</v>
      </c>
      <c r="C29" s="4" t="s">
        <v>57</v>
      </c>
      <c r="D29" s="5"/>
      <c r="E29" s="5"/>
      <c r="F29" s="17"/>
      <c r="G29" s="17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8"/>
      <c r="W29" s="8"/>
      <c r="X29" s="8"/>
      <c r="Y29" s="8"/>
      <c r="Z29" s="8"/>
      <c r="AA29" s="9" t="str">
        <f t="shared" si="0"/>
        <v/>
      </c>
      <c r="AB29" s="9" t="str">
        <f t="shared" si="1"/>
        <v/>
      </c>
      <c r="AC29" s="9" t="str">
        <f t="shared" si="2"/>
        <v/>
      </c>
      <c r="AD29" s="9" t="str">
        <f t="shared" si="3"/>
        <v/>
      </c>
      <c r="AE29" s="9" t="str">
        <f t="shared" si="4"/>
        <v/>
      </c>
      <c r="AF29" s="9" t="str">
        <f t="shared" si="5"/>
        <v/>
      </c>
      <c r="AG29" s="9" t="str">
        <f t="shared" si="6"/>
        <v/>
      </c>
      <c r="AH29" s="9" t="str">
        <f t="shared" si="7"/>
        <v/>
      </c>
      <c r="AI29" s="10" t="str">
        <f t="shared" si="8"/>
        <v/>
      </c>
      <c r="AJ29" s="9" t="str">
        <f t="shared" si="11"/>
        <v/>
      </c>
      <c r="AK29" s="9" t="str">
        <f t="shared" si="11"/>
        <v/>
      </c>
      <c r="AL29" s="9" t="str">
        <f t="shared" si="11"/>
        <v/>
      </c>
      <c r="AM29" s="9" t="str">
        <f t="shared" si="11"/>
        <v/>
      </c>
      <c r="AN29" s="9" t="str">
        <f t="shared" si="11"/>
        <v/>
      </c>
      <c r="AO29" s="9" t="str">
        <f t="shared" si="11"/>
        <v/>
      </c>
      <c r="AP29" s="9" t="str">
        <f t="shared" si="11"/>
        <v/>
      </c>
      <c r="AQ29" s="9" t="str">
        <f t="shared" si="11"/>
        <v/>
      </c>
      <c r="AR29" s="11"/>
      <c r="BY29" s="56"/>
      <c r="BZ29" s="56" t="str">
        <f t="shared" si="10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Honduras</v>
      </c>
      <c r="B30" s="1">
        <v>2019</v>
      </c>
      <c r="C30" s="4" t="s">
        <v>58</v>
      </c>
      <c r="D30" s="5"/>
      <c r="E30" s="5"/>
      <c r="F30" s="17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8"/>
      <c r="W30" s="8"/>
      <c r="X30" s="8"/>
      <c r="Y30" s="8"/>
      <c r="Z30" s="8"/>
      <c r="AA30" s="9" t="str">
        <f t="shared" si="0"/>
        <v/>
      </c>
      <c r="AB30" s="9" t="str">
        <f t="shared" si="1"/>
        <v/>
      </c>
      <c r="AC30" s="9" t="str">
        <f t="shared" si="2"/>
        <v/>
      </c>
      <c r="AD30" s="9" t="str">
        <f t="shared" si="3"/>
        <v/>
      </c>
      <c r="AE30" s="9" t="str">
        <f t="shared" si="4"/>
        <v/>
      </c>
      <c r="AF30" s="9" t="str">
        <f t="shared" si="5"/>
        <v/>
      </c>
      <c r="AG30" s="9" t="str">
        <f t="shared" si="6"/>
        <v/>
      </c>
      <c r="AH30" s="9" t="str">
        <f t="shared" si="7"/>
        <v/>
      </c>
      <c r="AI30" s="10" t="str">
        <f t="shared" si="8"/>
        <v/>
      </c>
      <c r="AJ30" s="9" t="str">
        <f t="shared" si="11"/>
        <v/>
      </c>
      <c r="AK30" s="9" t="str">
        <f t="shared" si="11"/>
        <v/>
      </c>
      <c r="AL30" s="9" t="str">
        <f t="shared" si="11"/>
        <v/>
      </c>
      <c r="AM30" s="9" t="str">
        <f t="shared" si="11"/>
        <v/>
      </c>
      <c r="AN30" s="9" t="str">
        <f t="shared" si="11"/>
        <v/>
      </c>
      <c r="AO30" s="9" t="str">
        <f t="shared" si="11"/>
        <v/>
      </c>
      <c r="AP30" s="9" t="str">
        <f t="shared" si="11"/>
        <v/>
      </c>
      <c r="AQ30" s="9" t="str">
        <f t="shared" si="11"/>
        <v/>
      </c>
      <c r="AR30" s="11"/>
      <c r="BY30" s="56"/>
      <c r="BZ30" s="56" t="str">
        <f t="shared" si="10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Honduras</v>
      </c>
      <c r="B31" s="1">
        <v>2019</v>
      </c>
      <c r="C31" s="4" t="s">
        <v>59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8"/>
      <c r="W31" s="8"/>
      <c r="X31" s="8"/>
      <c r="Y31" s="8"/>
      <c r="Z31" s="8"/>
      <c r="AA31" s="9" t="str">
        <f t="shared" si="0"/>
        <v/>
      </c>
      <c r="AB31" s="9" t="str">
        <f t="shared" si="1"/>
        <v/>
      </c>
      <c r="AC31" s="9" t="str">
        <f t="shared" si="2"/>
        <v/>
      </c>
      <c r="AD31" s="9" t="str">
        <f t="shared" si="3"/>
        <v/>
      </c>
      <c r="AE31" s="9" t="str">
        <f t="shared" si="4"/>
        <v/>
      </c>
      <c r="AF31" s="9" t="str">
        <f t="shared" si="5"/>
        <v/>
      </c>
      <c r="AG31" s="9" t="str">
        <f t="shared" si="6"/>
        <v/>
      </c>
      <c r="AH31" s="9" t="str">
        <f t="shared" si="7"/>
        <v/>
      </c>
      <c r="AI31" s="10" t="str">
        <f t="shared" si="8"/>
        <v/>
      </c>
      <c r="AJ31" s="9" t="str">
        <f t="shared" si="11"/>
        <v/>
      </c>
      <c r="AK31" s="9" t="str">
        <f t="shared" si="11"/>
        <v/>
      </c>
      <c r="AL31" s="9" t="str">
        <f t="shared" si="11"/>
        <v/>
      </c>
      <c r="AM31" s="9" t="str">
        <f t="shared" si="11"/>
        <v/>
      </c>
      <c r="AN31" s="9" t="str">
        <f t="shared" si="11"/>
        <v/>
      </c>
      <c r="AO31" s="9" t="str">
        <f t="shared" si="11"/>
        <v/>
      </c>
      <c r="AP31" s="9" t="str">
        <f t="shared" si="11"/>
        <v/>
      </c>
      <c r="AQ31" s="9" t="str">
        <f t="shared" si="11"/>
        <v/>
      </c>
      <c r="AR31" s="11"/>
      <c r="BY31" s="56"/>
      <c r="BZ31" s="56" t="str">
        <f t="shared" si="10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Honduras</v>
      </c>
      <c r="B32" s="1">
        <v>2019</v>
      </c>
      <c r="C32" s="4" t="s">
        <v>60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8"/>
      <c r="W32" s="8"/>
      <c r="X32" s="8"/>
      <c r="Y32" s="8"/>
      <c r="Z32" s="8"/>
      <c r="AA32" s="9" t="str">
        <f t="shared" si="0"/>
        <v/>
      </c>
      <c r="AB32" s="9" t="str">
        <f t="shared" si="1"/>
        <v/>
      </c>
      <c r="AC32" s="9" t="str">
        <f t="shared" si="2"/>
        <v/>
      </c>
      <c r="AD32" s="9" t="str">
        <f t="shared" si="3"/>
        <v/>
      </c>
      <c r="AE32" s="9" t="str">
        <f t="shared" si="4"/>
        <v/>
      </c>
      <c r="AF32" s="9" t="str">
        <f t="shared" si="5"/>
        <v/>
      </c>
      <c r="AG32" s="9" t="str">
        <f t="shared" si="6"/>
        <v/>
      </c>
      <c r="AH32" s="9" t="str">
        <f t="shared" si="7"/>
        <v/>
      </c>
      <c r="AI32" s="10" t="str">
        <f t="shared" si="8"/>
        <v/>
      </c>
      <c r="AJ32" s="9" t="str">
        <f t="shared" si="11"/>
        <v/>
      </c>
      <c r="AK32" s="9" t="str">
        <f t="shared" si="11"/>
        <v/>
      </c>
      <c r="AL32" s="9" t="str">
        <f t="shared" si="11"/>
        <v/>
      </c>
      <c r="AM32" s="9" t="str">
        <f t="shared" si="11"/>
        <v/>
      </c>
      <c r="AN32" s="9" t="str">
        <f t="shared" si="11"/>
        <v/>
      </c>
      <c r="AO32" s="9" t="str">
        <f t="shared" si="11"/>
        <v/>
      </c>
      <c r="AP32" s="9" t="str">
        <f t="shared" si="11"/>
        <v/>
      </c>
      <c r="AQ32" s="9" t="str">
        <f t="shared" si="11"/>
        <v/>
      </c>
      <c r="AR32" s="11"/>
      <c r="BY32" s="56"/>
      <c r="BZ32" s="56" t="str">
        <f t="shared" si="10"/>
        <v>27</v>
      </c>
    </row>
    <row r="33" spans="1:78" ht="15.75" x14ac:dyDescent="0.25">
      <c r="A33" s="1" t="str">
        <f>IF(Leyendas!$E$2&lt;&gt;"",Leyendas!$E$2,IF(Leyendas!$D$2&lt;&gt;"",Leyendas!$D$2,Leyendas!$C$2))</f>
        <v>Honduras</v>
      </c>
      <c r="B33" s="1">
        <v>2019</v>
      </c>
      <c r="C33" s="4" t="s">
        <v>61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8"/>
      <c r="W33" s="8"/>
      <c r="X33" s="8"/>
      <c r="Y33" s="8"/>
      <c r="Z33" s="8"/>
      <c r="AA33" s="9" t="str">
        <f t="shared" si="0"/>
        <v/>
      </c>
      <c r="AB33" s="9" t="str">
        <f t="shared" si="1"/>
        <v/>
      </c>
      <c r="AC33" s="9" t="str">
        <f t="shared" si="2"/>
        <v/>
      </c>
      <c r="AD33" s="9" t="str">
        <f t="shared" si="3"/>
        <v/>
      </c>
      <c r="AE33" s="9" t="str">
        <f t="shared" si="4"/>
        <v/>
      </c>
      <c r="AF33" s="9" t="str">
        <f t="shared" si="5"/>
        <v/>
      </c>
      <c r="AG33" s="9" t="str">
        <f t="shared" si="6"/>
        <v/>
      </c>
      <c r="AH33" s="9" t="str">
        <f t="shared" si="7"/>
        <v/>
      </c>
      <c r="AI33" s="10" t="str">
        <f t="shared" si="8"/>
        <v/>
      </c>
      <c r="AJ33" s="9" t="str">
        <f t="shared" si="11"/>
        <v/>
      </c>
      <c r="AK33" s="9" t="str">
        <f t="shared" si="11"/>
        <v/>
      </c>
      <c r="AL33" s="9" t="str">
        <f t="shared" si="11"/>
        <v/>
      </c>
      <c r="AM33" s="9" t="str">
        <f t="shared" si="11"/>
        <v/>
      </c>
      <c r="AN33" s="9" t="str">
        <f t="shared" si="11"/>
        <v/>
      </c>
      <c r="AO33" s="9" t="str">
        <f t="shared" si="11"/>
        <v/>
      </c>
      <c r="AP33" s="9" t="str">
        <f t="shared" si="11"/>
        <v/>
      </c>
      <c r="AQ33" s="9" t="str">
        <f t="shared" si="11"/>
        <v/>
      </c>
      <c r="AR33" s="11"/>
      <c r="BY33" s="56"/>
      <c r="BZ33" s="56" t="str">
        <f t="shared" si="10"/>
        <v>28</v>
      </c>
    </row>
    <row r="34" spans="1:78" ht="15.75" x14ac:dyDescent="0.25">
      <c r="A34" s="1" t="str">
        <f>IF(Leyendas!$E$2&lt;&gt;"",Leyendas!$E$2,IF(Leyendas!$D$2&lt;&gt;"",Leyendas!$D$2,Leyendas!$C$2))</f>
        <v>Honduras</v>
      </c>
      <c r="B34" s="1">
        <v>2019</v>
      </c>
      <c r="C34" s="4" t="s">
        <v>62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8"/>
      <c r="W34" s="8"/>
      <c r="X34" s="8"/>
      <c r="Y34" s="8"/>
      <c r="Z34" s="8"/>
      <c r="AA34" s="9" t="str">
        <f t="shared" si="0"/>
        <v/>
      </c>
      <c r="AB34" s="9" t="str">
        <f t="shared" si="1"/>
        <v/>
      </c>
      <c r="AC34" s="9" t="str">
        <f t="shared" si="2"/>
        <v/>
      </c>
      <c r="AD34" s="9" t="str">
        <f t="shared" si="3"/>
        <v/>
      </c>
      <c r="AE34" s="9" t="str">
        <f t="shared" si="4"/>
        <v/>
      </c>
      <c r="AF34" s="9" t="str">
        <f t="shared" si="5"/>
        <v/>
      </c>
      <c r="AG34" s="9" t="str">
        <f t="shared" si="6"/>
        <v/>
      </c>
      <c r="AH34" s="9" t="str">
        <f t="shared" si="7"/>
        <v/>
      </c>
      <c r="AI34" s="10" t="str">
        <f t="shared" si="8"/>
        <v/>
      </c>
      <c r="AJ34" s="9" t="str">
        <f t="shared" si="11"/>
        <v/>
      </c>
      <c r="AK34" s="9" t="str">
        <f t="shared" si="11"/>
        <v/>
      </c>
      <c r="AL34" s="9" t="str">
        <f t="shared" si="11"/>
        <v/>
      </c>
      <c r="AM34" s="9" t="str">
        <f t="shared" si="11"/>
        <v/>
      </c>
      <c r="AN34" s="9" t="str">
        <f t="shared" si="11"/>
        <v/>
      </c>
      <c r="AO34" s="9" t="str">
        <f t="shared" si="11"/>
        <v/>
      </c>
      <c r="AP34" s="9" t="str">
        <f t="shared" si="11"/>
        <v/>
      </c>
      <c r="AQ34" s="9" t="str">
        <f t="shared" si="11"/>
        <v/>
      </c>
      <c r="AR34" s="11"/>
      <c r="BY34" s="56"/>
      <c r="BZ34" s="56" t="str">
        <f t="shared" si="10"/>
        <v>29</v>
      </c>
    </row>
    <row r="35" spans="1:78" ht="15.75" x14ac:dyDescent="0.25">
      <c r="A35" s="1" t="str">
        <f>IF(Leyendas!$E$2&lt;&gt;"",Leyendas!$E$2,IF(Leyendas!$D$2&lt;&gt;"",Leyendas!$D$2,Leyendas!$C$2))</f>
        <v>Honduras</v>
      </c>
      <c r="B35" s="1">
        <v>2019</v>
      </c>
      <c r="C35" s="4" t="s">
        <v>63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8"/>
      <c r="W35" s="8"/>
      <c r="X35" s="8"/>
      <c r="Y35" s="8"/>
      <c r="Z35" s="8"/>
      <c r="AA35" s="9" t="str">
        <f t="shared" si="0"/>
        <v/>
      </c>
      <c r="AB35" s="9" t="str">
        <f t="shared" si="1"/>
        <v/>
      </c>
      <c r="AC35" s="9" t="str">
        <f t="shared" si="2"/>
        <v/>
      </c>
      <c r="AD35" s="9" t="str">
        <f t="shared" si="3"/>
        <v/>
      </c>
      <c r="AE35" s="9" t="str">
        <f t="shared" si="4"/>
        <v/>
      </c>
      <c r="AF35" s="9" t="str">
        <f t="shared" si="5"/>
        <v/>
      </c>
      <c r="AG35" s="9" t="str">
        <f t="shared" si="6"/>
        <v/>
      </c>
      <c r="AH35" s="9" t="str">
        <f t="shared" si="7"/>
        <v/>
      </c>
      <c r="AI35" s="10" t="str">
        <f t="shared" si="8"/>
        <v/>
      </c>
      <c r="AJ35" s="9" t="str">
        <f t="shared" si="11"/>
        <v/>
      </c>
      <c r="AK35" s="9" t="str">
        <f t="shared" si="11"/>
        <v/>
      </c>
      <c r="AL35" s="9" t="str">
        <f t="shared" si="11"/>
        <v/>
      </c>
      <c r="AM35" s="9" t="str">
        <f t="shared" si="11"/>
        <v/>
      </c>
      <c r="AN35" s="9" t="str">
        <f t="shared" si="11"/>
        <v/>
      </c>
      <c r="AO35" s="9" t="str">
        <f t="shared" si="11"/>
        <v/>
      </c>
      <c r="AP35" s="9" t="str">
        <f t="shared" si="11"/>
        <v/>
      </c>
      <c r="AQ35" s="9" t="str">
        <f t="shared" si="11"/>
        <v/>
      </c>
      <c r="AR35" s="11"/>
      <c r="BY35" s="56"/>
      <c r="BZ35" s="56" t="str">
        <f t="shared" si="10"/>
        <v>30</v>
      </c>
    </row>
    <row r="36" spans="1:78" ht="15.75" x14ac:dyDescent="0.25">
      <c r="A36" s="1" t="str">
        <f>IF(Leyendas!$E$2&lt;&gt;"",Leyendas!$E$2,IF(Leyendas!$D$2&lt;&gt;"",Leyendas!$D$2,Leyendas!$C$2))</f>
        <v>Honduras</v>
      </c>
      <c r="B36" s="1">
        <v>2019</v>
      </c>
      <c r="C36" s="4" t="s">
        <v>64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  <c r="W36" s="8"/>
      <c r="X36" s="8"/>
      <c r="Y36" s="8"/>
      <c r="Z36" s="8"/>
      <c r="AA36" s="9" t="str">
        <f t="shared" si="0"/>
        <v/>
      </c>
      <c r="AB36" s="9" t="str">
        <f t="shared" si="1"/>
        <v/>
      </c>
      <c r="AC36" s="9" t="str">
        <f t="shared" si="2"/>
        <v/>
      </c>
      <c r="AD36" s="9" t="str">
        <f t="shared" si="3"/>
        <v/>
      </c>
      <c r="AE36" s="9" t="str">
        <f t="shared" si="4"/>
        <v/>
      </c>
      <c r="AF36" s="9" t="str">
        <f t="shared" si="5"/>
        <v/>
      </c>
      <c r="AG36" s="9" t="str">
        <f t="shared" si="6"/>
        <v/>
      </c>
      <c r="AH36" s="9" t="str">
        <f t="shared" si="7"/>
        <v/>
      </c>
      <c r="AI36" s="10" t="str">
        <f t="shared" si="8"/>
        <v/>
      </c>
      <c r="AJ36" s="9" t="str">
        <f t="shared" si="11"/>
        <v/>
      </c>
      <c r="AK36" s="9" t="str">
        <f t="shared" si="11"/>
        <v/>
      </c>
      <c r="AL36" s="9" t="str">
        <f t="shared" si="11"/>
        <v/>
      </c>
      <c r="AM36" s="9" t="str">
        <f t="shared" si="11"/>
        <v/>
      </c>
      <c r="AN36" s="9" t="str">
        <f t="shared" si="11"/>
        <v/>
      </c>
      <c r="AO36" s="9" t="str">
        <f t="shared" si="11"/>
        <v/>
      </c>
      <c r="AP36" s="9" t="str">
        <f t="shared" si="11"/>
        <v/>
      </c>
      <c r="AQ36" s="9" t="str">
        <f t="shared" si="11"/>
        <v/>
      </c>
      <c r="AR36" s="11"/>
      <c r="BY36" s="56"/>
      <c r="BZ36" s="56" t="str">
        <f t="shared" si="10"/>
        <v>31</v>
      </c>
    </row>
    <row r="37" spans="1:78" ht="15.75" x14ac:dyDescent="0.25">
      <c r="A37" s="1" t="str">
        <f>IF(Leyendas!$E$2&lt;&gt;"",Leyendas!$E$2,IF(Leyendas!$D$2&lt;&gt;"",Leyendas!$D$2,Leyendas!$C$2))</f>
        <v>Honduras</v>
      </c>
      <c r="B37" s="1">
        <v>2019</v>
      </c>
      <c r="C37" s="4" t="s">
        <v>65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8"/>
      <c r="W37" s="8"/>
      <c r="X37" s="8"/>
      <c r="Y37" s="8"/>
      <c r="Z37" s="8"/>
      <c r="AA37" s="9" t="str">
        <f t="shared" si="0"/>
        <v/>
      </c>
      <c r="AB37" s="9" t="str">
        <f t="shared" si="1"/>
        <v/>
      </c>
      <c r="AC37" s="9" t="str">
        <f t="shared" si="2"/>
        <v/>
      </c>
      <c r="AD37" s="9" t="str">
        <f t="shared" si="3"/>
        <v/>
      </c>
      <c r="AE37" s="9" t="str">
        <f t="shared" si="4"/>
        <v/>
      </c>
      <c r="AF37" s="9" t="str">
        <f t="shared" si="5"/>
        <v/>
      </c>
      <c r="AG37" s="9" t="str">
        <f t="shared" si="6"/>
        <v/>
      </c>
      <c r="AH37" s="9" t="str">
        <f t="shared" si="7"/>
        <v/>
      </c>
      <c r="AI37" s="10" t="str">
        <f t="shared" si="8"/>
        <v/>
      </c>
      <c r="AJ37" s="9" t="str">
        <f t="shared" si="11"/>
        <v/>
      </c>
      <c r="AK37" s="9" t="str">
        <f t="shared" si="11"/>
        <v/>
      </c>
      <c r="AL37" s="9" t="str">
        <f t="shared" si="11"/>
        <v/>
      </c>
      <c r="AM37" s="9" t="str">
        <f t="shared" si="11"/>
        <v/>
      </c>
      <c r="AN37" s="9" t="str">
        <f t="shared" si="11"/>
        <v/>
      </c>
      <c r="AO37" s="9" t="str">
        <f t="shared" si="11"/>
        <v/>
      </c>
      <c r="AP37" s="9" t="str">
        <f t="shared" si="11"/>
        <v/>
      </c>
      <c r="AQ37" s="9" t="str">
        <f t="shared" si="11"/>
        <v/>
      </c>
      <c r="AR37" s="11"/>
      <c r="BY37" s="56"/>
      <c r="BZ37" s="56" t="str">
        <f t="shared" si="10"/>
        <v>32</v>
      </c>
    </row>
    <row r="38" spans="1:78" ht="15.75" x14ac:dyDescent="0.25">
      <c r="A38" s="1" t="str">
        <f>IF(Leyendas!$E$2&lt;&gt;"",Leyendas!$E$2,IF(Leyendas!$D$2&lt;&gt;"",Leyendas!$D$2,Leyendas!$C$2))</f>
        <v>Honduras</v>
      </c>
      <c r="B38" s="1">
        <v>2019</v>
      </c>
      <c r="C38" s="4" t="s">
        <v>66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8"/>
      <c r="W38" s="8"/>
      <c r="X38" s="8"/>
      <c r="Y38" s="8"/>
      <c r="Z38" s="8"/>
      <c r="AA38" s="9" t="str">
        <f t="shared" si="0"/>
        <v/>
      </c>
      <c r="AB38" s="9" t="str">
        <f t="shared" si="1"/>
        <v/>
      </c>
      <c r="AC38" s="9" t="str">
        <f t="shared" si="2"/>
        <v/>
      </c>
      <c r="AD38" s="9" t="str">
        <f t="shared" ref="AD38:AD58" si="12">IF($Y38=0,"",D38/$Y38)</f>
        <v/>
      </c>
      <c r="AE38" s="9" t="str">
        <f t="shared" ref="AE38:AE58" si="13">IF($Y38=0,"",E38/$Y38)</f>
        <v/>
      </c>
      <c r="AF38" s="9" t="str">
        <f t="shared" ref="AF38:AF58" si="14">IF($Y38=0,"",F38/$Y38)</f>
        <v/>
      </c>
      <c r="AG38" s="9" t="str">
        <f t="shared" ref="AG38:AG58" si="15">IF($Y38=0,"",G38/$Y38)</f>
        <v/>
      </c>
      <c r="AH38" s="9" t="str">
        <f t="shared" ref="AH38:AH58" si="16">IF($Y38=0,"",H38/$Y38)</f>
        <v/>
      </c>
      <c r="AI38" s="10" t="str">
        <f t="shared" si="8"/>
        <v/>
      </c>
      <c r="AJ38" s="9" t="str">
        <f t="shared" si="11"/>
        <v/>
      </c>
      <c r="AK38" s="9" t="str">
        <f t="shared" si="11"/>
        <v/>
      </c>
      <c r="AL38" s="9" t="str">
        <f t="shared" si="11"/>
        <v/>
      </c>
      <c r="AM38" s="9" t="str">
        <f t="shared" si="11"/>
        <v/>
      </c>
      <c r="AN38" s="9" t="str">
        <f t="shared" si="11"/>
        <v/>
      </c>
      <c r="AO38" s="9" t="str">
        <f t="shared" si="11"/>
        <v/>
      </c>
      <c r="AP38" s="9" t="str">
        <f t="shared" si="11"/>
        <v/>
      </c>
      <c r="AQ38" s="9" t="str">
        <f t="shared" si="11"/>
        <v/>
      </c>
      <c r="AR38" s="11"/>
      <c r="BY38" s="56"/>
      <c r="BZ38" s="56" t="str">
        <f t="shared" si="10"/>
        <v>33</v>
      </c>
    </row>
    <row r="39" spans="1:78" ht="15.75" x14ac:dyDescent="0.25">
      <c r="A39" s="1" t="str">
        <f>IF(Leyendas!$E$2&lt;&gt;"",Leyendas!$E$2,IF(Leyendas!$D$2&lt;&gt;"",Leyendas!$D$2,Leyendas!$C$2))</f>
        <v>Honduras</v>
      </c>
      <c r="B39" s="1">
        <v>2019</v>
      </c>
      <c r="C39" s="4" t="s">
        <v>67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8"/>
      <c r="W39" s="8"/>
      <c r="X39" s="8"/>
      <c r="Y39" s="8"/>
      <c r="Z39" s="8"/>
      <c r="AA39" s="9" t="str">
        <f t="shared" si="0"/>
        <v/>
      </c>
      <c r="AB39" s="9" t="str">
        <f t="shared" si="1"/>
        <v/>
      </c>
      <c r="AC39" s="9" t="str">
        <f t="shared" si="2"/>
        <v/>
      </c>
      <c r="AD39" s="9" t="str">
        <f t="shared" si="12"/>
        <v/>
      </c>
      <c r="AE39" s="9" t="str">
        <f t="shared" si="13"/>
        <v/>
      </c>
      <c r="AF39" s="9" t="str">
        <f t="shared" si="14"/>
        <v/>
      </c>
      <c r="AG39" s="9" t="str">
        <f t="shared" si="15"/>
        <v/>
      </c>
      <c r="AH39" s="9" t="str">
        <f t="shared" si="16"/>
        <v/>
      </c>
      <c r="AI39" s="10" t="str">
        <f t="shared" si="8"/>
        <v/>
      </c>
      <c r="AJ39" s="9" t="str">
        <f t="shared" si="11"/>
        <v/>
      </c>
      <c r="AK39" s="9" t="str">
        <f t="shared" si="11"/>
        <v/>
      </c>
      <c r="AL39" s="9" t="str">
        <f t="shared" si="11"/>
        <v/>
      </c>
      <c r="AM39" s="9" t="str">
        <f t="shared" si="11"/>
        <v/>
      </c>
      <c r="AN39" s="9" t="str">
        <f t="shared" si="11"/>
        <v/>
      </c>
      <c r="AO39" s="9" t="str">
        <f t="shared" si="11"/>
        <v/>
      </c>
      <c r="AP39" s="9" t="str">
        <f t="shared" si="11"/>
        <v/>
      </c>
      <c r="AQ39" s="9" t="str">
        <f t="shared" si="11"/>
        <v/>
      </c>
      <c r="AR39" s="11"/>
      <c r="BY39" s="56"/>
      <c r="BZ39" s="56" t="str">
        <f t="shared" si="10"/>
        <v>34</v>
      </c>
    </row>
    <row r="40" spans="1:78" ht="15.75" x14ac:dyDescent="0.25">
      <c r="A40" s="1" t="str">
        <f>IF(Leyendas!$E$2&lt;&gt;"",Leyendas!$E$2,IF(Leyendas!$D$2&lt;&gt;"",Leyendas!$D$2,Leyendas!$C$2))</f>
        <v>Honduras</v>
      </c>
      <c r="B40" s="1">
        <v>2019</v>
      </c>
      <c r="C40" s="4" t="s">
        <v>68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8"/>
      <c r="W40" s="8"/>
      <c r="X40" s="8"/>
      <c r="Y40" s="8"/>
      <c r="Z40" s="8"/>
      <c r="AA40" s="9" t="str">
        <f t="shared" si="0"/>
        <v/>
      </c>
      <c r="AB40" s="9" t="str">
        <f t="shared" si="1"/>
        <v/>
      </c>
      <c r="AC40" s="9" t="str">
        <f t="shared" si="2"/>
        <v/>
      </c>
      <c r="AD40" s="9" t="str">
        <f t="shared" si="12"/>
        <v/>
      </c>
      <c r="AE40" s="9" t="str">
        <f t="shared" si="13"/>
        <v/>
      </c>
      <c r="AF40" s="9" t="str">
        <f t="shared" si="14"/>
        <v/>
      </c>
      <c r="AG40" s="9" t="str">
        <f t="shared" si="15"/>
        <v/>
      </c>
      <c r="AH40" s="9" t="str">
        <f t="shared" si="16"/>
        <v/>
      </c>
      <c r="AI40" s="10" t="str">
        <f t="shared" si="8"/>
        <v/>
      </c>
      <c r="AJ40" s="9" t="str">
        <f t="shared" si="11"/>
        <v/>
      </c>
      <c r="AK40" s="9" t="str">
        <f t="shared" si="11"/>
        <v/>
      </c>
      <c r="AL40" s="9" t="str">
        <f t="shared" si="11"/>
        <v/>
      </c>
      <c r="AM40" s="9" t="str">
        <f t="shared" si="11"/>
        <v/>
      </c>
      <c r="AN40" s="9" t="str">
        <f t="shared" si="11"/>
        <v/>
      </c>
      <c r="AO40" s="9" t="str">
        <f t="shared" si="11"/>
        <v/>
      </c>
      <c r="AP40" s="9" t="str">
        <f t="shared" si="11"/>
        <v/>
      </c>
      <c r="AQ40" s="9" t="str">
        <f t="shared" si="11"/>
        <v/>
      </c>
      <c r="AR40" s="11"/>
      <c r="BY40" s="56"/>
      <c r="BZ40" s="56" t="str">
        <f t="shared" si="10"/>
        <v>35</v>
      </c>
    </row>
    <row r="41" spans="1:78" ht="15.75" x14ac:dyDescent="0.25">
      <c r="A41" s="1" t="str">
        <f>IF(Leyendas!$E$2&lt;&gt;"",Leyendas!$E$2,IF(Leyendas!$D$2&lt;&gt;"",Leyendas!$D$2,Leyendas!$C$2))</f>
        <v>Honduras</v>
      </c>
      <c r="B41" s="1">
        <v>2019</v>
      </c>
      <c r="C41" s="4" t="s">
        <v>69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8"/>
      <c r="W41" s="8"/>
      <c r="X41" s="8"/>
      <c r="Y41" s="8"/>
      <c r="Z41" s="8"/>
      <c r="AA41" s="9" t="str">
        <f t="shared" si="0"/>
        <v/>
      </c>
      <c r="AB41" s="9" t="str">
        <f t="shared" si="1"/>
        <v/>
      </c>
      <c r="AC41" s="9" t="str">
        <f t="shared" si="2"/>
        <v/>
      </c>
      <c r="AD41" s="9" t="str">
        <f t="shared" si="12"/>
        <v/>
      </c>
      <c r="AE41" s="9" t="str">
        <f t="shared" si="13"/>
        <v/>
      </c>
      <c r="AF41" s="9" t="str">
        <f t="shared" si="14"/>
        <v/>
      </c>
      <c r="AG41" s="9" t="str">
        <f t="shared" si="15"/>
        <v/>
      </c>
      <c r="AH41" s="9" t="str">
        <f t="shared" si="16"/>
        <v/>
      </c>
      <c r="AI41" s="10" t="str">
        <f t="shared" si="8"/>
        <v/>
      </c>
      <c r="AJ41" s="9" t="str">
        <f t="shared" si="11"/>
        <v/>
      </c>
      <c r="AK41" s="9" t="str">
        <f t="shared" si="11"/>
        <v/>
      </c>
      <c r="AL41" s="9" t="str">
        <f t="shared" si="11"/>
        <v/>
      </c>
      <c r="AM41" s="9" t="str">
        <f t="shared" si="11"/>
        <v/>
      </c>
      <c r="AN41" s="9" t="str">
        <f t="shared" si="11"/>
        <v/>
      </c>
      <c r="AO41" s="9" t="str">
        <f t="shared" si="11"/>
        <v/>
      </c>
      <c r="AP41" s="9" t="str">
        <f t="shared" si="11"/>
        <v/>
      </c>
      <c r="AQ41" s="9" t="str">
        <f t="shared" si="11"/>
        <v/>
      </c>
      <c r="AR41" s="11"/>
      <c r="BY41" s="56"/>
      <c r="BZ41" s="56" t="str">
        <f t="shared" si="10"/>
        <v>36</v>
      </c>
    </row>
    <row r="42" spans="1:78" ht="15.75" x14ac:dyDescent="0.25">
      <c r="A42" s="1" t="str">
        <f>IF(Leyendas!$E$2&lt;&gt;"",Leyendas!$E$2,IF(Leyendas!$D$2&lt;&gt;"",Leyendas!$D$2,Leyendas!$C$2))</f>
        <v>Honduras</v>
      </c>
      <c r="B42" s="1">
        <v>2019</v>
      </c>
      <c r="C42" s="4" t="s">
        <v>70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8"/>
      <c r="W42" s="8"/>
      <c r="X42" s="8"/>
      <c r="Y42" s="8"/>
      <c r="Z42" s="8"/>
      <c r="AA42" s="9" t="str">
        <f t="shared" si="0"/>
        <v/>
      </c>
      <c r="AB42" s="9" t="str">
        <f t="shared" si="1"/>
        <v/>
      </c>
      <c r="AC42" s="9" t="str">
        <f t="shared" si="2"/>
        <v/>
      </c>
      <c r="AD42" s="9" t="str">
        <f t="shared" si="12"/>
        <v/>
      </c>
      <c r="AE42" s="9" t="str">
        <f t="shared" si="13"/>
        <v/>
      </c>
      <c r="AF42" s="9" t="str">
        <f t="shared" si="14"/>
        <v/>
      </c>
      <c r="AG42" s="9" t="str">
        <f t="shared" si="15"/>
        <v/>
      </c>
      <c r="AH42" s="9" t="str">
        <f t="shared" si="16"/>
        <v/>
      </c>
      <c r="AI42" s="10" t="str">
        <f t="shared" si="8"/>
        <v/>
      </c>
      <c r="AJ42" s="9" t="str">
        <f t="shared" si="11"/>
        <v/>
      </c>
      <c r="AK42" s="9" t="str">
        <f t="shared" si="11"/>
        <v/>
      </c>
      <c r="AL42" s="9" t="str">
        <f t="shared" si="11"/>
        <v/>
      </c>
      <c r="AM42" s="9" t="str">
        <f t="shared" si="11"/>
        <v/>
      </c>
      <c r="AN42" s="9" t="str">
        <f t="shared" si="11"/>
        <v/>
      </c>
      <c r="AO42" s="9" t="str">
        <f t="shared" si="11"/>
        <v/>
      </c>
      <c r="AP42" s="9" t="str">
        <f t="shared" si="11"/>
        <v/>
      </c>
      <c r="AQ42" s="9" t="str">
        <f t="shared" si="11"/>
        <v/>
      </c>
      <c r="AR42" s="11"/>
      <c r="BY42" s="56"/>
      <c r="BZ42" s="56" t="str">
        <f t="shared" si="10"/>
        <v>37</v>
      </c>
    </row>
    <row r="43" spans="1:78" ht="15.75" x14ac:dyDescent="0.25">
      <c r="A43" s="1" t="str">
        <f>IF(Leyendas!$E$2&lt;&gt;"",Leyendas!$E$2,IF(Leyendas!$D$2&lt;&gt;"",Leyendas!$D$2,Leyendas!$C$2))</f>
        <v>Honduras</v>
      </c>
      <c r="B43" s="1">
        <v>2019</v>
      </c>
      <c r="C43" s="4" t="s">
        <v>71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8"/>
      <c r="W43" s="8"/>
      <c r="X43" s="8"/>
      <c r="Y43" s="8"/>
      <c r="Z43" s="8"/>
      <c r="AA43" s="9" t="str">
        <f t="shared" si="0"/>
        <v/>
      </c>
      <c r="AB43" s="9" t="str">
        <f t="shared" si="1"/>
        <v/>
      </c>
      <c r="AC43" s="9" t="str">
        <f t="shared" si="2"/>
        <v/>
      </c>
      <c r="AD43" s="9" t="str">
        <f t="shared" si="12"/>
        <v/>
      </c>
      <c r="AE43" s="9" t="str">
        <f t="shared" si="13"/>
        <v/>
      </c>
      <c r="AF43" s="9" t="str">
        <f t="shared" si="14"/>
        <v/>
      </c>
      <c r="AG43" s="9" t="str">
        <f t="shared" si="15"/>
        <v/>
      </c>
      <c r="AH43" s="9" t="str">
        <f t="shared" si="16"/>
        <v/>
      </c>
      <c r="AI43" s="10" t="str">
        <f t="shared" si="8"/>
        <v/>
      </c>
      <c r="AJ43" s="9" t="str">
        <f t="shared" si="11"/>
        <v/>
      </c>
      <c r="AK43" s="9" t="str">
        <f t="shared" si="11"/>
        <v/>
      </c>
      <c r="AL43" s="9" t="str">
        <f t="shared" si="11"/>
        <v/>
      </c>
      <c r="AM43" s="9" t="str">
        <f t="shared" si="11"/>
        <v/>
      </c>
      <c r="AN43" s="9" t="str">
        <f t="shared" si="11"/>
        <v/>
      </c>
      <c r="AO43" s="9" t="str">
        <f t="shared" si="11"/>
        <v/>
      </c>
      <c r="AP43" s="9" t="str">
        <f t="shared" si="11"/>
        <v/>
      </c>
      <c r="AQ43" s="9" t="str">
        <f t="shared" si="11"/>
        <v/>
      </c>
      <c r="AR43" s="11"/>
      <c r="BY43" s="56"/>
      <c r="BZ43" s="56" t="str">
        <f t="shared" si="10"/>
        <v>38</v>
      </c>
    </row>
    <row r="44" spans="1:78" ht="15.75" x14ac:dyDescent="0.25">
      <c r="A44" s="1" t="str">
        <f>IF(Leyendas!$E$2&lt;&gt;"",Leyendas!$E$2,IF(Leyendas!$D$2&lt;&gt;"",Leyendas!$D$2,Leyendas!$C$2))</f>
        <v>Honduras</v>
      </c>
      <c r="B44" s="1">
        <v>2019</v>
      </c>
      <c r="C44" s="4" t="s">
        <v>72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8"/>
      <c r="W44" s="8"/>
      <c r="X44" s="8"/>
      <c r="Y44" s="8"/>
      <c r="Z44" s="8"/>
      <c r="AA44" s="9" t="str">
        <f t="shared" si="0"/>
        <v/>
      </c>
      <c r="AB44" s="9" t="str">
        <f t="shared" si="1"/>
        <v/>
      </c>
      <c r="AC44" s="9" t="str">
        <f t="shared" si="2"/>
        <v/>
      </c>
      <c r="AD44" s="9" t="str">
        <f t="shared" si="12"/>
        <v/>
      </c>
      <c r="AE44" s="9" t="str">
        <f t="shared" si="13"/>
        <v/>
      </c>
      <c r="AF44" s="9" t="str">
        <f t="shared" si="14"/>
        <v/>
      </c>
      <c r="AG44" s="9" t="str">
        <f t="shared" si="15"/>
        <v/>
      </c>
      <c r="AH44" s="9" t="str">
        <f t="shared" si="16"/>
        <v/>
      </c>
      <c r="AI44" s="10" t="str">
        <f t="shared" si="8"/>
        <v/>
      </c>
      <c r="AJ44" s="9" t="str">
        <f t="shared" si="11"/>
        <v/>
      </c>
      <c r="AK44" s="9" t="str">
        <f t="shared" si="11"/>
        <v/>
      </c>
      <c r="AL44" s="9" t="str">
        <f t="shared" si="11"/>
        <v/>
      </c>
      <c r="AM44" s="9" t="str">
        <f t="shared" si="11"/>
        <v/>
      </c>
      <c r="AN44" s="9" t="str">
        <f t="shared" si="11"/>
        <v/>
      </c>
      <c r="AO44" s="9" t="str">
        <f t="shared" si="11"/>
        <v/>
      </c>
      <c r="AP44" s="9" t="str">
        <f t="shared" si="11"/>
        <v/>
      </c>
      <c r="AQ44" s="9" t="str">
        <f t="shared" si="11"/>
        <v/>
      </c>
      <c r="AR44" s="11"/>
      <c r="BY44" s="56"/>
      <c r="BZ44" s="56" t="str">
        <f t="shared" si="10"/>
        <v>39</v>
      </c>
    </row>
    <row r="45" spans="1:78" ht="15.75" x14ac:dyDescent="0.25">
      <c r="A45" s="1" t="str">
        <f>IF(Leyendas!$E$2&lt;&gt;"",Leyendas!$E$2,IF(Leyendas!$D$2&lt;&gt;"",Leyendas!$D$2,Leyendas!$C$2))</f>
        <v>Honduras</v>
      </c>
      <c r="B45" s="1">
        <v>2019</v>
      </c>
      <c r="C45" s="4" t="s">
        <v>73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8"/>
      <c r="W45" s="8"/>
      <c r="X45" s="8"/>
      <c r="Y45" s="8"/>
      <c r="Z45" s="8"/>
      <c r="AA45" s="9" t="str">
        <f t="shared" si="0"/>
        <v/>
      </c>
      <c r="AB45" s="9" t="str">
        <f t="shared" si="1"/>
        <v/>
      </c>
      <c r="AC45" s="9" t="str">
        <f t="shared" si="2"/>
        <v/>
      </c>
      <c r="AD45" s="9" t="str">
        <f t="shared" si="12"/>
        <v/>
      </c>
      <c r="AE45" s="9" t="str">
        <f t="shared" si="13"/>
        <v/>
      </c>
      <c r="AF45" s="9" t="str">
        <f t="shared" si="14"/>
        <v/>
      </c>
      <c r="AG45" s="9" t="str">
        <f t="shared" si="15"/>
        <v/>
      </c>
      <c r="AH45" s="9" t="str">
        <f t="shared" si="16"/>
        <v/>
      </c>
      <c r="AI45" s="10" t="str">
        <f t="shared" si="8"/>
        <v/>
      </c>
      <c r="AJ45" s="9" t="str">
        <f t="shared" si="11"/>
        <v/>
      </c>
      <c r="AK45" s="9" t="str">
        <f t="shared" si="11"/>
        <v/>
      </c>
      <c r="AL45" s="9" t="str">
        <f t="shared" si="11"/>
        <v/>
      </c>
      <c r="AM45" s="9" t="str">
        <f t="shared" si="11"/>
        <v/>
      </c>
      <c r="AN45" s="9" t="str">
        <f t="shared" si="11"/>
        <v/>
      </c>
      <c r="AO45" s="9" t="str">
        <f t="shared" si="11"/>
        <v/>
      </c>
      <c r="AP45" s="9" t="str">
        <f t="shared" si="11"/>
        <v/>
      </c>
      <c r="AQ45" s="9" t="str">
        <f t="shared" si="11"/>
        <v/>
      </c>
      <c r="AR45" s="11"/>
      <c r="BY45" s="56"/>
      <c r="BZ45" s="56" t="str">
        <f t="shared" si="10"/>
        <v>40</v>
      </c>
    </row>
    <row r="46" spans="1:78" ht="15.75" x14ac:dyDescent="0.25">
      <c r="A46" s="1" t="str">
        <f>IF(Leyendas!$E$2&lt;&gt;"",Leyendas!$E$2,IF(Leyendas!$D$2&lt;&gt;"",Leyendas!$D$2,Leyendas!$C$2))</f>
        <v>Honduras</v>
      </c>
      <c r="B46" s="1">
        <v>2019</v>
      </c>
      <c r="C46" s="4" t="s">
        <v>74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8"/>
      <c r="W46" s="8"/>
      <c r="X46" s="8"/>
      <c r="Y46" s="8"/>
      <c r="Z46" s="8"/>
      <c r="AA46" s="9" t="str">
        <f t="shared" si="0"/>
        <v/>
      </c>
      <c r="AB46" s="9" t="str">
        <f t="shared" si="1"/>
        <v/>
      </c>
      <c r="AC46" s="9" t="str">
        <f t="shared" si="2"/>
        <v/>
      </c>
      <c r="AD46" s="9" t="str">
        <f t="shared" si="12"/>
        <v/>
      </c>
      <c r="AE46" s="9" t="str">
        <f t="shared" si="13"/>
        <v/>
      </c>
      <c r="AF46" s="9" t="str">
        <f t="shared" si="14"/>
        <v/>
      </c>
      <c r="AG46" s="9" t="str">
        <f t="shared" si="15"/>
        <v/>
      </c>
      <c r="AH46" s="9" t="str">
        <f t="shared" si="16"/>
        <v/>
      </c>
      <c r="AI46" s="10" t="str">
        <f t="shared" si="8"/>
        <v/>
      </c>
      <c r="AJ46" s="9" t="str">
        <f t="shared" ref="AJ46:AQ58" si="17">IF($V46=0,"",M46/$V46)</f>
        <v/>
      </c>
      <c r="AK46" s="9" t="str">
        <f t="shared" si="17"/>
        <v/>
      </c>
      <c r="AL46" s="9" t="str">
        <f t="shared" si="17"/>
        <v/>
      </c>
      <c r="AM46" s="9" t="str">
        <f t="shared" si="17"/>
        <v/>
      </c>
      <c r="AN46" s="9" t="str">
        <f t="shared" si="17"/>
        <v/>
      </c>
      <c r="AO46" s="9" t="str">
        <f t="shared" si="17"/>
        <v/>
      </c>
      <c r="AP46" s="9" t="str">
        <f t="shared" si="17"/>
        <v/>
      </c>
      <c r="AQ46" s="9" t="str">
        <f t="shared" si="17"/>
        <v/>
      </c>
      <c r="AR46" s="11"/>
      <c r="BY46" s="56"/>
      <c r="BZ46" s="56" t="str">
        <f t="shared" si="10"/>
        <v>41</v>
      </c>
    </row>
    <row r="47" spans="1:78" ht="15.75" x14ac:dyDescent="0.25">
      <c r="A47" s="1" t="str">
        <f>IF(Leyendas!$E$2&lt;&gt;"",Leyendas!$E$2,IF(Leyendas!$D$2&lt;&gt;"",Leyendas!$D$2,Leyendas!$C$2))</f>
        <v>Honduras</v>
      </c>
      <c r="B47" s="1">
        <v>2019</v>
      </c>
      <c r="C47" s="4" t="s">
        <v>75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8"/>
      <c r="W47" s="8"/>
      <c r="X47" s="8"/>
      <c r="Y47" s="8"/>
      <c r="Z47" s="8"/>
      <c r="AA47" s="9" t="str">
        <f t="shared" si="0"/>
        <v/>
      </c>
      <c r="AB47" s="9" t="str">
        <f t="shared" si="1"/>
        <v/>
      </c>
      <c r="AC47" s="9" t="str">
        <f t="shared" si="2"/>
        <v/>
      </c>
      <c r="AD47" s="9" t="str">
        <f t="shared" si="12"/>
        <v/>
      </c>
      <c r="AE47" s="9" t="str">
        <f t="shared" si="13"/>
        <v/>
      </c>
      <c r="AF47" s="9" t="str">
        <f t="shared" si="14"/>
        <v/>
      </c>
      <c r="AG47" s="9" t="str">
        <f t="shared" si="15"/>
        <v/>
      </c>
      <c r="AH47" s="9" t="str">
        <f t="shared" si="16"/>
        <v/>
      </c>
      <c r="AI47" s="10" t="str">
        <f t="shared" si="8"/>
        <v/>
      </c>
      <c r="AJ47" s="9" t="str">
        <f t="shared" si="17"/>
        <v/>
      </c>
      <c r="AK47" s="9" t="str">
        <f t="shared" si="17"/>
        <v/>
      </c>
      <c r="AL47" s="9" t="str">
        <f t="shared" si="17"/>
        <v/>
      </c>
      <c r="AM47" s="9" t="str">
        <f t="shared" si="17"/>
        <v/>
      </c>
      <c r="AN47" s="9" t="str">
        <f t="shared" si="17"/>
        <v/>
      </c>
      <c r="AO47" s="9" t="str">
        <f t="shared" si="17"/>
        <v/>
      </c>
      <c r="AP47" s="9" t="str">
        <f t="shared" si="17"/>
        <v/>
      </c>
      <c r="AQ47" s="9" t="str">
        <f t="shared" si="17"/>
        <v/>
      </c>
      <c r="AR47" s="11"/>
      <c r="BY47" s="56"/>
      <c r="BZ47" s="56" t="str">
        <f t="shared" si="10"/>
        <v>42</v>
      </c>
    </row>
    <row r="48" spans="1:78" ht="15.75" x14ac:dyDescent="0.25">
      <c r="A48" s="1" t="str">
        <f>IF(Leyendas!$E$2&lt;&gt;"",Leyendas!$E$2,IF(Leyendas!$D$2&lt;&gt;"",Leyendas!$D$2,Leyendas!$C$2))</f>
        <v>Honduras</v>
      </c>
      <c r="B48" s="1">
        <v>2019</v>
      </c>
      <c r="C48" s="4" t="s">
        <v>76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8"/>
      <c r="W48" s="8"/>
      <c r="X48" s="8"/>
      <c r="Y48" s="8"/>
      <c r="Z48" s="8"/>
      <c r="AA48" s="9" t="str">
        <f t="shared" si="0"/>
        <v/>
      </c>
      <c r="AB48" s="9" t="str">
        <f t="shared" si="1"/>
        <v/>
      </c>
      <c r="AC48" s="9" t="str">
        <f t="shared" si="2"/>
        <v/>
      </c>
      <c r="AD48" s="9" t="str">
        <f t="shared" si="12"/>
        <v/>
      </c>
      <c r="AE48" s="9" t="str">
        <f t="shared" si="13"/>
        <v/>
      </c>
      <c r="AF48" s="9" t="str">
        <f t="shared" si="14"/>
        <v/>
      </c>
      <c r="AG48" s="9" t="str">
        <f t="shared" si="15"/>
        <v/>
      </c>
      <c r="AH48" s="9" t="str">
        <f t="shared" si="16"/>
        <v/>
      </c>
      <c r="AI48" s="10" t="str">
        <f t="shared" si="8"/>
        <v/>
      </c>
      <c r="AJ48" s="9" t="str">
        <f t="shared" si="17"/>
        <v/>
      </c>
      <c r="AK48" s="9" t="str">
        <f t="shared" si="17"/>
        <v/>
      </c>
      <c r="AL48" s="9" t="str">
        <f t="shared" si="17"/>
        <v/>
      </c>
      <c r="AM48" s="9" t="str">
        <f t="shared" si="17"/>
        <v/>
      </c>
      <c r="AN48" s="9" t="str">
        <f t="shared" si="17"/>
        <v/>
      </c>
      <c r="AO48" s="9" t="str">
        <f t="shared" si="17"/>
        <v/>
      </c>
      <c r="AP48" s="9" t="str">
        <f t="shared" si="17"/>
        <v/>
      </c>
      <c r="AQ48" s="9" t="str">
        <f t="shared" si="17"/>
        <v/>
      </c>
      <c r="AR48" s="11"/>
      <c r="BY48" s="56"/>
      <c r="BZ48" s="56" t="str">
        <f t="shared" si="10"/>
        <v>43</v>
      </c>
    </row>
    <row r="49" spans="1:78" ht="15.75" x14ac:dyDescent="0.25">
      <c r="A49" s="1" t="str">
        <f>IF(Leyendas!$E$2&lt;&gt;"",Leyendas!$E$2,IF(Leyendas!$D$2&lt;&gt;"",Leyendas!$D$2,Leyendas!$C$2))</f>
        <v>Honduras</v>
      </c>
      <c r="B49" s="1">
        <v>2019</v>
      </c>
      <c r="C49" s="4" t="s">
        <v>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8"/>
      <c r="W49" s="8"/>
      <c r="X49" s="8"/>
      <c r="Y49" s="8"/>
      <c r="Z49" s="8"/>
      <c r="AA49" s="9" t="str">
        <f t="shared" si="0"/>
        <v/>
      </c>
      <c r="AB49" s="9" t="str">
        <f t="shared" si="1"/>
        <v/>
      </c>
      <c r="AC49" s="9" t="str">
        <f t="shared" si="2"/>
        <v/>
      </c>
      <c r="AD49" s="9" t="str">
        <f t="shared" si="12"/>
        <v/>
      </c>
      <c r="AE49" s="9" t="str">
        <f t="shared" si="13"/>
        <v/>
      </c>
      <c r="AF49" s="9" t="str">
        <f t="shared" si="14"/>
        <v/>
      </c>
      <c r="AG49" s="9" t="str">
        <f t="shared" si="15"/>
        <v/>
      </c>
      <c r="AH49" s="9" t="str">
        <f t="shared" si="16"/>
        <v/>
      </c>
      <c r="AI49" s="10" t="str">
        <f t="shared" si="8"/>
        <v/>
      </c>
      <c r="AJ49" s="9" t="str">
        <f t="shared" si="17"/>
        <v/>
      </c>
      <c r="AK49" s="9" t="str">
        <f t="shared" si="17"/>
        <v/>
      </c>
      <c r="AL49" s="9" t="str">
        <f t="shared" si="17"/>
        <v/>
      </c>
      <c r="AM49" s="9" t="str">
        <f t="shared" si="17"/>
        <v/>
      </c>
      <c r="AN49" s="9" t="str">
        <f t="shared" si="17"/>
        <v/>
      </c>
      <c r="AO49" s="9" t="str">
        <f t="shared" si="17"/>
        <v/>
      </c>
      <c r="AP49" s="9" t="str">
        <f t="shared" si="17"/>
        <v/>
      </c>
      <c r="AQ49" s="9" t="str">
        <f t="shared" si="17"/>
        <v/>
      </c>
      <c r="AR49" s="11"/>
      <c r="BY49" s="56"/>
      <c r="BZ49" s="56" t="str">
        <f t="shared" si="10"/>
        <v>44</v>
      </c>
    </row>
    <row r="50" spans="1:78" ht="15.75" x14ac:dyDescent="0.25">
      <c r="A50" s="1" t="str">
        <f>IF(Leyendas!$E$2&lt;&gt;"",Leyendas!$E$2,IF(Leyendas!$D$2&lt;&gt;"",Leyendas!$D$2,Leyendas!$C$2))</f>
        <v>Honduras</v>
      </c>
      <c r="B50" s="1">
        <v>2019</v>
      </c>
      <c r="C50" s="4" t="s">
        <v>78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8"/>
      <c r="W50" s="8"/>
      <c r="X50" s="8"/>
      <c r="Y50" s="8"/>
      <c r="Z50" s="8"/>
      <c r="AA50" s="9" t="str">
        <f t="shared" si="0"/>
        <v/>
      </c>
      <c r="AB50" s="9" t="str">
        <f t="shared" si="1"/>
        <v/>
      </c>
      <c r="AC50" s="9" t="str">
        <f t="shared" si="2"/>
        <v/>
      </c>
      <c r="AD50" s="9" t="str">
        <f t="shared" si="12"/>
        <v/>
      </c>
      <c r="AE50" s="9" t="str">
        <f t="shared" si="13"/>
        <v/>
      </c>
      <c r="AF50" s="9" t="str">
        <f t="shared" si="14"/>
        <v/>
      </c>
      <c r="AG50" s="9" t="str">
        <f t="shared" si="15"/>
        <v/>
      </c>
      <c r="AH50" s="9" t="str">
        <f t="shared" si="16"/>
        <v/>
      </c>
      <c r="AI50" s="10" t="str">
        <f t="shared" si="8"/>
        <v/>
      </c>
      <c r="AJ50" s="9" t="str">
        <f t="shared" si="17"/>
        <v/>
      </c>
      <c r="AK50" s="9" t="str">
        <f t="shared" si="17"/>
        <v/>
      </c>
      <c r="AL50" s="9" t="str">
        <f t="shared" si="17"/>
        <v/>
      </c>
      <c r="AM50" s="9" t="str">
        <f t="shared" si="17"/>
        <v/>
      </c>
      <c r="AN50" s="9" t="str">
        <f t="shared" si="17"/>
        <v/>
      </c>
      <c r="AO50" s="9" t="str">
        <f t="shared" si="17"/>
        <v/>
      </c>
      <c r="AP50" s="9" t="str">
        <f t="shared" si="17"/>
        <v/>
      </c>
      <c r="AQ50" s="9" t="str">
        <f t="shared" si="17"/>
        <v/>
      </c>
      <c r="AR50" s="11"/>
      <c r="BY50" s="56"/>
      <c r="BZ50" s="56" t="str">
        <f t="shared" si="10"/>
        <v>45</v>
      </c>
    </row>
    <row r="51" spans="1:78" ht="15.75" x14ac:dyDescent="0.25">
      <c r="A51" s="1" t="str">
        <f>IF(Leyendas!$E$2&lt;&gt;"",Leyendas!$E$2,IF(Leyendas!$D$2&lt;&gt;"",Leyendas!$D$2,Leyendas!$C$2))</f>
        <v>Honduras</v>
      </c>
      <c r="B51" s="1">
        <v>2019</v>
      </c>
      <c r="C51" s="4" t="s">
        <v>79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8"/>
      <c r="W51" s="8"/>
      <c r="X51" s="8"/>
      <c r="Y51" s="8"/>
      <c r="Z51" s="8"/>
      <c r="AA51" s="9" t="str">
        <f t="shared" si="0"/>
        <v/>
      </c>
      <c r="AB51" s="9" t="str">
        <f t="shared" si="1"/>
        <v/>
      </c>
      <c r="AC51" s="9" t="str">
        <f t="shared" si="2"/>
        <v/>
      </c>
      <c r="AD51" s="9" t="str">
        <f t="shared" si="12"/>
        <v/>
      </c>
      <c r="AE51" s="9" t="str">
        <f t="shared" si="13"/>
        <v/>
      </c>
      <c r="AF51" s="9" t="str">
        <f t="shared" si="14"/>
        <v/>
      </c>
      <c r="AG51" s="9" t="str">
        <f t="shared" si="15"/>
        <v/>
      </c>
      <c r="AH51" s="9" t="str">
        <f t="shared" si="16"/>
        <v/>
      </c>
      <c r="AI51" s="10" t="str">
        <f t="shared" si="8"/>
        <v/>
      </c>
      <c r="AJ51" s="9" t="str">
        <f t="shared" si="17"/>
        <v/>
      </c>
      <c r="AK51" s="9" t="str">
        <f t="shared" si="17"/>
        <v/>
      </c>
      <c r="AL51" s="9" t="str">
        <f t="shared" si="17"/>
        <v/>
      </c>
      <c r="AM51" s="9" t="str">
        <f t="shared" si="17"/>
        <v/>
      </c>
      <c r="AN51" s="9" t="str">
        <f t="shared" si="17"/>
        <v/>
      </c>
      <c r="AO51" s="9" t="str">
        <f t="shared" si="17"/>
        <v/>
      </c>
      <c r="AP51" s="9" t="str">
        <f t="shared" si="17"/>
        <v/>
      </c>
      <c r="AQ51" s="9" t="str">
        <f t="shared" si="17"/>
        <v/>
      </c>
      <c r="AR51" s="11"/>
      <c r="BY51" s="56"/>
      <c r="BZ51" s="56" t="str">
        <f t="shared" si="10"/>
        <v>46</v>
      </c>
    </row>
    <row r="52" spans="1:78" ht="15.75" x14ac:dyDescent="0.25">
      <c r="A52" s="1" t="str">
        <f>IF(Leyendas!$E$2&lt;&gt;"",Leyendas!$E$2,IF(Leyendas!$D$2&lt;&gt;"",Leyendas!$D$2,Leyendas!$C$2))</f>
        <v>Honduras</v>
      </c>
      <c r="B52" s="1">
        <v>2019</v>
      </c>
      <c r="C52" s="4" t="s">
        <v>80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8"/>
      <c r="W52" s="8"/>
      <c r="X52" s="8"/>
      <c r="Y52" s="8"/>
      <c r="Z52" s="8"/>
      <c r="AA52" s="9" t="str">
        <f t="shared" si="0"/>
        <v/>
      </c>
      <c r="AB52" s="9" t="str">
        <f t="shared" si="1"/>
        <v/>
      </c>
      <c r="AC52" s="9" t="str">
        <f t="shared" si="2"/>
        <v/>
      </c>
      <c r="AD52" s="9" t="str">
        <f t="shared" si="12"/>
        <v/>
      </c>
      <c r="AE52" s="9" t="str">
        <f t="shared" si="13"/>
        <v/>
      </c>
      <c r="AF52" s="9" t="str">
        <f t="shared" si="14"/>
        <v/>
      </c>
      <c r="AG52" s="9" t="str">
        <f t="shared" si="15"/>
        <v/>
      </c>
      <c r="AH52" s="9" t="str">
        <f t="shared" si="16"/>
        <v/>
      </c>
      <c r="AI52" s="10" t="str">
        <f t="shared" si="8"/>
        <v/>
      </c>
      <c r="AJ52" s="9" t="str">
        <f t="shared" si="17"/>
        <v/>
      </c>
      <c r="AK52" s="9" t="str">
        <f t="shared" si="17"/>
        <v/>
      </c>
      <c r="AL52" s="9" t="str">
        <f t="shared" si="17"/>
        <v/>
      </c>
      <c r="AM52" s="9" t="str">
        <f t="shared" si="17"/>
        <v/>
      </c>
      <c r="AN52" s="9" t="str">
        <f t="shared" si="17"/>
        <v/>
      </c>
      <c r="AO52" s="9" t="str">
        <f t="shared" si="17"/>
        <v/>
      </c>
      <c r="AP52" s="9" t="str">
        <f t="shared" si="17"/>
        <v/>
      </c>
      <c r="AQ52" s="9" t="str">
        <f t="shared" si="17"/>
        <v/>
      </c>
      <c r="AR52" s="11"/>
      <c r="BY52" s="56"/>
      <c r="BZ52" s="56" t="str">
        <f t="shared" si="10"/>
        <v>47</v>
      </c>
    </row>
    <row r="53" spans="1:78" ht="30.75" customHeight="1" x14ac:dyDescent="0.25">
      <c r="A53" s="1" t="str">
        <f>IF(Leyendas!$E$2&lt;&gt;"",Leyendas!$E$2,IF(Leyendas!$D$2&lt;&gt;"",Leyendas!$D$2,Leyendas!$C$2))</f>
        <v>Honduras</v>
      </c>
      <c r="B53" s="1">
        <v>2019</v>
      </c>
      <c r="C53" s="4" t="s">
        <v>81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8"/>
      <c r="W53" s="8"/>
      <c r="X53" s="8"/>
      <c r="Y53" s="8"/>
      <c r="Z53" s="8"/>
      <c r="AA53" s="9" t="str">
        <f t="shared" si="0"/>
        <v/>
      </c>
      <c r="AB53" s="9" t="str">
        <f t="shared" si="1"/>
        <v/>
      </c>
      <c r="AC53" s="9" t="str">
        <f t="shared" si="2"/>
        <v/>
      </c>
      <c r="AD53" s="9" t="str">
        <f t="shared" si="12"/>
        <v/>
      </c>
      <c r="AE53" s="9" t="str">
        <f t="shared" si="13"/>
        <v/>
      </c>
      <c r="AF53" s="9" t="str">
        <f t="shared" si="14"/>
        <v/>
      </c>
      <c r="AG53" s="9" t="str">
        <f t="shared" si="15"/>
        <v/>
      </c>
      <c r="AH53" s="9" t="str">
        <f t="shared" si="16"/>
        <v/>
      </c>
      <c r="AI53" s="10" t="str">
        <f t="shared" si="8"/>
        <v/>
      </c>
      <c r="AJ53" s="9" t="str">
        <f t="shared" si="17"/>
        <v/>
      </c>
      <c r="AK53" s="9" t="str">
        <f t="shared" si="17"/>
        <v/>
      </c>
      <c r="AL53" s="9" t="str">
        <f t="shared" si="17"/>
        <v/>
      </c>
      <c r="AM53" s="9" t="str">
        <f t="shared" si="17"/>
        <v/>
      </c>
      <c r="AN53" s="9" t="str">
        <f t="shared" si="17"/>
        <v/>
      </c>
      <c r="AO53" s="9" t="str">
        <f t="shared" si="17"/>
        <v/>
      </c>
      <c r="AP53" s="9" t="str">
        <f t="shared" si="17"/>
        <v/>
      </c>
      <c r="AQ53" s="9" t="str">
        <f t="shared" si="17"/>
        <v/>
      </c>
      <c r="AR53" s="11"/>
      <c r="AV53" s="71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71"/>
      <c r="AX53" s="71"/>
      <c r="AY53" s="71"/>
      <c r="AZ53" s="71"/>
      <c r="BA53" s="71"/>
      <c r="BY53" s="56"/>
      <c r="BZ53" s="56" t="str">
        <f t="shared" si="10"/>
        <v>48</v>
      </c>
    </row>
    <row r="54" spans="1:78" ht="18" x14ac:dyDescent="0.25">
      <c r="A54" s="1" t="str">
        <f>IF(Leyendas!$E$2&lt;&gt;"",Leyendas!$E$2,IF(Leyendas!$D$2&lt;&gt;"",Leyendas!$D$2,Leyendas!$C$2))</f>
        <v>Honduras</v>
      </c>
      <c r="B54" s="1">
        <v>2019</v>
      </c>
      <c r="C54" s="4" t="s">
        <v>82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9" t="str">
        <f t="shared" si="0"/>
        <v/>
      </c>
      <c r="AB54" s="9" t="str">
        <f t="shared" si="1"/>
        <v/>
      </c>
      <c r="AC54" s="9" t="str">
        <f t="shared" si="2"/>
        <v/>
      </c>
      <c r="AD54" s="9" t="str">
        <f t="shared" si="12"/>
        <v/>
      </c>
      <c r="AE54" s="9" t="str">
        <f t="shared" si="13"/>
        <v/>
      </c>
      <c r="AF54" s="9" t="str">
        <f t="shared" si="14"/>
        <v/>
      </c>
      <c r="AG54" s="9" t="str">
        <f t="shared" si="15"/>
        <v/>
      </c>
      <c r="AH54" s="9" t="str">
        <f t="shared" si="16"/>
        <v/>
      </c>
      <c r="AI54" s="10" t="str">
        <f t="shared" si="8"/>
        <v/>
      </c>
      <c r="AJ54" s="9" t="str">
        <f t="shared" si="17"/>
        <v/>
      </c>
      <c r="AK54" s="9" t="str">
        <f t="shared" si="17"/>
        <v/>
      </c>
      <c r="AL54" s="9" t="str">
        <f t="shared" si="17"/>
        <v/>
      </c>
      <c r="AM54" s="9" t="str">
        <f t="shared" si="17"/>
        <v/>
      </c>
      <c r="AN54" s="9" t="str">
        <f t="shared" si="17"/>
        <v/>
      </c>
      <c r="AO54" s="9" t="str">
        <f t="shared" si="17"/>
        <v/>
      </c>
      <c r="AP54" s="9" t="str">
        <f t="shared" si="17"/>
        <v/>
      </c>
      <c r="AQ54" s="9" t="str">
        <f t="shared" si="17"/>
        <v/>
      </c>
      <c r="AR54" s="11"/>
      <c r="AV54" s="63" t="s">
        <v>87</v>
      </c>
      <c r="AW54" s="64"/>
      <c r="AX54" s="64"/>
      <c r="AY54" s="64"/>
      <c r="AZ54" s="65"/>
      <c r="BA54" s="24" t="e">
        <f>W58/V58</f>
        <v>#DIV/0!</v>
      </c>
      <c r="BY54" s="56"/>
      <c r="BZ54" s="56" t="str">
        <f t="shared" si="10"/>
        <v>49</v>
      </c>
    </row>
    <row r="55" spans="1:78" ht="18" x14ac:dyDescent="0.25">
      <c r="A55" s="1" t="str">
        <f>IF(Leyendas!$E$2&lt;&gt;"",Leyendas!$E$2,IF(Leyendas!$D$2&lt;&gt;"",Leyendas!$D$2,Leyendas!$C$2))</f>
        <v>Honduras</v>
      </c>
      <c r="B55" s="1">
        <v>2019</v>
      </c>
      <c r="C55" s="4" t="s">
        <v>83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8"/>
      <c r="W55" s="8"/>
      <c r="X55" s="8"/>
      <c r="Y55" s="8"/>
      <c r="Z55" s="8"/>
      <c r="AA55" s="9" t="str">
        <f t="shared" si="0"/>
        <v/>
      </c>
      <c r="AB55" s="9" t="str">
        <f t="shared" si="1"/>
        <v/>
      </c>
      <c r="AC55" s="9" t="str">
        <f t="shared" si="2"/>
        <v/>
      </c>
      <c r="AD55" s="9" t="str">
        <f t="shared" si="12"/>
        <v/>
      </c>
      <c r="AE55" s="9" t="str">
        <f t="shared" si="13"/>
        <v/>
      </c>
      <c r="AF55" s="9" t="str">
        <f t="shared" si="14"/>
        <v/>
      </c>
      <c r="AG55" s="9" t="str">
        <f t="shared" si="15"/>
        <v/>
      </c>
      <c r="AH55" s="9" t="str">
        <f t="shared" si="16"/>
        <v/>
      </c>
      <c r="AI55" s="10" t="str">
        <f t="shared" si="8"/>
        <v/>
      </c>
      <c r="AJ55" s="9" t="str">
        <f t="shared" si="17"/>
        <v/>
      </c>
      <c r="AK55" s="9" t="str">
        <f t="shared" si="17"/>
        <v/>
      </c>
      <c r="AL55" s="9" t="str">
        <f t="shared" si="17"/>
        <v/>
      </c>
      <c r="AM55" s="9" t="str">
        <f t="shared" si="17"/>
        <v/>
      </c>
      <c r="AN55" s="9" t="str">
        <f t="shared" si="17"/>
        <v/>
      </c>
      <c r="AO55" s="9" t="str">
        <f t="shared" si="17"/>
        <v/>
      </c>
      <c r="AP55" s="9" t="str">
        <f t="shared" si="17"/>
        <v/>
      </c>
      <c r="AQ55" s="9" t="str">
        <f t="shared" si="17"/>
        <v/>
      </c>
      <c r="AR55" s="11"/>
      <c r="AV55" s="63" t="s">
        <v>88</v>
      </c>
      <c r="AW55" s="64"/>
      <c r="AX55" s="64"/>
      <c r="AY55" s="64"/>
      <c r="AZ55" s="65"/>
      <c r="BA55" s="24" t="e">
        <f>X58/V58</f>
        <v>#DIV/0!</v>
      </c>
      <c r="BY55" s="56"/>
      <c r="BZ55" s="56" t="str">
        <f t="shared" si="10"/>
        <v>50</v>
      </c>
    </row>
    <row r="56" spans="1:78" ht="18" x14ac:dyDescent="0.25">
      <c r="A56" s="1" t="str">
        <f>IF(Leyendas!$E$2&lt;&gt;"",Leyendas!$E$2,IF(Leyendas!$D$2&lt;&gt;"",Leyendas!$D$2,Leyendas!$C$2))</f>
        <v>Honduras</v>
      </c>
      <c r="B56" s="1">
        <v>2019</v>
      </c>
      <c r="C56" s="4" t="s">
        <v>84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8"/>
      <c r="W56" s="8"/>
      <c r="X56" s="8"/>
      <c r="Y56" s="8"/>
      <c r="Z56" s="8"/>
      <c r="AA56" s="9" t="str">
        <f t="shared" si="0"/>
        <v/>
      </c>
      <c r="AB56" s="9" t="str">
        <f t="shared" si="1"/>
        <v/>
      </c>
      <c r="AC56" s="9" t="str">
        <f t="shared" si="2"/>
        <v/>
      </c>
      <c r="AD56" s="9" t="str">
        <f t="shared" si="12"/>
        <v/>
      </c>
      <c r="AE56" s="9" t="str">
        <f t="shared" si="13"/>
        <v/>
      </c>
      <c r="AF56" s="9" t="str">
        <f t="shared" si="14"/>
        <v/>
      </c>
      <c r="AG56" s="9" t="str">
        <f t="shared" si="15"/>
        <v/>
      </c>
      <c r="AH56" s="9" t="str">
        <f t="shared" si="16"/>
        <v/>
      </c>
      <c r="AI56" s="10" t="str">
        <f t="shared" si="8"/>
        <v/>
      </c>
      <c r="AJ56" s="9" t="str">
        <f t="shared" si="17"/>
        <v/>
      </c>
      <c r="AK56" s="9" t="str">
        <f t="shared" si="17"/>
        <v/>
      </c>
      <c r="AL56" s="9" t="str">
        <f t="shared" si="17"/>
        <v/>
      </c>
      <c r="AM56" s="9" t="str">
        <f t="shared" si="17"/>
        <v/>
      </c>
      <c r="AN56" s="9" t="str">
        <f t="shared" si="17"/>
        <v/>
      </c>
      <c r="AO56" s="9" t="str">
        <f t="shared" si="17"/>
        <v/>
      </c>
      <c r="AP56" s="9" t="str">
        <f t="shared" si="17"/>
        <v/>
      </c>
      <c r="AQ56" s="9" t="str">
        <f t="shared" si="17"/>
        <v/>
      </c>
      <c r="AR56" s="11"/>
      <c r="AV56" s="28"/>
      <c r="AW56" s="63" t="s">
        <v>89</v>
      </c>
      <c r="AX56" s="64"/>
      <c r="AY56" s="64"/>
      <c r="AZ56" s="65"/>
      <c r="BA56" s="24" t="e">
        <f>Y58/V58</f>
        <v>#DIV/0!</v>
      </c>
      <c r="BY56" s="56"/>
      <c r="BZ56" s="56" t="str">
        <f t="shared" si="10"/>
        <v>51</v>
      </c>
    </row>
    <row r="57" spans="1:78" ht="18" x14ac:dyDescent="0.25">
      <c r="A57" s="1" t="str">
        <f>IF(Leyendas!$E$2&lt;&gt;"",Leyendas!$E$2,IF(Leyendas!$D$2&lt;&gt;"",Leyendas!$D$2,Leyendas!$C$2))</f>
        <v>Honduras</v>
      </c>
      <c r="B57" s="1">
        <v>2019</v>
      </c>
      <c r="C57" s="4" t="s">
        <v>85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8"/>
      <c r="W57" s="8"/>
      <c r="X57" s="8"/>
      <c r="Y57" s="8"/>
      <c r="Z57" s="8"/>
      <c r="AA57" s="9" t="str">
        <f t="shared" si="0"/>
        <v/>
      </c>
      <c r="AB57" s="9" t="str">
        <f t="shared" si="1"/>
        <v/>
      </c>
      <c r="AC57" s="9" t="str">
        <f t="shared" si="2"/>
        <v/>
      </c>
      <c r="AD57" s="9" t="str">
        <f t="shared" si="12"/>
        <v/>
      </c>
      <c r="AE57" s="9" t="str">
        <f t="shared" si="13"/>
        <v/>
      </c>
      <c r="AF57" s="9" t="str">
        <f t="shared" si="14"/>
        <v/>
      </c>
      <c r="AG57" s="9" t="str">
        <f t="shared" si="15"/>
        <v/>
      </c>
      <c r="AH57" s="9" t="str">
        <f t="shared" si="16"/>
        <v/>
      </c>
      <c r="AI57" s="10" t="str">
        <f t="shared" si="8"/>
        <v/>
      </c>
      <c r="AJ57" s="9" t="str">
        <f t="shared" si="17"/>
        <v/>
      </c>
      <c r="AK57" s="9" t="str">
        <f t="shared" si="17"/>
        <v/>
      </c>
      <c r="AL57" s="9" t="str">
        <f t="shared" si="17"/>
        <v/>
      </c>
      <c r="AM57" s="9" t="str">
        <f t="shared" si="17"/>
        <v/>
      </c>
      <c r="AN57" s="9" t="str">
        <f t="shared" si="17"/>
        <v/>
      </c>
      <c r="AO57" s="9" t="str">
        <f t="shared" si="17"/>
        <v/>
      </c>
      <c r="AP57" s="9" t="str">
        <f t="shared" si="17"/>
        <v/>
      </c>
      <c r="AQ57" s="9" t="str">
        <f t="shared" si="17"/>
        <v/>
      </c>
      <c r="AR57" s="11"/>
      <c r="AV57" s="28"/>
      <c r="AW57" s="63" t="s">
        <v>90</v>
      </c>
      <c r="AX57" s="64"/>
      <c r="AY57" s="64"/>
      <c r="AZ57" s="65"/>
      <c r="BA57" s="24" t="e">
        <f>Z58/V58</f>
        <v>#DIV/0!</v>
      </c>
      <c r="BY57" s="56"/>
      <c r="BZ57" s="56" t="str">
        <f t="shared" si="10"/>
        <v>52</v>
      </c>
    </row>
    <row r="58" spans="1:78" s="21" customFormat="1" ht="50.25" customHeight="1" x14ac:dyDescent="0.2">
      <c r="C58" s="18" t="s">
        <v>86</v>
      </c>
      <c r="D58" s="18">
        <f t="shared" ref="D58:Z58" si="18">SUM(D6:D57)</f>
        <v>0</v>
      </c>
      <c r="E58" s="18">
        <f t="shared" si="18"/>
        <v>0</v>
      </c>
      <c r="F58" s="18">
        <f t="shared" si="18"/>
        <v>0</v>
      </c>
      <c r="G58" s="18">
        <f t="shared" si="18"/>
        <v>0</v>
      </c>
      <c r="H58" s="18">
        <f t="shared" si="18"/>
        <v>0</v>
      </c>
      <c r="I58" s="18">
        <f t="shared" si="18"/>
        <v>0</v>
      </c>
      <c r="J58" s="18"/>
      <c r="K58" s="18">
        <f t="shared" si="18"/>
        <v>0</v>
      </c>
      <c r="L58" s="18">
        <f t="shared" si="18"/>
        <v>0</v>
      </c>
      <c r="M58" s="18">
        <f t="shared" si="18"/>
        <v>0</v>
      </c>
      <c r="N58" s="18">
        <f t="shared" si="18"/>
        <v>0</v>
      </c>
      <c r="O58" s="18">
        <f t="shared" si="18"/>
        <v>0</v>
      </c>
      <c r="P58" s="18">
        <f t="shared" si="18"/>
        <v>0</v>
      </c>
      <c r="Q58" s="18">
        <f t="shared" si="18"/>
        <v>0</v>
      </c>
      <c r="R58" s="18">
        <f t="shared" si="18"/>
        <v>0</v>
      </c>
      <c r="S58" s="18">
        <f t="shared" si="18"/>
        <v>0</v>
      </c>
      <c r="T58" s="18">
        <f t="shared" si="18"/>
        <v>0</v>
      </c>
      <c r="U58" s="18">
        <f t="shared" si="18"/>
        <v>0</v>
      </c>
      <c r="V58" s="18">
        <f>SUM(V6:V57)</f>
        <v>0</v>
      </c>
      <c r="W58" s="18">
        <f>SUM(W6:W57)</f>
        <v>0</v>
      </c>
      <c r="X58" s="18">
        <f t="shared" si="18"/>
        <v>0</v>
      </c>
      <c r="Y58" s="18">
        <f t="shared" si="18"/>
        <v>0</v>
      </c>
      <c r="Z58" s="18">
        <f t="shared" si="18"/>
        <v>0</v>
      </c>
      <c r="AA58" s="19" t="str">
        <f>IF(V58=0,"",W58/V58)</f>
        <v/>
      </c>
      <c r="AB58" s="19" t="str">
        <f>IF(V58=0,"",X58/V58)</f>
        <v/>
      </c>
      <c r="AC58" s="19" t="str">
        <f>IF(V58=0,"",Y58/V58)</f>
        <v/>
      </c>
      <c r="AD58" s="19" t="str">
        <f t="shared" si="12"/>
        <v/>
      </c>
      <c r="AE58" s="19" t="str">
        <f t="shared" si="13"/>
        <v/>
      </c>
      <c r="AF58" s="19" t="str">
        <f t="shared" si="14"/>
        <v/>
      </c>
      <c r="AG58" s="19" t="str">
        <f t="shared" si="15"/>
        <v/>
      </c>
      <c r="AH58" s="19" t="str">
        <f t="shared" si="16"/>
        <v/>
      </c>
      <c r="AI58" s="20" t="str">
        <f t="shared" si="8"/>
        <v/>
      </c>
      <c r="AJ58" s="19" t="str">
        <f>IF($V58=0,"",M58/$V58)</f>
        <v/>
      </c>
      <c r="AK58" s="19" t="str">
        <f>IF($V58=0,"",N58/$V58)</f>
        <v/>
      </c>
      <c r="AL58" s="19" t="str">
        <f>IF($V58=0,"",O58/$V58)</f>
        <v/>
      </c>
      <c r="AM58" s="19" t="str">
        <f>IF($V58=0,"",P58/$V58)</f>
        <v/>
      </c>
      <c r="AN58" s="19" t="str">
        <f>IF($V58=0,"",Q58/$V58)</f>
        <v/>
      </c>
      <c r="AO58" s="19" t="str">
        <f t="shared" si="17"/>
        <v/>
      </c>
      <c r="AP58" s="19" t="str">
        <f t="shared" si="17"/>
        <v/>
      </c>
      <c r="AQ58" s="19" t="str">
        <f>IF($V58=0,"",T58/$V58)</f>
        <v/>
      </c>
      <c r="AV58" s="66" t="s">
        <v>91</v>
      </c>
      <c r="AW58" s="67"/>
      <c r="AX58" s="67"/>
      <c r="AY58" s="67"/>
      <c r="AZ58" s="68"/>
      <c r="BA58" s="24" t="e">
        <f>SUM(M58:T58)/V58</f>
        <v>#DIV/0!</v>
      </c>
    </row>
    <row r="59" spans="1:78" ht="21" customHeight="1" x14ac:dyDescent="0.25">
      <c r="V59" s="22"/>
      <c r="W59" s="22"/>
      <c r="X59" s="22"/>
      <c r="Y59" s="22"/>
      <c r="Z59" s="22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1:78" ht="37.5" customHeight="1" x14ac:dyDescent="0.25"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78" s="25" customFormat="1" ht="36" customHeight="1" x14ac:dyDescent="0.25">
      <c r="V61" s="26"/>
      <c r="W61" s="27"/>
      <c r="X61" s="27"/>
      <c r="Y61" s="27"/>
      <c r="Z61" s="27"/>
      <c r="AA61" s="27"/>
      <c r="AB61" s="27"/>
      <c r="AC61" s="27"/>
      <c r="AD61" s="26"/>
      <c r="AE61" s="26"/>
    </row>
    <row r="62" spans="1:78" s="25" customFormat="1" ht="36" customHeight="1" x14ac:dyDescent="0.25">
      <c r="V62" s="26"/>
      <c r="W62" s="27"/>
      <c r="X62" s="27"/>
      <c r="Y62" s="27"/>
      <c r="Z62" s="27"/>
      <c r="AA62" s="27"/>
      <c r="AB62" s="27"/>
      <c r="AC62" s="27"/>
      <c r="AD62" s="26"/>
      <c r="AE62" s="26"/>
    </row>
    <row r="63" spans="1:78" s="25" customFormat="1" ht="36" customHeight="1" x14ac:dyDescent="0.25">
      <c r="V63" s="26"/>
      <c r="W63" s="27"/>
      <c r="X63" s="27"/>
      <c r="Y63" s="27"/>
      <c r="Z63" s="27"/>
      <c r="AA63" s="27"/>
      <c r="AB63" s="27"/>
      <c r="AC63" s="27"/>
      <c r="AD63" s="26"/>
      <c r="AE63" s="26"/>
    </row>
    <row r="64" spans="1:78" s="25" customFormat="1" ht="36" customHeight="1" x14ac:dyDescent="0.25">
      <c r="V64" s="26"/>
      <c r="W64" s="27"/>
      <c r="X64" s="27"/>
      <c r="Y64" s="27"/>
      <c r="Z64" s="27"/>
      <c r="AA64" s="27"/>
      <c r="AB64" s="27"/>
      <c r="AC64" s="27"/>
      <c r="AD64" s="26"/>
      <c r="AE64" s="26"/>
    </row>
    <row r="65" spans="22:31" ht="37.5" customHeight="1" x14ac:dyDescent="0.25"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22:31" ht="15.75" x14ac:dyDescent="0.25">
      <c r="V66" s="29"/>
      <c r="W66" s="22"/>
      <c r="X66" s="22"/>
      <c r="Y66" s="22"/>
      <c r="Z66" s="22"/>
      <c r="AA66" s="22"/>
      <c r="AB66" s="22"/>
      <c r="AC66" s="22"/>
      <c r="AD66" s="22"/>
      <c r="AE66" s="22"/>
    </row>
    <row r="67" spans="22:31" ht="15.75" x14ac:dyDescent="0.25">
      <c r="V67" s="29"/>
      <c r="W67" s="22"/>
      <c r="X67" s="22"/>
      <c r="Y67" s="22"/>
      <c r="Z67" s="22"/>
      <c r="AA67" s="22"/>
      <c r="AB67" s="22"/>
      <c r="AC67" s="22"/>
      <c r="AD67" s="22"/>
      <c r="AE67" s="22"/>
    </row>
    <row r="68" spans="22:31" ht="15.75" x14ac:dyDescent="0.25">
      <c r="V68" s="29"/>
      <c r="W68" s="22"/>
      <c r="X68" s="22"/>
      <c r="Y68" s="22"/>
      <c r="Z68" s="22"/>
      <c r="AA68" s="22"/>
      <c r="AB68" s="22"/>
      <c r="AC68" s="22"/>
      <c r="AD68" s="22"/>
      <c r="AE68" s="22"/>
    </row>
    <row r="69" spans="22:31" ht="15.75" x14ac:dyDescent="0.25">
      <c r="V69" s="30"/>
    </row>
    <row r="70" spans="22:31" ht="15.75" x14ac:dyDescent="0.25">
      <c r="V70" s="30"/>
    </row>
    <row r="71" spans="22:31" ht="15.75" x14ac:dyDescent="0.25">
      <c r="V71" s="30"/>
    </row>
    <row r="72" spans="22:31" ht="18.75" x14ac:dyDescent="0.3">
      <c r="V72" s="31"/>
    </row>
    <row r="73" spans="22:31" ht="15.75" x14ac:dyDescent="0.25">
      <c r="V73" s="32"/>
    </row>
    <row r="74" spans="22:31" ht="15.75" x14ac:dyDescent="0.25">
      <c r="V74" s="32"/>
    </row>
    <row r="75" spans="22:31" ht="15.75" x14ac:dyDescent="0.25">
      <c r="V75" s="32"/>
    </row>
  </sheetData>
  <mergeCells count="36">
    <mergeCell ref="V1:Z3"/>
    <mergeCell ref="AA1:AQ3"/>
    <mergeCell ref="AA4:AA5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I4:AI5"/>
    <mergeCell ref="AJ4:AJ5"/>
    <mergeCell ref="X4:X5"/>
    <mergeCell ref="Y4:Y5"/>
    <mergeCell ref="Z4:Z5"/>
    <mergeCell ref="AB4:AB5"/>
    <mergeCell ref="AC4:AC5"/>
    <mergeCell ref="AD4:AH4"/>
    <mergeCell ref="AM4:AM5"/>
    <mergeCell ref="AN4:AN5"/>
    <mergeCell ref="AO4:AO5"/>
    <mergeCell ref="AP4:AP5"/>
    <mergeCell ref="AV53:BA53"/>
    <mergeCell ref="AW56:AZ56"/>
    <mergeCell ref="AW57:AZ57"/>
    <mergeCell ref="AV58:AZ58"/>
    <mergeCell ref="AV54:AZ54"/>
    <mergeCell ref="AV55:AZ55"/>
    <mergeCell ref="A3:U3"/>
    <mergeCell ref="A2:U2"/>
    <mergeCell ref="A1:U1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AT56"/>
  <sheetViews>
    <sheetView zoomScale="60" zoomScaleNormal="60" workbookViewId="0">
      <selection activeCell="A5" sqref="A5:A56"/>
    </sheetView>
  </sheetViews>
  <sheetFormatPr baseColWidth="10" defaultColWidth="9.140625" defaultRowHeight="15" x14ac:dyDescent="0.25"/>
  <cols>
    <col min="1" max="1" width="11.28515625" bestFit="1" customWidth="1"/>
    <col min="3" max="3" width="10" customWidth="1"/>
  </cols>
  <sheetData>
    <row r="1" spans="1:46" s="46" customFormat="1" ht="24.75" customHeight="1" x14ac:dyDescent="0.3">
      <c r="A1" s="99" t="s">
        <v>120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46" s="46" customFormat="1" ht="21.75" customHeight="1" x14ac:dyDescent="0.3">
      <c r="A2" s="99" t="s">
        <v>121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</row>
    <row r="3" spans="1:46" s="46" customFormat="1" ht="51.75" customHeight="1" thickBot="1" x14ac:dyDescent="0.25">
      <c r="A3" s="98" t="s">
        <v>122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spans="1:46" s="49" customFormat="1" ht="87" customHeight="1" thickBot="1" x14ac:dyDescent="0.3">
      <c r="A4" s="47" t="s">
        <v>94</v>
      </c>
      <c r="B4" s="47" t="s">
        <v>92</v>
      </c>
      <c r="C4" s="48" t="s">
        <v>0</v>
      </c>
      <c r="D4" s="48" t="s">
        <v>125</v>
      </c>
      <c r="E4" s="48" t="s">
        <v>126</v>
      </c>
      <c r="F4" s="48" t="s">
        <v>127</v>
      </c>
      <c r="G4" s="48" t="s">
        <v>128</v>
      </c>
      <c r="H4" s="48" t="s">
        <v>129</v>
      </c>
      <c r="I4" s="48" t="s">
        <v>130</v>
      </c>
      <c r="J4" s="48" t="s">
        <v>131</v>
      </c>
      <c r="K4" s="48" t="s">
        <v>132</v>
      </c>
      <c r="L4" s="48" t="s">
        <v>133</v>
      </c>
      <c r="M4" s="48" t="s">
        <v>134</v>
      </c>
      <c r="N4" s="48" t="s">
        <v>135</v>
      </c>
      <c r="O4" s="48" t="s">
        <v>136</v>
      </c>
      <c r="P4" s="48" t="s">
        <v>137</v>
      </c>
      <c r="Q4" s="48" t="s">
        <v>138</v>
      </c>
      <c r="R4" s="48" t="s">
        <v>139</v>
      </c>
      <c r="S4" s="48" t="s">
        <v>140</v>
      </c>
      <c r="T4" s="48" t="s">
        <v>141</v>
      </c>
      <c r="U4" s="48" t="s">
        <v>142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50" t="s">
        <v>106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46" x14ac:dyDescent="0.25">
      <c r="A6" s="50" t="s">
        <v>106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46" x14ac:dyDescent="0.25">
      <c r="A7" s="50" t="s">
        <v>106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46" x14ac:dyDescent="0.25">
      <c r="A8" s="50" t="s">
        <v>106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46" x14ac:dyDescent="0.25">
      <c r="A9" s="50" t="s">
        <v>106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46" x14ac:dyDescent="0.25">
      <c r="A10" s="50" t="s">
        <v>106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46" x14ac:dyDescent="0.25">
      <c r="A11" s="50" t="s">
        <v>106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46" x14ac:dyDescent="0.25">
      <c r="A12" s="50" t="s">
        <v>106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46" x14ac:dyDescent="0.25">
      <c r="A13" s="50" t="s">
        <v>106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46" x14ac:dyDescent="0.25">
      <c r="A14" s="50" t="s">
        <v>106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46" x14ac:dyDescent="0.25">
      <c r="A15" s="50" t="s">
        <v>106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46" x14ac:dyDescent="0.25">
      <c r="A16" s="50" t="s">
        <v>106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x14ac:dyDescent="0.25">
      <c r="A17" s="50" t="s">
        <v>106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x14ac:dyDescent="0.25">
      <c r="A18" s="50" t="s">
        <v>106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 x14ac:dyDescent="0.25">
      <c r="A19" s="50" t="s">
        <v>106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x14ac:dyDescent="0.25">
      <c r="A20" s="50" t="s">
        <v>106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x14ac:dyDescent="0.25">
      <c r="A21" s="50" t="s">
        <v>106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x14ac:dyDescent="0.25">
      <c r="A22" s="50" t="s">
        <v>106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 x14ac:dyDescent="0.25">
      <c r="A23" s="50" t="s">
        <v>106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 x14ac:dyDescent="0.25">
      <c r="A24" s="50" t="s">
        <v>106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 x14ac:dyDescent="0.25">
      <c r="A25" s="50" t="s">
        <v>106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x14ac:dyDescent="0.25">
      <c r="A26" s="50" t="s">
        <v>106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x14ac:dyDescent="0.25">
      <c r="A27" s="50" t="s">
        <v>106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x14ac:dyDescent="0.25">
      <c r="A28" s="50" t="s">
        <v>106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 x14ac:dyDescent="0.25">
      <c r="A29" s="50" t="s">
        <v>106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 x14ac:dyDescent="0.25">
      <c r="A30" s="50" t="s">
        <v>106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x14ac:dyDescent="0.25">
      <c r="A31" s="50" t="s">
        <v>106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x14ac:dyDescent="0.25">
      <c r="A32" s="50" t="s">
        <v>106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 x14ac:dyDescent="0.25">
      <c r="A33" s="50" t="s">
        <v>106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x14ac:dyDescent="0.25">
      <c r="A34" s="50" t="s">
        <v>106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x14ac:dyDescent="0.25">
      <c r="A35" s="50" t="s">
        <v>106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x14ac:dyDescent="0.25">
      <c r="A36" s="50" t="s">
        <v>106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x14ac:dyDescent="0.25">
      <c r="A37" s="50" t="s">
        <v>106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1" x14ac:dyDescent="0.25">
      <c r="A38" s="50" t="s">
        <v>106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 x14ac:dyDescent="0.25">
      <c r="A39" s="50" t="s">
        <v>106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 spans="1:21" x14ac:dyDescent="0.25">
      <c r="A40" s="50" t="s">
        <v>106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 spans="1:21" x14ac:dyDescent="0.25">
      <c r="A41" s="50" t="s">
        <v>106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 spans="1:21" x14ac:dyDescent="0.25">
      <c r="A42" s="50" t="s">
        <v>106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spans="1:21" x14ac:dyDescent="0.25">
      <c r="A43" s="50" t="s">
        <v>106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spans="1:21" x14ac:dyDescent="0.25">
      <c r="A44" s="50" t="s">
        <v>106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1" x14ac:dyDescent="0.25">
      <c r="A45" s="50" t="s">
        <v>106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</row>
    <row r="46" spans="1:21" x14ac:dyDescent="0.25">
      <c r="A46" s="50" t="s">
        <v>106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 spans="1:21" x14ac:dyDescent="0.25">
      <c r="A47" s="50" t="s">
        <v>106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 spans="1:21" x14ac:dyDescent="0.25">
      <c r="A48" s="50" t="s">
        <v>106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 spans="1:21" x14ac:dyDescent="0.25">
      <c r="A49" s="50" t="s">
        <v>106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1:21" x14ac:dyDescent="0.25">
      <c r="A50" s="50" t="s">
        <v>106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spans="1:21" x14ac:dyDescent="0.25">
      <c r="A51" s="50" t="s">
        <v>106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 spans="1:21" x14ac:dyDescent="0.25">
      <c r="A52" s="50" t="s">
        <v>106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 spans="1:21" x14ac:dyDescent="0.25">
      <c r="A53" s="50" t="s">
        <v>106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 spans="1:21" x14ac:dyDescent="0.25">
      <c r="A54" s="50" t="s">
        <v>106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 spans="1:21" x14ac:dyDescent="0.25">
      <c r="A55" s="50" t="s">
        <v>106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1:21" x14ac:dyDescent="0.25">
      <c r="A56" s="50" t="s">
        <v>106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</sheetData>
  <mergeCells count="3">
    <mergeCell ref="A3:U3"/>
    <mergeCell ref="A2:U2"/>
    <mergeCell ref="A1:U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U56"/>
  <sheetViews>
    <sheetView zoomScale="60" zoomScaleNormal="60" workbookViewId="0">
      <selection activeCell="A3" sqref="A3:U3"/>
    </sheetView>
  </sheetViews>
  <sheetFormatPr baseColWidth="10" defaultColWidth="9.140625" defaultRowHeight="15" x14ac:dyDescent="0.25"/>
  <cols>
    <col min="1" max="1" width="11.28515625" bestFit="1" customWidth="1"/>
    <col min="3" max="3" width="8.28515625" customWidth="1"/>
  </cols>
  <sheetData>
    <row r="1" spans="1:21" s="46" customFormat="1" ht="24.75" customHeight="1" x14ac:dyDescent="0.3">
      <c r="A1" s="99" t="s">
        <v>120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 s="46" customFormat="1" ht="21.75" customHeight="1" x14ac:dyDescent="0.3">
      <c r="A2" s="99" t="s">
        <v>123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</row>
    <row r="3" spans="1:21" s="46" customFormat="1" ht="53.25" customHeight="1" thickBot="1" x14ac:dyDescent="0.25">
      <c r="A3" s="98" t="s">
        <v>124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spans="1:21" s="49" customFormat="1" ht="87" customHeight="1" thickBot="1" x14ac:dyDescent="0.3">
      <c r="A4" s="54" t="s">
        <v>94</v>
      </c>
      <c r="B4" s="54" t="s">
        <v>92</v>
      </c>
      <c r="C4" s="55" t="s">
        <v>0</v>
      </c>
      <c r="D4" s="55" t="s">
        <v>125</v>
      </c>
      <c r="E4" s="55" t="s">
        <v>126</v>
      </c>
      <c r="F4" s="55" t="s">
        <v>127</v>
      </c>
      <c r="G4" s="55" t="s">
        <v>128</v>
      </c>
      <c r="H4" s="55" t="s">
        <v>129</v>
      </c>
      <c r="I4" s="55" t="s">
        <v>130</v>
      </c>
      <c r="J4" s="55" t="s">
        <v>131</v>
      </c>
      <c r="K4" s="55" t="s">
        <v>132</v>
      </c>
      <c r="L4" s="55" t="s">
        <v>133</v>
      </c>
      <c r="M4" s="55" t="s">
        <v>134</v>
      </c>
      <c r="N4" s="55" t="s">
        <v>135</v>
      </c>
      <c r="O4" s="55" t="s">
        <v>136</v>
      </c>
      <c r="P4" s="55" t="s">
        <v>137</v>
      </c>
      <c r="Q4" s="55" t="s">
        <v>138</v>
      </c>
      <c r="R4" s="55" t="s">
        <v>139</v>
      </c>
      <c r="S4" s="55" t="s">
        <v>140</v>
      </c>
      <c r="T4" s="55" t="s">
        <v>141</v>
      </c>
      <c r="U4" s="55" t="s">
        <v>142</v>
      </c>
    </row>
    <row r="5" spans="1:21" x14ac:dyDescent="0.25">
      <c r="A5" t="s">
        <v>106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 x14ac:dyDescent="0.25">
      <c r="A6" t="s">
        <v>106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25">
      <c r="A7" t="s">
        <v>106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 x14ac:dyDescent="0.25">
      <c r="A8" t="s">
        <v>106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 x14ac:dyDescent="0.25">
      <c r="A9" t="s">
        <v>106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x14ac:dyDescent="0.25">
      <c r="A10" t="s">
        <v>106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x14ac:dyDescent="0.25">
      <c r="A11" t="s">
        <v>106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5">
      <c r="A12" t="s">
        <v>106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x14ac:dyDescent="0.25">
      <c r="A13" t="s">
        <v>106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x14ac:dyDescent="0.25">
      <c r="A14" t="s">
        <v>106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x14ac:dyDescent="0.25">
      <c r="A15" t="s">
        <v>106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 x14ac:dyDescent="0.25">
      <c r="A16" t="s">
        <v>106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x14ac:dyDescent="0.25">
      <c r="A17" t="s">
        <v>106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x14ac:dyDescent="0.25">
      <c r="A18" t="s">
        <v>106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 x14ac:dyDescent="0.25">
      <c r="A19" t="s">
        <v>106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x14ac:dyDescent="0.25">
      <c r="A20" t="s">
        <v>106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x14ac:dyDescent="0.25">
      <c r="A21" t="s">
        <v>106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x14ac:dyDescent="0.25">
      <c r="A22" t="s">
        <v>106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 x14ac:dyDescent="0.25">
      <c r="A23" t="s">
        <v>106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 x14ac:dyDescent="0.25">
      <c r="A24" t="s">
        <v>106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 x14ac:dyDescent="0.25">
      <c r="A25" t="s">
        <v>106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x14ac:dyDescent="0.25">
      <c r="A26" t="s">
        <v>106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x14ac:dyDescent="0.25">
      <c r="A27" t="s">
        <v>106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x14ac:dyDescent="0.25">
      <c r="A28" t="s">
        <v>106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 x14ac:dyDescent="0.25">
      <c r="A29" t="s">
        <v>106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 x14ac:dyDescent="0.25">
      <c r="A30" t="s">
        <v>106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x14ac:dyDescent="0.25">
      <c r="A31" t="s">
        <v>106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x14ac:dyDescent="0.25">
      <c r="A32" t="s">
        <v>106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 x14ac:dyDescent="0.25">
      <c r="A33" t="s">
        <v>106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x14ac:dyDescent="0.25">
      <c r="A34" t="s">
        <v>106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x14ac:dyDescent="0.25">
      <c r="A35" t="s">
        <v>106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x14ac:dyDescent="0.25">
      <c r="A36" t="s">
        <v>106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x14ac:dyDescent="0.25">
      <c r="A37" t="s">
        <v>106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1" x14ac:dyDescent="0.25">
      <c r="A38" t="s">
        <v>106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 x14ac:dyDescent="0.25">
      <c r="A39" t="s">
        <v>106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 spans="1:21" x14ac:dyDescent="0.25">
      <c r="A40" t="s">
        <v>106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 spans="1:21" x14ac:dyDescent="0.25">
      <c r="A41" t="s">
        <v>106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 spans="1:21" x14ac:dyDescent="0.25">
      <c r="A42" t="s">
        <v>106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spans="1:21" x14ac:dyDescent="0.25">
      <c r="A43" t="s">
        <v>106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spans="1:21" x14ac:dyDescent="0.25">
      <c r="A44" t="s">
        <v>106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1" x14ac:dyDescent="0.25">
      <c r="A45" t="s">
        <v>106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</row>
    <row r="46" spans="1:21" x14ac:dyDescent="0.25">
      <c r="A46" t="s">
        <v>106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 spans="1:21" x14ac:dyDescent="0.25">
      <c r="A47" t="s">
        <v>106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 spans="1:21" x14ac:dyDescent="0.25">
      <c r="A48" t="s">
        <v>106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 spans="1:21" x14ac:dyDescent="0.25">
      <c r="A49" t="s">
        <v>106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1:21" x14ac:dyDescent="0.25">
      <c r="A50" t="s">
        <v>106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spans="1:21" x14ac:dyDescent="0.25">
      <c r="A51" t="s">
        <v>106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 spans="1:21" x14ac:dyDescent="0.25">
      <c r="A52" t="s">
        <v>106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 spans="1:21" x14ac:dyDescent="0.25">
      <c r="A53" t="s">
        <v>106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 spans="1:21" x14ac:dyDescent="0.25">
      <c r="A54" t="s">
        <v>106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 spans="1:21" x14ac:dyDescent="0.25">
      <c r="A55" t="s">
        <v>106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1:21" x14ac:dyDescent="0.25">
      <c r="A56" t="s">
        <v>106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</sheetData>
  <mergeCells count="3">
    <mergeCell ref="A3:U3"/>
    <mergeCell ref="A2:U2"/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33" t="s">
        <v>92</v>
      </c>
      <c r="B1" t="s">
        <v>93</v>
      </c>
      <c r="C1" t="s">
        <v>94</v>
      </c>
      <c r="D1" t="s">
        <v>95</v>
      </c>
      <c r="E1" t="s">
        <v>96</v>
      </c>
      <c r="G1" t="s">
        <v>93</v>
      </c>
      <c r="J1" t="s">
        <v>143</v>
      </c>
      <c r="K1" t="s">
        <v>144</v>
      </c>
    </row>
    <row r="2" spans="1:11" x14ac:dyDescent="0.25">
      <c r="A2" s="34">
        <v>2019</v>
      </c>
      <c r="B2" t="s">
        <v>97</v>
      </c>
      <c r="C2" s="34" t="s">
        <v>106</v>
      </c>
      <c r="D2" s="35"/>
      <c r="E2" s="35"/>
      <c r="G2" t="s">
        <v>97</v>
      </c>
      <c r="J2">
        <v>2019</v>
      </c>
      <c r="K2">
        <v>2019</v>
      </c>
    </row>
    <row r="3" spans="1:11" x14ac:dyDescent="0.25">
      <c r="A3" t="s">
        <v>98</v>
      </c>
      <c r="B3" t="s">
        <v>99</v>
      </c>
      <c r="C3" t="s">
        <v>100</v>
      </c>
    </row>
    <row r="4" spans="1:11" x14ac:dyDescent="0.25">
      <c r="A4">
        <v>1</v>
      </c>
      <c r="B4" t="s">
        <v>101</v>
      </c>
      <c r="C4" t="str">
        <f>"Distribución de virus influenza y otros virus respiratorios en vigilancia centinela IRAG por semana epidmiológica. " &amp; IF($E$2 &lt;&gt; "",$E$2,IF($D$2 &lt;&gt; "",$D$2,$C$2)) &amp; " " &amp; IF($J$2=$K$2,$K$2,$J$2 &amp; " - " &amp;$K$2)</f>
        <v>Distribución de virus influenza y otros virus respiratorios en vigilancia centinela IRAG por semana epidmiológica. Honduras 2019</v>
      </c>
    </row>
    <row r="5" spans="1:11" x14ac:dyDescent="0.25">
      <c r="A5">
        <v>2</v>
      </c>
      <c r="B5" t="s">
        <v>101</v>
      </c>
      <c r="C5" t="str">
        <f>"Porcentaje de Pruebas Positivas a Influenza, en comparación con Otros Virus Respiratorios, por semana epidemiológica. " &amp; IF($E$2 &lt;&gt; "",$E$2,IF($D$2 &lt;&gt; "",$D$2,$C$2)) &amp; " " &amp;   IF($J$2=$K$2,$K$2,$J$2 &amp; " - " &amp;$K$2)</f>
        <v>Porcentaje de Pruebas Positivas a Influenza, en comparación con Otros Virus Respiratorios, por semana epidemiológica. Honduras 2019</v>
      </c>
    </row>
    <row r="6" spans="1:11" x14ac:dyDescent="0.25">
      <c r="A6">
        <v>3</v>
      </c>
      <c r="B6" t="s">
        <v>101</v>
      </c>
      <c r="C6" t="str">
        <f>"Distribución de influenza (tipos y subtipos) por semana epidemiológica. " &amp; IF($E$2 &lt;&gt; "",$E$2,IF($D$2 &lt;&gt; "",$D$2,$C$2)) &amp; " "  &amp; IF($J$2=$K$2,$K$2,$J$2 &amp; " - " &amp;$K$2)</f>
        <v>Distribución de influenza (tipos y subtipos) por semana epidemiológica. Honduras 2019</v>
      </c>
    </row>
    <row r="7" spans="1:11" x14ac:dyDescent="0.25">
      <c r="A7">
        <v>4</v>
      </c>
      <c r="B7" t="s">
        <v>101</v>
      </c>
      <c r="C7" t="str">
        <f>"Distribución de influenza B según linaje y semana epidemiológica. "&amp; IF($E$2 &lt;&gt; "",$E$2,IF($D$2 &lt;&gt; "",$D$2,$C$2)) &amp; " "  &amp; IF($J$2=$K$2,$K$2,$J$2 &amp; " - " &amp;$K$2)</f>
        <v>Distribución de influenza B según linaje y semana epidemiológica. Honduras 2019</v>
      </c>
    </row>
    <row r="8" spans="1:11" x14ac:dyDescent="0.25">
      <c r="A8">
        <v>5</v>
      </c>
      <c r="B8" t="s">
        <v>101</v>
      </c>
      <c r="C8" s="33" t="str">
        <f>"Proporción acumulada de los virus de influenza. "&amp; IF($E$2 &lt;&gt; "",$E$2,IF($D$2 &lt;&gt; "",$D$2,$C$2)) &amp; " "  &amp;  $K$2</f>
        <v>Proporción acumulada de los virus de influenza. Honduras 2019</v>
      </c>
    </row>
    <row r="9" spans="1:11" x14ac:dyDescent="0.25">
      <c r="A9">
        <v>6</v>
      </c>
      <c r="B9" t="s">
        <v>101</v>
      </c>
      <c r="C9" t="str">
        <f>"Proporción acumulada de los virus de influenza y otros virus respiratorios. " &amp; IF($E$2 &lt;&gt; "",$E$2,IF($D$2 &lt;&gt; "",$D$2,$C$2)) &amp; " "   &amp;$K$2</f>
        <v>Proporción acumulada de los virus de influenza y otros virus respiratorios. Honduras 2019</v>
      </c>
    </row>
    <row r="10" spans="1:11" x14ac:dyDescent="0.25">
      <c r="A10">
        <v>1</v>
      </c>
      <c r="B10" t="s">
        <v>102</v>
      </c>
      <c r="C10" s="36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Honduras 2019
 (porcentaje de casos IRAG de todos ingresos hospitalarios)</v>
      </c>
      <c r="D10" s="37"/>
    </row>
    <row r="11" spans="1:11" x14ac:dyDescent="0.25">
      <c r="A11">
        <v>2</v>
      </c>
      <c r="B11" t="s">
        <v>102</v>
      </c>
      <c r="C11" s="36" t="str">
        <f xml:space="preserve"> IF($E$2 &lt;&gt; "",$E$2,IF($D$2 &lt;&gt; "",$D$2,$C$2)) &amp;" - vigilancia centinela de IRAG
 % IRAG con/sin muestra "</f>
        <v xml:space="preserve">Honduras - vigilancia centinela de IRAG
 % IRAG con/sin muestra </v>
      </c>
    </row>
    <row r="12" spans="1:11" x14ac:dyDescent="0.25">
      <c r="A12">
        <v>3</v>
      </c>
      <c r="B12" t="s">
        <v>102</v>
      </c>
      <c r="C12" s="36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Honduras 2019
 (porcentaje de casos positivos a influenza de todos casos de IRAG)</v>
      </c>
    </row>
    <row r="13" spans="1:11" x14ac:dyDescent="0.25">
      <c r="A13">
        <v>4</v>
      </c>
      <c r="B13" t="s">
        <v>102</v>
      </c>
      <c r="C13" s="36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Honduras 2019</v>
      </c>
    </row>
    <row r="14" spans="1:11" x14ac:dyDescent="0.25">
      <c r="A14">
        <v>5</v>
      </c>
      <c r="B14" t="s">
        <v>102</v>
      </c>
      <c r="C14" s="36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Honduras 2019
 (porcentaje de casos positivos a VRS de todos casos de IRAG)</v>
      </c>
    </row>
    <row r="15" spans="1:11" x14ac:dyDescent="0.25">
      <c r="A15">
        <v>6</v>
      </c>
      <c r="B15" t="s">
        <v>102</v>
      </c>
      <c r="C15" s="36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Honduras 2019
 (porcentaje de casos IRAG de todos ingresos a la UCI)</v>
      </c>
    </row>
    <row r="16" spans="1:11" x14ac:dyDescent="0.25">
      <c r="A16">
        <v>7</v>
      </c>
      <c r="B16" t="s">
        <v>102</v>
      </c>
      <c r="C16" s="38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Honduras 2019</v>
      </c>
    </row>
    <row r="17" spans="1:3" x14ac:dyDescent="0.25">
      <c r="A17">
        <v>8</v>
      </c>
      <c r="B17" t="s">
        <v>102</v>
      </c>
      <c r="C17" s="38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Honduras 2019</v>
      </c>
    </row>
    <row r="18" spans="1:3" x14ac:dyDescent="0.25">
      <c r="A18">
        <v>9</v>
      </c>
      <c r="B18" t="s">
        <v>102</v>
      </c>
      <c r="C18" s="38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Honduras 2019</v>
      </c>
    </row>
    <row r="19" spans="1:3" x14ac:dyDescent="0.25">
      <c r="A19">
        <v>1</v>
      </c>
      <c r="B19" t="s">
        <v>103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Honduras 2019</v>
      </c>
    </row>
    <row r="20" spans="1:3" x14ac:dyDescent="0.25">
      <c r="A20">
        <v>1</v>
      </c>
      <c r="B20" t="s">
        <v>104</v>
      </c>
      <c r="C20" s="38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Honduras 2019</v>
      </c>
    </row>
    <row r="21" spans="1:3" x14ac:dyDescent="0.25">
      <c r="A21">
        <v>2</v>
      </c>
      <c r="B21" t="s">
        <v>104</v>
      </c>
      <c r="C21" s="38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Honduras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Gráficos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2019-05-07T20:24:31Z</dcterms:modified>
</cp:coreProperties>
</file>