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3E1E056B-BFDC-4A23-8F8A-0902320F09B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81029" concurrentCalc="0"/>
</workbook>
</file>

<file path=xl/calcChain.xml><?xml version="1.0" encoding="utf-8"?>
<calcChain xmlns="http://schemas.openxmlformats.org/spreadsheetml/2006/main">
  <c r="BZ57" i="18" l="1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Y6" i="18"/>
  <c r="C4" i="13"/>
  <c r="C24" i="22"/>
  <c r="C11" i="22"/>
  <c r="C23" i="22"/>
  <c r="C12" i="22"/>
  <c r="K10" i="26"/>
  <c r="K11" i="26"/>
  <c r="G11" i="26"/>
  <c r="D10" i="26"/>
  <c r="G10" i="26"/>
  <c r="B8" i="13"/>
  <c r="A8" i="13"/>
  <c r="C60" i="23"/>
  <c r="J58" i="23"/>
  <c r="J58" i="18"/>
  <c r="C27" i="22"/>
  <c r="C28" i="22"/>
  <c r="C25" i="22"/>
  <c r="C22" i="22"/>
  <c r="C16" i="22"/>
  <c r="C18" i="22"/>
  <c r="C19" i="22"/>
  <c r="C17" i="22"/>
  <c r="C14" i="22"/>
  <c r="C36" i="22"/>
  <c r="C35" i="22"/>
  <c r="C34" i="22"/>
  <c r="C33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9" i="22"/>
  <c r="A1" i="18"/>
  <c r="C26" i="22"/>
  <c r="C31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2" i="22"/>
  <c r="C20" i="24"/>
  <c r="C15" i="22"/>
  <c r="C13" i="22"/>
  <c r="C1" i="24"/>
  <c r="C30" i="22"/>
  <c r="C4" i="22"/>
  <c r="AV53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J11" i="26"/>
  <c r="I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A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BA56" i="18"/>
  <c r="W58" i="18"/>
  <c r="AA58" i="18"/>
  <c r="AH58" i="18"/>
  <c r="AF58" i="18"/>
  <c r="AD58" i="18"/>
  <c r="AG58" i="18"/>
  <c r="BA57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5" i="18"/>
  <c r="BA54" i="18"/>
</calcChain>
</file>

<file path=xl/sharedStrings.xml><?xml version="1.0" encoding="utf-8"?>
<sst xmlns="http://schemas.openxmlformats.org/spreadsheetml/2006/main" count="1263" uniqueCount="421">
  <si>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</si>
  <si>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</si>
  <si>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</si>
  <si>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</si>
  <si>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</si>
  <si>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</si>
  <si>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</si>
  <si>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</si>
  <si>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</si>
  <si>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</si>
  <si>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</si>
  <si>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</si>
  <si>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</si>
  <si>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</si>
  <si>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</si>
  <si>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</si>
  <si>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</si>
  <si>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</si>
  <si>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</si>
  <si>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</si>
  <si>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</si>
  <si>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</si>
  <si>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</si>
  <si>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</si>
  <si>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</si>
  <si>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</si>
  <si>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</si>
  <si>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</si>
  <si>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</si>
  <si>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</si>
  <si>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</si>
  <si>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</si>
  <si>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</si>
  <si>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</si>
  <si>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</si>
  <si>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</si>
  <si>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</si>
  <si>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</si>
  <si>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</si>
  <si>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</si>
  <si>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</si>
  <si>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</si>
  <si>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</si>
  <si>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</si>
  <si>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</si>
  <si>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</si>
  <si>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</si>
  <si>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</si>
  <si>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</si>
  <si>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</si>
  <si>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</si>
  <si>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</si>
  <si>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</si>
  <si>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</si>
  <si>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</si>
  <si>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</si>
  <si>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</si>
  <si>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</si>
  <si>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</si>
  <si>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</si>
  <si>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</si>
  <si>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</si>
  <si>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</si>
  <si>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</si>
  <si>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</si>
  <si>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</si>
  <si>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</si>
  <si>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</si>
  <si>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</si>
  <si>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</si>
  <si>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</si>
  <si>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</si>
  <si>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</si>
  <si>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</si>
  <si>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</si>
  <si>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</si>
  <si>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</si>
  <si>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</si>
  <si>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</si>
  <si>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</si>
  <si>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</si>
  <si>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</si>
  <si>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</si>
  <si>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</si>
  <si>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</si>
  <si>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</si>
  <si>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</si>
  <si>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</si>
  <si>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</si>
  <si>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</si>
  <si>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</si>
  <si>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</si>
  <si>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</si>
  <si>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</si>
  <si>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</si>
  <si>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</si>
  <si>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</si>
  <si>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</si>
  <si>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</si>
  <si>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</si>
  <si>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</si>
  <si>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</si>
  <si>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</si>
  <si>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</si>
  <si>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</si>
  <si>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</si>
  <si>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</si>
  <si>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</si>
  <si>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</si>
  <si>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</si>
  <si>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</si>
  <si>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</si>
  <si>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</si>
  <si>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</si>
  <si>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</si>
  <si>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</si>
  <si>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</si>
  <si>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</si>
  <si>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</si>
  <si>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</si>
  <si>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</si>
  <si>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</si>
  <si>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</si>
  <si>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</si>
  <si>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</si>
  <si>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</si>
  <si>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</si>
  <si>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</si>
  <si>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</si>
  <si>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</si>
  <si>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</si>
  <si>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</si>
  <si>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</si>
  <si>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</si>
  <si>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</si>
  <si>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</si>
  <si>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</si>
  <si>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</si>
  <si>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</si>
  <si>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</si>
  <si>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</si>
  <si>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</si>
  <si>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</si>
  <si>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</si>
  <si>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</si>
  <si>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</si>
  <si>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</si>
  <si>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</si>
  <si>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</si>
  <si>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</si>
  <si>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</si>
  <si>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</si>
  <si>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</si>
  <si>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</si>
  <si>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</si>
  <si>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</si>
  <si>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</si>
  <si>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</si>
  <si>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</si>
  <si>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</si>
  <si>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</si>
  <si>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</si>
  <si>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</si>
  <si>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</si>
  <si>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</si>
  <si>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</si>
  <si>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</si>
  <si>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</si>
  <si>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</si>
  <si>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</si>
  <si>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</si>
  <si>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</si>
  <si>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</si>
  <si>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</si>
  <si>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</si>
  <si>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</si>
  <si>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</si>
  <si>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</si>
  <si>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</si>
  <si>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</si>
  <si>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</si>
  <si>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</si>
  <si>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</si>
  <si>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</si>
  <si>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</si>
  <si>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</si>
  <si>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</si>
  <si>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</si>
  <si>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</si>
  <si>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</si>
  <si>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</si>
  <si>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</si>
  <si>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</si>
  <si>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</si>
  <si>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</si>
  <si>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</si>
  <si>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</si>
  <si>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</si>
  <si>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</si>
  <si>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</si>
  <si>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</si>
  <si>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</si>
  <si>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</si>
  <si>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</si>
  <si>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</si>
  <si>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</si>
  <si>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</si>
  <si>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</si>
  <si>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</si>
  <si>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</si>
  <si>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</si>
  <si>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</si>
  <si>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</si>
  <si>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</si>
  <si>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</si>
  <si>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</si>
  <si>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</si>
  <si>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</si>
  <si>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</si>
  <si>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</si>
  <si>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</si>
  <si>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</si>
  <si>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</si>
  <si>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</si>
  <si>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</si>
  <si>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</si>
  <si>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</si>
  <si>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</si>
  <si>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</si>
  <si>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</si>
  <si>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</si>
  <si>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</si>
  <si>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</si>
  <si>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</si>
  <si>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</si>
  <si>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</si>
  <si>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</si>
  <si>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</si>
  <si>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</si>
  <si>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</si>
  <si>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</si>
  <si>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</si>
  <si>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</si>
  <si>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</si>
  <si>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</si>
  <si>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</si>
  <si>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</si>
  <si>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</si>
  <si>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</si>
  <si>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</si>
  <si>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</si>
  <si>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</si>
  <si>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</si>
  <si>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</si>
  <si>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</si>
  <si>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</si>
  <si>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</si>
  <si>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</si>
  <si>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</si>
  <si>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</si>
  <si>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</si>
  <si>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</si>
  <si>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</si>
  <si>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</si>
  <si>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</si>
  <si>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</si>
  <si>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</si>
  <si>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</si>
  <si>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</si>
  <si>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</si>
  <si>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</si>
  <si>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</si>
  <si>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</si>
  <si>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</si>
  <si>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</si>
  <si>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</si>
  <si>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</si>
  <si>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</si>
  <si>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</si>
  <si>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</si>
  <si>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</si>
  <si>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</si>
  <si>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</si>
  <si>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</si>
  <si>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</si>
  <si>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</si>
  <si>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</si>
  <si>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</si>
  <si>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</si>
  <si>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</si>
  <si>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</si>
  <si>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</si>
  <si>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</si>
  <si>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</si>
  <si>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</si>
  <si>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</si>
  <si>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</si>
  <si>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</si>
  <si>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</si>
  <si>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</si>
  <si>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</si>
  <si>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</si>
  <si>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</si>
  <si>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</si>
  <si>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</si>
  <si>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</si>
  <si>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</si>
  <si>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</si>
  <si>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</si>
  <si>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</si>
  <si>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</si>
  <si>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</si>
  <si>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</si>
  <si>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</si>
  <si>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</si>
  <si>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</si>
  <si>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</si>
  <si>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</si>
  <si>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</si>
  <si>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</si>
  <si>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</si>
  <si>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</si>
  <si>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</si>
  <si>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</si>
  <si>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</si>
  <si>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</si>
  <si>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</si>
  <si>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</si>
  <si>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</si>
  <si>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</si>
  <si>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</si>
  <si>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</si>
  <si>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</si>
  <si>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</si>
  <si>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</si>
  <si>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</si>
  <si>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</si>
  <si>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</si>
  <si>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</si>
  <si>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</si>
  <si>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</si>
  <si>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</si>
  <si>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</si>
  <si>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</si>
  <si>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</si>
  <si>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</si>
  <si>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</si>
  <si>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</si>
  <si>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</si>
  <si>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</si>
  <si>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</si>
  <si>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</si>
  <si>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</si>
  <si>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</si>
  <si>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</si>
  <si>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</si>
  <si>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</si>
  <si>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</si>
  <si>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</si>
  <si>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</si>
  <si>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</si>
  <si>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</si>
  <si>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</si>
  <si>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</si>
  <si>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Bolivia</t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</si>
  <si>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</si>
  <si>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</si>
  <si>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</si>
  <si>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</si>
  <si>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</si>
  <si>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</si>
  <si>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</si>
  <si>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</si>
  <si>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</si>
  <si>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</si>
  <si>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</si>
  <si>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</si>
  <si>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</si>
  <si>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</si>
  <si>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</si>
  <si>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</si>
  <si>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</si>
  <si>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</si>
  <si>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</si>
  <si>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</si>
  <si>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</si>
  <si>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</si>
  <si>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</si>
  <si>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</si>
  <si>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</si>
  <si>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</si>
  <si>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</si>
  <si>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</si>
  <si>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</si>
  <si>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</si>
  <si>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</si>
  <si>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</si>
  <si>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</si>
  <si>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</si>
  <si>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</si>
  <si>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</si>
  <si>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</si>
  <si>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</si>
  <si>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</si>
  <si>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</si>
  <si>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</si>
  <si>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</si>
  <si>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</si>
  <si>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</si>
  <si>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</si>
  <si>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</si>
  <si>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</si>
  <si>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</si>
  <si>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</si>
  <si>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</si>
  <si>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</si>
  <si>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</si>
  <si>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</si>
  <si>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</si>
  <si>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Número de los casos</t>
  </si>
  <si>
    <t>El porcentaje de positividad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</si>
</sst>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35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2" applyNumberFormat="0" applyAlignment="0" applyProtection="0"/>
    <xf numFmtId="0" fontId="58" fillId="20" borderId="52" applyNumberFormat="0" applyAlignment="0" applyProtection="0"/>
    <xf numFmtId="0" fontId="64" fillId="29" borderId="54" applyNumberFormat="0" applyAlignment="0" applyProtection="0"/>
    <xf numFmtId="0" fontId="70" fillId="0" borderId="55" applyNumberFormat="0" applyFill="0" applyAlignment="0" applyProtection="0"/>
    <xf numFmtId="0" fontId="54" fillId="29" borderId="52" applyNumberFormat="0" applyAlignment="0" applyProtection="0"/>
    <xf numFmtId="0" fontId="54" fillId="29" borderId="52" applyNumberFormat="0" applyAlignment="0" applyProtection="0"/>
    <xf numFmtId="0" fontId="54" fillId="29" borderId="52" applyNumberFormat="0" applyAlignment="0" applyProtection="0"/>
    <xf numFmtId="0" fontId="58" fillId="20" borderId="52" applyNumberFormat="0" applyAlignment="0" applyProtection="0"/>
    <xf numFmtId="0" fontId="58" fillId="20" borderId="52" applyNumberFormat="0" applyAlignment="0" applyProtection="0"/>
    <xf numFmtId="0" fontId="64" fillId="29" borderId="54" applyNumberFormat="0" applyAlignment="0" applyProtection="0"/>
    <xf numFmtId="0" fontId="70" fillId="0" borderId="55" applyNumberFormat="0" applyFill="0" applyAlignment="0" applyProtection="0"/>
    <xf numFmtId="0" fontId="58" fillId="20" borderId="52" applyNumberFormat="0" applyAlignment="0" applyProtection="0"/>
    <xf numFmtId="0" fontId="64" fillId="29" borderId="54" applyNumberFormat="0" applyAlignment="0" applyProtection="0"/>
    <xf numFmtId="0" fontId="64" fillId="29" borderId="54" applyNumberFormat="0" applyAlignment="0" applyProtection="0"/>
    <xf numFmtId="0" fontId="70" fillId="0" borderId="55" applyNumberFormat="0" applyFill="0" applyAlignment="0" applyProtection="0"/>
    <xf numFmtId="0" fontId="70" fillId="0" borderId="55" applyNumberFormat="0" applyFill="0" applyAlignment="0" applyProtection="0"/>
    <xf numFmtId="0" fontId="54" fillId="29" borderId="52" applyNumberFormat="0" applyAlignment="0" applyProtection="0"/>
    <xf numFmtId="0" fontId="58" fillId="20" borderId="52" applyNumberFormat="0" applyAlignment="0" applyProtection="0"/>
    <xf numFmtId="0" fontId="64" fillId="29" borderId="54" applyNumberFormat="0" applyAlignment="0" applyProtection="0"/>
    <xf numFmtId="0" fontId="70" fillId="0" borderId="55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3" borderId="61" applyNumberFormat="0" applyFont="0" applyAlignment="0" applyProtection="0"/>
    <xf numFmtId="0" fontId="51" fillId="13" borderId="33" applyNumberFormat="0" applyFont="0" applyAlignment="0" applyProtection="0"/>
    <xf numFmtId="0" fontId="85" fillId="0" borderId="0" applyNumberFormat="0" applyFill="0" applyBorder="0" applyAlignment="0" applyProtection="0"/>
  </cellStyleXfs>
  <cellXfs count="416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8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79" fillId="11" borderId="18" xfId="0" applyFont="1" applyFill="1" applyBorder="1" applyAlignment="1" applyProtection="1">
      <alignment horizontal="center" vertical="top" wrapText="1"/>
      <protection locked="0"/>
    </xf>
    <xf numFmtId="0" fontId="79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79" fillId="11" borderId="47" xfId="0" applyFont="1" applyFill="1" applyBorder="1" applyAlignment="1" applyProtection="1">
      <alignment horizontal="center"/>
      <protection locked="0"/>
    </xf>
    <xf numFmtId="0" fontId="75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1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1" fillId="39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0" fillId="39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3" fillId="39" borderId="1" xfId="0" applyFont="1" applyFill="1" applyBorder="1" applyAlignment="1">
      <alignment vertical="center"/>
    </xf>
    <xf numFmtId="0" fontId="0" fillId="39" borderId="0" xfId="0" applyFill="1"/>
    <xf numFmtId="0" fontId="3" fillId="39" borderId="48" xfId="0" applyFont="1" applyFill="1" applyBorder="1" applyAlignment="1" applyProtection="1">
      <alignment horizontal="center"/>
    </xf>
    <xf numFmtId="0" fontId="3" fillId="39" borderId="51" xfId="0" applyFont="1" applyFill="1" applyBorder="1" applyAlignment="1" applyProtection="1">
      <alignment horizontal="center"/>
    </xf>
    <xf numFmtId="0" fontId="3" fillId="39" borderId="48" xfId="0" applyFont="1" applyFill="1" applyBorder="1"/>
    <xf numFmtId="0" fontId="11" fillId="39" borderId="1" xfId="0" applyFont="1" applyFill="1" applyBorder="1" applyAlignment="1">
      <alignment horizontal="right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3" xfId="0" applyBorder="1"/>
    <xf numFmtId="0" fontId="26" fillId="0" borderId="53" xfId="0" applyNumberFormat="1" applyFont="1" applyFill="1" applyBorder="1" applyAlignment="1">
      <alignment horizontal="center"/>
    </xf>
    <xf numFmtId="0" fontId="25" fillId="0" borderId="53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3" xfId="0" applyNumberFormat="1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9" fontId="1" fillId="40" borderId="0" xfId="2" applyNumberFormat="1" applyFont="1" applyFill="1" applyBorder="1" applyAlignment="1">
      <alignment wrapText="1"/>
    </xf>
    <xf numFmtId="0" fontId="0" fillId="39" borderId="14" xfId="0" applyFont="1" applyFill="1" applyBorder="1"/>
    <xf numFmtId="3" fontId="0" fillId="0" borderId="0" xfId="0" applyNumberFormat="1"/>
    <xf numFmtId="3" fontId="74" fillId="39" borderId="53" xfId="0" applyNumberFormat="1" applyFont="1" applyFill="1" applyBorder="1"/>
    <xf numFmtId="1" fontId="7" fillId="39" borderId="0" xfId="0" applyNumberFormat="1" applyFont="1" applyFill="1" applyBorder="1" applyAlignment="1">
      <alignment horizontal="center"/>
    </xf>
    <xf numFmtId="1" fontId="6" fillId="39" borderId="0" xfId="0" applyNumberFormat="1" applyFont="1" applyFill="1" applyBorder="1" applyAlignment="1">
      <alignment horizontal="center"/>
    </xf>
    <xf numFmtId="0" fontId="3" fillId="39" borderId="0" xfId="0" applyFont="1" applyFill="1" applyBorder="1" applyAlignment="1" applyProtection="1">
      <alignment horizontal="center"/>
    </xf>
    <xf numFmtId="0" fontId="0" fillId="39" borderId="1" xfId="0" applyFont="1" applyFill="1" applyBorder="1" applyAlignment="1">
      <alignment horizontal="left" vertical="center" wrapText="1"/>
    </xf>
    <xf numFmtId="3" fontId="3" fillId="39" borderId="53" xfId="0" applyNumberFormat="1" applyFont="1" applyFill="1" applyBorder="1"/>
    <xf numFmtId="0" fontId="3" fillId="39" borderId="53" xfId="0" applyFont="1" applyFill="1" applyBorder="1"/>
    <xf numFmtId="0" fontId="3" fillId="39" borderId="53" xfId="0" applyFont="1" applyFill="1" applyBorder="1" applyAlignment="1" applyProtection="1">
      <alignment horizontal="center"/>
    </xf>
    <xf numFmtId="0" fontId="3" fillId="39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1" fillId="7" borderId="0" xfId="0" applyFont="1" applyFill="1" applyBorder="1" applyAlignment="1" applyProtection="1">
      <alignment horizontal="center"/>
    </xf>
    <xf numFmtId="0" fontId="40" fillId="11" borderId="52" xfId="0" applyFont="1" applyFill="1" applyBorder="1" applyAlignment="1" applyProtection="1">
      <alignment horizontal="center"/>
      <protection locked="0"/>
    </xf>
    <xf numFmtId="0" fontId="40" fillId="11" borderId="56" xfId="0" applyFont="1" applyFill="1" applyBorder="1" applyAlignment="1" applyProtection="1">
      <alignment horizontal="center" vertical="top" wrapText="1"/>
      <protection locked="0"/>
    </xf>
    <xf numFmtId="0" fontId="40" fillId="11" borderId="52" xfId="0" applyFont="1" applyFill="1" applyBorder="1" applyAlignment="1" applyProtection="1">
      <alignment horizontal="center" vertical="top" wrapText="1"/>
      <protection locked="0"/>
    </xf>
    <xf numFmtId="0" fontId="40" fillId="12" borderId="52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1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2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3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3" xfId="0" applyFont="1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6" fillId="7" borderId="13" xfId="0" applyFont="1" applyFill="1" applyBorder="1" applyAlignment="1"/>
    <xf numFmtId="0" fontId="86" fillId="7" borderId="0" xfId="0" applyFont="1" applyFill="1" applyBorder="1" applyAlignment="1"/>
    <xf numFmtId="0" fontId="86" fillId="44" borderId="13" xfId="0" applyFont="1" applyFill="1" applyBorder="1" applyAlignment="1"/>
    <xf numFmtId="0" fontId="86" fillId="44" borderId="0" xfId="0" applyFont="1" applyFill="1" applyBorder="1" applyAlignment="1"/>
    <xf numFmtId="0" fontId="86" fillId="44" borderId="14" xfId="0" applyFont="1" applyFill="1" applyBorder="1" applyAlignment="1"/>
    <xf numFmtId="0" fontId="86" fillId="40" borderId="2" xfId="0" applyFont="1" applyFill="1" applyBorder="1" applyAlignment="1"/>
    <xf numFmtId="0" fontId="86" fillId="40" borderId="59" xfId="0" applyFont="1" applyFill="1" applyBorder="1" applyAlignment="1"/>
    <xf numFmtId="0" fontId="86" fillId="40" borderId="60" xfId="0" applyFont="1" applyFill="1" applyBorder="1" applyAlignment="1"/>
    <xf numFmtId="0" fontId="1" fillId="0" borderId="0" xfId="0" applyFont="1"/>
    <xf numFmtId="0" fontId="10" fillId="0" borderId="62" xfId="0" applyFont="1" applyBorder="1"/>
    <xf numFmtId="1" fontId="10" fillId="0" borderId="57" xfId="0" applyNumberFormat="1" applyFont="1" applyBorder="1"/>
    <xf numFmtId="1" fontId="10" fillId="0" borderId="0" xfId="0" applyNumberFormat="1" applyFont="1" applyFill="1" applyBorder="1"/>
    <xf numFmtId="0" fontId="10" fillId="0" borderId="57" xfId="0" applyFont="1" applyBorder="1"/>
    <xf numFmtId="1" fontId="10" fillId="0" borderId="57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7" xfId="0" applyFont="1" applyBorder="1" applyAlignment="1">
      <alignment wrapText="1"/>
    </xf>
    <xf numFmtId="0" fontId="1" fillId="0" borderId="62" xfId="0" applyFont="1" applyBorder="1" applyAlignment="1">
      <alignment wrapText="1"/>
    </xf>
    <xf numFmtId="0" fontId="1" fillId="41" borderId="57" xfId="0" applyFont="1" applyFill="1" applyBorder="1" applyAlignment="1">
      <alignment wrapText="1"/>
    </xf>
    <xf numFmtId="0" fontId="1" fillId="45" borderId="57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6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3" fillId="7" borderId="0" xfId="0" applyFont="1" applyFill="1" applyBorder="1"/>
    <xf numFmtId="0" fontId="79" fillId="11" borderId="52" xfId="0" applyFont="1" applyFill="1" applyBorder="1" applyAlignment="1" applyProtection="1">
      <alignment horizontal="center" vertical="top" wrapText="1"/>
      <protection locked="0"/>
    </xf>
    <xf numFmtId="49" fontId="37" fillId="8" borderId="53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43" xfId="0" applyFont="1" applyFill="1" applyBorder="1" applyAlignment="1" applyProtection="1">
      <alignment horizontal="left"/>
    </xf>
    <xf numFmtId="0" fontId="3" fillId="0" borderId="32" xfId="0" applyFont="1" applyFill="1" applyBorder="1" applyAlignment="1" applyProtection="1">
      <alignment horizontal="left"/>
    </xf>
    <xf numFmtId="0" fontId="3" fillId="0" borderId="0" xfId="0" applyFont="1" applyFill="1" applyAlignment="1">
      <alignment horizontal="left"/>
    </xf>
    <xf numFmtId="0" fontId="3" fillId="0" borderId="32" xfId="0" applyFont="1" applyFill="1" applyBorder="1" applyAlignment="1">
      <alignment horizontal="left"/>
    </xf>
    <xf numFmtId="1" fontId="6" fillId="0" borderId="32" xfId="0" applyNumberFormat="1" applyFont="1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76" fillId="0" borderId="3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4" fillId="0" borderId="43" xfId="0" applyFont="1" applyFill="1" applyBorder="1" applyAlignment="1" applyProtection="1">
      <alignment horizontal="left"/>
    </xf>
    <xf numFmtId="0" fontId="74" fillId="0" borderId="32" xfId="0" applyFont="1" applyFill="1" applyBorder="1" applyAlignment="1" applyProtection="1">
      <alignment horizontal="left"/>
    </xf>
    <xf numFmtId="0" fontId="74" fillId="0" borderId="0" xfId="0" applyFont="1" applyFill="1" applyAlignment="1">
      <alignment horizontal="left"/>
    </xf>
    <xf numFmtId="0" fontId="74" fillId="0" borderId="32" xfId="0" applyFont="1" applyFill="1" applyBorder="1" applyAlignment="1">
      <alignment horizontal="left"/>
    </xf>
    <xf numFmtId="0" fontId="11" fillId="0" borderId="32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1" fontId="7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0" fontId="11" fillId="0" borderId="0" xfId="0" applyFont="1" applyFill="1"/>
    <xf numFmtId="49" fontId="92" fillId="54" borderId="80" xfId="0" applyNumberFormat="1" applyFont="1" applyFill="1" applyBorder="1" applyAlignment="1">
      <alignment horizontal="center" vertical="center" wrapText="1"/>
    </xf>
    <xf numFmtId="49" fontId="92" fillId="54" borderId="81" xfId="0" applyNumberFormat="1" applyFont="1" applyFill="1" applyBorder="1" applyAlignment="1">
      <alignment horizontal="center" vertical="center" wrapText="1"/>
    </xf>
    <xf numFmtId="49" fontId="92" fillId="55" borderId="81" xfId="0" applyNumberFormat="1" applyFont="1" applyFill="1" applyBorder="1" applyAlignment="1">
      <alignment horizontal="center" vertical="center" wrapText="1"/>
    </xf>
    <xf numFmtId="49" fontId="92" fillId="3" borderId="81" xfId="0" applyNumberFormat="1" applyFont="1" applyFill="1" applyBorder="1" applyAlignment="1">
      <alignment horizontal="center" vertical="center" wrapText="1"/>
    </xf>
    <xf numFmtId="49" fontId="92" fillId="56" borderId="81" xfId="0" applyNumberFormat="1" applyFont="1" applyFill="1" applyBorder="1" applyAlignment="1">
      <alignment horizontal="center" vertical="center" wrapText="1"/>
    </xf>
    <xf numFmtId="49" fontId="38" fillId="9" borderId="52" xfId="0" applyNumberFormat="1" applyFont="1" applyFill="1" applyBorder="1" applyAlignment="1">
      <alignment horizontal="center" vertical="center" wrapText="1"/>
    </xf>
    <xf numFmtId="0" fontId="90" fillId="53" borderId="88" xfId="0" applyFont="1" applyFill="1" applyBorder="1" applyAlignment="1">
      <alignment horizontal="center" vertical="center" wrapText="1"/>
    </xf>
    <xf numFmtId="49" fontId="90" fillId="53" borderId="8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8" fillId="47" borderId="0" xfId="0" applyFont="1" applyFill="1" applyBorder="1" applyAlignment="1">
      <alignment horizontal="center" vertical="center"/>
    </xf>
    <xf numFmtId="0" fontId="88" fillId="47" borderId="64" xfId="0" applyFont="1" applyFill="1" applyBorder="1" applyAlignment="1">
      <alignment horizontal="center" vertical="center"/>
    </xf>
    <xf numFmtId="0" fontId="88" fillId="57" borderId="89" xfId="0" applyFont="1" applyFill="1" applyBorder="1" applyAlignment="1">
      <alignment horizontal="center" vertical="center" wrapText="1"/>
    </xf>
    <xf numFmtId="0" fontId="88" fillId="57" borderId="90" xfId="0" applyFont="1" applyFill="1" applyBorder="1" applyAlignment="1">
      <alignment horizontal="center" vertical="center" wrapText="1"/>
    </xf>
    <xf numFmtId="0" fontId="88" fillId="57" borderId="91" xfId="0" applyFont="1" applyFill="1" applyBorder="1" applyAlignment="1">
      <alignment horizontal="center" vertical="center" wrapText="1"/>
    </xf>
    <xf numFmtId="0" fontId="88" fillId="57" borderId="92" xfId="0" applyFont="1" applyFill="1" applyBorder="1" applyAlignment="1">
      <alignment horizontal="center" vertical="center" wrapText="1"/>
    </xf>
    <xf numFmtId="0" fontId="88" fillId="57" borderId="0" xfId="0" applyFont="1" applyFill="1" applyBorder="1" applyAlignment="1">
      <alignment horizontal="center" vertical="center" wrapText="1"/>
    </xf>
    <xf numFmtId="0" fontId="88" fillId="57" borderId="64" xfId="0" applyFont="1" applyFill="1" applyBorder="1" applyAlignment="1">
      <alignment horizontal="center" vertical="center" wrapText="1"/>
    </xf>
    <xf numFmtId="0" fontId="88" fillId="57" borderId="93" xfId="0" applyFont="1" applyFill="1" applyBorder="1" applyAlignment="1">
      <alignment horizontal="center" vertical="center" wrapText="1"/>
    </xf>
    <xf numFmtId="0" fontId="88" fillId="57" borderId="65" xfId="0" applyFont="1" applyFill="1" applyBorder="1" applyAlignment="1">
      <alignment horizontal="center" vertical="center" wrapText="1"/>
    </xf>
    <xf numFmtId="0" fontId="88" fillId="57" borderId="66" xfId="0" applyFont="1" applyFill="1" applyBorder="1" applyAlignment="1">
      <alignment horizontal="center" vertical="center" wrapText="1"/>
    </xf>
    <xf numFmtId="49" fontId="89" fillId="53" borderId="72" xfId="0" applyNumberFormat="1" applyFont="1" applyFill="1" applyBorder="1" applyAlignment="1">
      <alignment horizontal="center" vertical="center" wrapText="1"/>
    </xf>
    <xf numFmtId="49" fontId="89" fillId="53" borderId="84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59" xfId="0" applyFont="1" applyFill="1" applyBorder="1" applyAlignment="1">
      <alignment horizontal="center" vertical="center" wrapText="1"/>
    </xf>
    <xf numFmtId="49" fontId="89" fillId="53" borderId="73" xfId="0" applyNumberFormat="1" applyFont="1" applyFill="1" applyBorder="1" applyAlignment="1">
      <alignment horizontal="center" vertical="center" wrapText="1"/>
    </xf>
    <xf numFmtId="49" fontId="89" fillId="53" borderId="85" xfId="0" applyNumberFormat="1" applyFont="1" applyFill="1" applyBorder="1" applyAlignment="1">
      <alignment horizontal="center" vertical="center" wrapText="1"/>
    </xf>
    <xf numFmtId="0" fontId="89" fillId="48" borderId="65" xfId="0" applyFont="1" applyFill="1" applyBorder="1" applyAlignment="1">
      <alignment horizontal="center" vertical="center" wrapText="1"/>
    </xf>
    <xf numFmtId="0" fontId="89" fillId="48" borderId="66" xfId="0" applyFont="1" applyFill="1" applyBorder="1" applyAlignment="1">
      <alignment horizontal="center" vertical="center" wrapText="1"/>
    </xf>
    <xf numFmtId="49" fontId="89" fillId="53" borderId="71" xfId="0" applyNumberFormat="1" applyFont="1" applyFill="1" applyBorder="1" applyAlignment="1">
      <alignment horizontal="center" vertical="center" wrapText="1"/>
    </xf>
    <xf numFmtId="49" fontId="89" fillId="53" borderId="83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89" fillId="53" borderId="74" xfId="0" applyNumberFormat="1" applyFont="1" applyFill="1" applyBorder="1" applyAlignment="1">
      <alignment horizontal="center" vertical="center" wrapText="1"/>
    </xf>
    <xf numFmtId="49" fontId="89" fillId="53" borderId="86" xfId="0" applyNumberFormat="1" applyFont="1" applyFill="1" applyBorder="1" applyAlignment="1">
      <alignment horizontal="center" vertical="center" wrapText="1"/>
    </xf>
    <xf numFmtId="49" fontId="89" fillId="53" borderId="75" xfId="0" applyNumberFormat="1" applyFont="1" applyFill="1" applyBorder="1" applyAlignment="1">
      <alignment horizontal="center" vertical="center" wrapText="1"/>
    </xf>
    <xf numFmtId="49" fontId="89" fillId="53" borderId="87" xfId="0" applyNumberFormat="1" applyFont="1" applyFill="1" applyBorder="1" applyAlignment="1">
      <alignment horizontal="center" vertical="center" wrapText="1"/>
    </xf>
    <xf numFmtId="49" fontId="89" fillId="53" borderId="76" xfId="0" applyNumberFormat="1" applyFont="1" applyFill="1" applyBorder="1" applyAlignment="1">
      <alignment horizontal="center" vertical="center" wrapText="1"/>
    </xf>
    <xf numFmtId="49" fontId="89" fillId="53" borderId="77" xfId="0" applyNumberFormat="1" applyFont="1" applyFill="1" applyBorder="1" applyAlignment="1">
      <alignment horizontal="center" vertical="center" wrapText="1"/>
    </xf>
    <xf numFmtId="49" fontId="89" fillId="53" borderId="78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91" fillId="47" borderId="67" xfId="0" applyNumberFormat="1" applyFont="1" applyFill="1" applyBorder="1" applyAlignment="1">
      <alignment horizontal="center" vertical="center" wrapText="1"/>
    </xf>
    <xf numFmtId="49" fontId="91" fillId="47" borderId="79" xfId="0" applyNumberFormat="1" applyFont="1" applyFill="1" applyBorder="1" applyAlignment="1">
      <alignment horizontal="center" vertical="center" wrapText="1"/>
    </xf>
    <xf numFmtId="49" fontId="91" fillId="49" borderId="68" xfId="0" applyNumberFormat="1" applyFont="1" applyFill="1" applyBorder="1" applyAlignment="1">
      <alignment horizontal="center" vertical="center" wrapText="1"/>
    </xf>
    <xf numFmtId="49" fontId="91" fillId="49" borderId="69" xfId="0" applyNumberFormat="1" applyFont="1" applyFill="1" applyBorder="1" applyAlignment="1">
      <alignment horizontal="center" vertical="center" wrapText="1"/>
    </xf>
    <xf numFmtId="49" fontId="91" fillId="50" borderId="69" xfId="0" applyNumberFormat="1" applyFont="1" applyFill="1" applyBorder="1" applyAlignment="1">
      <alignment horizontal="center" vertical="center"/>
    </xf>
    <xf numFmtId="49" fontId="91" fillId="51" borderId="69" xfId="0" applyNumberFormat="1" applyFont="1" applyFill="1" applyBorder="1" applyAlignment="1">
      <alignment horizontal="center" vertical="center" wrapText="1"/>
    </xf>
    <xf numFmtId="49" fontId="89" fillId="52" borderId="70" xfId="0" applyNumberFormat="1" applyFont="1" applyFill="1" applyBorder="1" applyAlignment="1">
      <alignment horizontal="center" vertical="center" wrapText="1"/>
    </xf>
    <xf numFmtId="49" fontId="89" fillId="52" borderId="82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7" xfId="0" applyFont="1" applyFill="1" applyBorder="1" applyAlignment="1">
      <alignment horizontal="center"/>
    </xf>
    <xf numFmtId="0" fontId="74" fillId="36" borderId="5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horizontal="center" vertical="center" wrapText="1"/>
    </xf>
    <xf numFmtId="0" fontId="2" fillId="4" borderId="57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59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7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3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" fontId="34" fillId="0" borderId="0" xfId="0" applyNumberFormat="1" applyFont="1"/>
    <xf numFmtId="1" fontId="37" fillId="0" borderId="0" xfId="0" applyNumberFormat="1" applyFont="1"/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1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1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4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5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6" xr:uid="{00000000-0005-0000-0000-000075000000}"/>
    <cellStyle name="Normal 3" xfId="95" xr:uid="{00000000-0005-0000-0000-000076000000}"/>
    <cellStyle name="Normal 3 2" xfId="227" xr:uid="{00000000-0005-0000-0000-000077000000}"/>
    <cellStyle name="Normal 3 3" xfId="228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29" xr:uid="{00000000-0005-0000-0000-0000AB000000}"/>
    <cellStyle name="Normal 7 14" xfId="230" xr:uid="{00000000-0005-0000-0000-0000AC000000}"/>
    <cellStyle name="Normal 7 15" xfId="231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2" xr:uid="{00000000-0005-0000-0000-0000CD000000}"/>
    <cellStyle name="Notas 2 3" xfId="233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2" xr:uid="{00000000-0005-0000-0000-0000D2000000}"/>
    <cellStyle name="Salida 2 2 2" xfId="196" xr:uid="{00000000-0005-0000-0000-0000D3000000}"/>
    <cellStyle name="Salida 2 2 2 2" xfId="217" xr:uid="{00000000-0005-0000-0000-0000D4000000}"/>
    <cellStyle name="Salida 2 2 3" xfId="222" xr:uid="{00000000-0005-0000-0000-0000D5000000}"/>
    <cellStyle name="Salida 2 3" xfId="195" xr:uid="{00000000-0005-0000-0000-0000D6000000}"/>
    <cellStyle name="Salida 2 3 2" xfId="216" xr:uid="{00000000-0005-0000-0000-0000D7000000}"/>
    <cellStyle name="Salida 2 4" xfId="192" xr:uid="{00000000-0005-0000-0000-0000D8000000}"/>
    <cellStyle name="Salida 2 4 2" xfId="213" xr:uid="{00000000-0005-0000-0000-0000D9000000}"/>
    <cellStyle name="Salida 2 5" xfId="206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4" xr:uid="{00000000-0005-0000-0000-0000E1000000}"/>
    <cellStyle name="Total 2" xfId="185" xr:uid="{00000000-0005-0000-0000-0000E2000000}"/>
    <cellStyle name="Total 2 2" xfId="203" xr:uid="{00000000-0005-0000-0000-0000E3000000}"/>
    <cellStyle name="Total 2 2 2" xfId="197" xr:uid="{00000000-0005-0000-0000-0000E4000000}"/>
    <cellStyle name="Total 2 2 2 2" xfId="218" xr:uid="{00000000-0005-0000-0000-0000E5000000}"/>
    <cellStyle name="Total 2 2 3" xfId="223" xr:uid="{00000000-0005-0000-0000-0000E6000000}"/>
    <cellStyle name="Total 2 3" xfId="198" xr:uid="{00000000-0005-0000-0000-0000E7000000}"/>
    <cellStyle name="Total 2 3 2" xfId="219" xr:uid="{00000000-0005-0000-0000-0000E8000000}"/>
    <cellStyle name="Total 2 4" xfId="193" xr:uid="{00000000-0005-0000-0000-0000E9000000}"/>
    <cellStyle name="Total 2 4 2" xfId="214" xr:uid="{00000000-0005-0000-0000-0000EA000000}"/>
    <cellStyle name="Total 2 5" xfId="207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657167726309421"/>
          <c:h val="0.64177191358024699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1600"/>
        <c:axId val="178282496"/>
      </c:lineChart>
      <c:catAx>
        <c:axId val="1753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282496"/>
        <c:crosses val="autoZero"/>
        <c:auto val="1"/>
        <c:lblAlgn val="ctr"/>
        <c:lblOffset val="100"/>
        <c:tickMarkSkip val="1"/>
        <c:noMultiLvlLbl val="0"/>
      </c:catAx>
      <c:valAx>
        <c:axId val="17828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32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327-45C6-BD3C-B56C72005FAC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327-45C6-BD3C-B56C72005FAC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327-45C6-BD3C-B56C72005FAC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327-45C6-BD3C-B56C72005FAC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327-45C6-BD3C-B56C7200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Bolivia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tickLblSkip val="6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tickLblSkip val="6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  2019 
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6-41FE-867C-D80BBE16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7525120"/>
        <c:axId val="204356928"/>
      </c:line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5569126292501421"/>
          <c:w val="0.1131527331456431"/>
          <c:h val="0.4522282449921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5808"/>
        <c:axId val="211567744"/>
      </c:barChart>
      <c:catAx>
        <c:axId val="1725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7744"/>
        <c:crosses val="autoZero"/>
        <c:auto val="1"/>
        <c:lblAlgn val="ctr"/>
        <c:lblOffset val="100"/>
        <c:tickLblSkip val="4"/>
        <c:noMultiLvlLbl val="0"/>
      </c:catAx>
      <c:valAx>
        <c:axId val="211567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25358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7344"/>
        <c:axId val="2115717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8368"/>
        <c:axId val="211572352"/>
      </c:lineChart>
      <c:catAx>
        <c:axId val="1725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71776"/>
        <c:crosses val="autoZero"/>
        <c:auto val="1"/>
        <c:lblAlgn val="ctr"/>
        <c:lblOffset val="100"/>
        <c:noMultiLvlLbl val="0"/>
      </c:catAx>
      <c:valAx>
        <c:axId val="211571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537344"/>
        <c:crosses val="autoZero"/>
        <c:crossBetween val="between"/>
      </c:valAx>
      <c:valAx>
        <c:axId val="2115723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538368"/>
        <c:crosses val="max"/>
        <c:crossBetween val="between"/>
      </c:valAx>
      <c:catAx>
        <c:axId val="17253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72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9392"/>
        <c:axId val="211574080"/>
      </c:barChart>
      <c:catAx>
        <c:axId val="172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408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211574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5393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9153766769865842E-2"/>
          <c:y val="0.83485193621867881"/>
          <c:w val="0.94091847265221873"/>
          <c:h val="0.11282159846073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Bolivia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811776"/>
        <c:axId val="8627110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2800"/>
        <c:axId val="86271680"/>
      </c:lineChart>
      <c:catAx>
        <c:axId val="1728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1104"/>
        <c:crosses val="autoZero"/>
        <c:auto val="1"/>
        <c:lblAlgn val="ctr"/>
        <c:lblOffset val="100"/>
        <c:noMultiLvlLbl val="0"/>
      </c:catAx>
      <c:valAx>
        <c:axId val="86271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811776"/>
        <c:crosses val="autoZero"/>
        <c:crossBetween val="between"/>
        <c:minorUnit val="1"/>
      </c:valAx>
      <c:valAx>
        <c:axId val="86271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812800"/>
        <c:crosses val="max"/>
        <c:crossBetween val="between"/>
      </c:valAx>
      <c:catAx>
        <c:axId val="17281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168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813824"/>
        <c:axId val="86273408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0624"/>
        <c:axId val="86273984"/>
      </c:lineChart>
      <c:catAx>
        <c:axId val="172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3408"/>
        <c:crosses val="autoZero"/>
        <c:auto val="1"/>
        <c:lblAlgn val="ctr"/>
        <c:lblOffset val="100"/>
        <c:tickLblSkip val="6"/>
        <c:noMultiLvlLbl val="0"/>
      </c:catAx>
      <c:valAx>
        <c:axId val="8627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813824"/>
        <c:crosses val="autoZero"/>
        <c:crossBetween val="between"/>
        <c:minorUnit val="1"/>
      </c:valAx>
      <c:valAx>
        <c:axId val="862739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170624"/>
        <c:crosses val="max"/>
        <c:crossBetween val="between"/>
      </c:valAx>
      <c:catAx>
        <c:axId val="17417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39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171648"/>
        <c:axId val="86275712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2672"/>
        <c:axId val="86276288"/>
      </c:lineChart>
      <c:catAx>
        <c:axId val="1741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5712"/>
        <c:crosses val="autoZero"/>
        <c:auto val="1"/>
        <c:lblAlgn val="ctr"/>
        <c:lblOffset val="100"/>
        <c:tickLblSkip val="6"/>
        <c:noMultiLvlLbl val="0"/>
      </c:catAx>
      <c:valAx>
        <c:axId val="86275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4171648"/>
        <c:crosses val="autoZero"/>
        <c:crossBetween val="between"/>
      </c:valAx>
      <c:valAx>
        <c:axId val="862762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172672"/>
        <c:crosses val="max"/>
        <c:crossBetween val="between"/>
      </c:valAx>
      <c:catAx>
        <c:axId val="1741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62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3696"/>
        <c:axId val="88391680"/>
      </c:lineChart>
      <c:catAx>
        <c:axId val="1741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91680"/>
        <c:crosses val="autoZero"/>
        <c:auto val="1"/>
        <c:lblAlgn val="ctr"/>
        <c:lblOffset val="100"/>
        <c:noMultiLvlLbl val="0"/>
      </c:catAx>
      <c:valAx>
        <c:axId val="88391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417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Bolivia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Bolivia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Bolivia - Vigilancia centinela de IRAG  2019 
Número de casos de IRAG fallecidos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1-4B4C-82D1-D9292E5F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7525120"/>
        <c:axId val="204356928"/>
      </c:line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296347130920561"/>
          <c:y val="0.24951032485130886"/>
          <c:w val="8.501818006694116E-2"/>
          <c:h val="0.4522282449921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Bolivia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y % de casos ETI por semana epidemiológica -. Bolivia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influenza . Bolivia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551424"/>
        <c:axId val="18777228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1936"/>
        <c:axId val="187772864"/>
      </c:lineChart>
      <c:catAx>
        <c:axId val="1765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2288"/>
        <c:crosses val="autoZero"/>
        <c:auto val="1"/>
        <c:lblAlgn val="ctr"/>
        <c:lblOffset val="100"/>
        <c:tickMarkSkip val="1"/>
        <c:noMultiLvlLbl val="0"/>
      </c:catAx>
      <c:valAx>
        <c:axId val="18777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6551424"/>
        <c:crosses val="autoZero"/>
        <c:crossBetween val="between"/>
      </c:valAx>
      <c:valAx>
        <c:axId val="187772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551936"/>
        <c:crosses val="max"/>
        <c:crossBetween val="between"/>
      </c:valAx>
      <c:catAx>
        <c:axId val="1765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28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y % de casos de ETI positivos para VRS y otros virus respiratorios Bolivia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Bolivia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Bolivia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tickLblSkip val="2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31D-4FAF-B5FB-1F0A8F83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7146645977428929E-3"/>
          <c:y val="0.8962103625060738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079845679012345"/>
          <c:w val="0.79963639115955187"/>
          <c:h val="0.61342762345679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926720"/>
        <c:axId val="204374592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2960"/>
        <c:axId val="204375744"/>
      </c:line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4592"/>
        <c:crosses val="autoZero"/>
        <c:auto val="1"/>
        <c:lblAlgn val="ctr"/>
        <c:lblOffset val="100"/>
        <c:noMultiLvlLbl val="0"/>
      </c:catAx>
      <c:valAx>
        <c:axId val="20437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926720"/>
        <c:crosses val="autoZero"/>
        <c:crossBetween val="between"/>
      </c:valAx>
      <c:valAx>
        <c:axId val="204375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552960"/>
        <c:crosses val="max"/>
        <c:crossBetween val="between"/>
      </c:valAx>
      <c:catAx>
        <c:axId val="17655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757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09C-40D3-B8C7-7CD2A87B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928256"/>
        <c:axId val="204378048"/>
      </c:barChart>
      <c:catAx>
        <c:axId val="1769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8048"/>
        <c:crossesAt val="0"/>
        <c:auto val="1"/>
        <c:lblAlgn val="ctr"/>
        <c:lblOffset val="100"/>
        <c:noMultiLvlLbl val="0"/>
      </c:catAx>
      <c:valAx>
        <c:axId val="20437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9282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2373411394854469E-2"/>
          <c:y val="0.8849245914995217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 2019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21772</xdr:colOff>
      <xdr:row>40</xdr:row>
      <xdr:rowOff>151039</xdr:rowOff>
    </xdr:from>
    <xdr:to>
      <xdr:col>17</xdr:col>
      <xdr:colOff>279772</xdr:colOff>
      <xdr:row>74</xdr:row>
      <xdr:rowOff>154039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156</xdr:row>
      <xdr:rowOff>177800</xdr:rowOff>
    </xdr:from>
    <xdr:to>
      <xdr:col>16</xdr:col>
      <xdr:colOff>317500</xdr:colOff>
      <xdr:row>208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21772</xdr:colOff>
      <xdr:row>78</xdr:row>
      <xdr:rowOff>187500</xdr:rowOff>
    </xdr:from>
    <xdr:to>
      <xdr:col>17</xdr:col>
      <xdr:colOff>279772</xdr:colOff>
      <xdr:row>113</xdr:row>
      <xdr:rowOff>0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546100</xdr:colOff>
      <xdr:row>157</xdr:row>
      <xdr:rowOff>34925</xdr:rowOff>
    </xdr:from>
    <xdr:to>
      <xdr:col>33</xdr:col>
      <xdr:colOff>346075</xdr:colOff>
      <xdr:row>208</xdr:row>
      <xdr:rowOff>73025</xdr:rowOff>
    </xdr:to>
    <xdr:graphicFrame macro="">
      <xdr:nvGraphicFramePr>
        <xdr:cNvPr id="5" name="CV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21772</xdr:colOff>
      <xdr:row>1</xdr:row>
      <xdr:rowOff>38100</xdr:rowOff>
    </xdr:from>
    <xdr:to>
      <xdr:col>17</xdr:col>
      <xdr:colOff>279772</xdr:colOff>
      <xdr:row>35</xdr:row>
      <xdr:rowOff>41100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21772</xdr:colOff>
      <xdr:row>119</xdr:row>
      <xdr:rowOff>0</xdr:rowOff>
    </xdr:from>
    <xdr:to>
      <xdr:col>17</xdr:col>
      <xdr:colOff>279772</xdr:colOff>
      <xdr:row>153</xdr:row>
      <xdr:rowOff>145875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269874</xdr:colOff>
      <xdr:row>6</xdr:row>
      <xdr:rowOff>615950</xdr:rowOff>
    </xdr:from>
    <xdr:to>
      <xdr:col>37</xdr:col>
      <xdr:colOff>419100</xdr:colOff>
      <xdr:row>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552448</xdr:colOff>
      <xdr:row>6</xdr:row>
      <xdr:rowOff>611186</xdr:rowOff>
    </xdr:from>
    <xdr:to>
      <xdr:col>51</xdr:col>
      <xdr:colOff>139700</xdr:colOff>
      <xdr:row>40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43</xdr:row>
      <xdr:rowOff>0</xdr:rowOff>
    </xdr:from>
    <xdr:to>
      <xdr:col>37</xdr:col>
      <xdr:colOff>476250</xdr:colOff>
      <xdr:row>65</xdr:row>
      <xdr:rowOff>136072</xdr:rowOff>
    </xdr:to>
    <xdr:graphicFrame macro="">
      <xdr:nvGraphicFramePr>
        <xdr:cNvPr id="4" name="GS2">
          <a:extLst>
            <a:ext uri="{FF2B5EF4-FFF2-40B4-BE49-F238E27FC236}">
              <a16:creationId xmlns:a16="http://schemas.microsoft.com/office/drawing/2014/main" id="{0C81A297-E3F7-4EDC-9BF5-23D769D7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33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0"/>
      <c r="B11" s="140"/>
      <c r="C11" s="140"/>
      <c r="D11" s="56" t="s">
        <v>135</v>
      </c>
      <c r="E11" s="103" t="s">
        <v>346</v>
      </c>
      <c r="F11" s="103" t="s">
        <v>346</v>
      </c>
      <c r="G11" s="103" t="s">
        <v>346</v>
      </c>
    </row>
    <row r="12" spans="1:7" hidden="1" x14ac:dyDescent="0.25">
      <c r="A12" s="140"/>
      <c r="B12" s="140"/>
      <c r="C12" s="140"/>
      <c r="D12" s="103" t="s">
        <v>346</v>
      </c>
      <c r="E12" s="103"/>
      <c r="F12" s="103"/>
      <c r="G12" s="103"/>
    </row>
    <row r="13" spans="1:7" s="154" customFormat="1" hidden="1" x14ac:dyDescent="0.25">
      <c r="A13" s="153" t="s">
        <v>125</v>
      </c>
      <c r="B13" s="153">
        <v>2015</v>
      </c>
      <c r="C13" s="153">
        <v>1</v>
      </c>
      <c r="D13" s="152" t="s">
        <v>345</v>
      </c>
      <c r="E13" s="152" t="s">
        <v>132</v>
      </c>
      <c r="F13" s="152" t="s">
        <v>129</v>
      </c>
      <c r="G13" s="152" t="s">
        <v>130</v>
      </c>
    </row>
    <row r="14" spans="1:7" s="154" customFormat="1" hidden="1" x14ac:dyDescent="0.25">
      <c r="A14" s="153" t="s">
        <v>125</v>
      </c>
      <c r="B14" s="153">
        <v>2015</v>
      </c>
      <c r="C14" s="153">
        <v>2</v>
      </c>
      <c r="D14" s="152" t="s">
        <v>127</v>
      </c>
      <c r="E14" s="152" t="s">
        <v>132</v>
      </c>
      <c r="F14" s="152" t="s">
        <v>129</v>
      </c>
      <c r="G14" s="152" t="s">
        <v>130</v>
      </c>
    </row>
    <row r="15" spans="1:7" s="154" customFormat="1" hidden="1" x14ac:dyDescent="0.25">
      <c r="A15" s="153" t="s">
        <v>125</v>
      </c>
      <c r="B15" s="153">
        <v>2015</v>
      </c>
      <c r="C15" s="153">
        <v>3</v>
      </c>
      <c r="D15" s="152" t="s">
        <v>345</v>
      </c>
      <c r="E15" s="152" t="s">
        <v>132</v>
      </c>
      <c r="F15" s="152" t="s">
        <v>129</v>
      </c>
      <c r="G15" s="152" t="s">
        <v>130</v>
      </c>
    </row>
    <row r="16" spans="1:7" s="154" customFormat="1" hidden="1" x14ac:dyDescent="0.25">
      <c r="A16" s="153" t="s">
        <v>125</v>
      </c>
      <c r="B16" s="153">
        <v>2015</v>
      </c>
      <c r="C16" s="153">
        <v>4</v>
      </c>
      <c r="D16" s="152" t="s">
        <v>345</v>
      </c>
      <c r="E16" s="152" t="s">
        <v>132</v>
      </c>
      <c r="F16" s="152" t="s">
        <v>129</v>
      </c>
      <c r="G16" s="152" t="s">
        <v>130</v>
      </c>
    </row>
    <row r="17" spans="1:7" s="154" customFormat="1" hidden="1" x14ac:dyDescent="0.25">
      <c r="A17" s="153" t="s">
        <v>125</v>
      </c>
      <c r="B17" s="153">
        <v>2015</v>
      </c>
      <c r="C17" s="153">
        <v>5</v>
      </c>
      <c r="D17" s="152" t="s">
        <v>345</v>
      </c>
      <c r="E17" s="152" t="s">
        <v>132</v>
      </c>
      <c r="F17" s="152" t="s">
        <v>129</v>
      </c>
      <c r="G17" s="152" t="s">
        <v>130</v>
      </c>
    </row>
    <row r="18" spans="1:7" s="154" customFormat="1" hidden="1" x14ac:dyDescent="0.25">
      <c r="A18" s="153" t="s">
        <v>125</v>
      </c>
      <c r="B18" s="153">
        <v>2015</v>
      </c>
      <c r="C18" s="153">
        <v>6</v>
      </c>
      <c r="D18" s="152" t="s">
        <v>345</v>
      </c>
      <c r="E18" s="152" t="s">
        <v>132</v>
      </c>
      <c r="F18" s="152" t="s">
        <v>129</v>
      </c>
      <c r="G18" s="152" t="s">
        <v>130</v>
      </c>
    </row>
    <row r="19" spans="1:7" s="154" customFormat="1" hidden="1" x14ac:dyDescent="0.25">
      <c r="A19" s="153" t="s">
        <v>125</v>
      </c>
      <c r="B19" s="153">
        <v>2015</v>
      </c>
      <c r="C19" s="153">
        <v>7</v>
      </c>
      <c r="D19" s="152" t="s">
        <v>127</v>
      </c>
      <c r="E19" s="152" t="s">
        <v>132</v>
      </c>
      <c r="F19" s="152" t="s">
        <v>129</v>
      </c>
      <c r="G19" s="152" t="s">
        <v>130</v>
      </c>
    </row>
    <row r="20" spans="1:7" s="154" customFormat="1" hidden="1" x14ac:dyDescent="0.25">
      <c r="A20" s="153" t="s">
        <v>125</v>
      </c>
      <c r="B20" s="153">
        <v>2015</v>
      </c>
      <c r="C20" s="153">
        <v>8</v>
      </c>
      <c r="D20" s="152" t="s">
        <v>127</v>
      </c>
      <c r="E20" s="152" t="s">
        <v>132</v>
      </c>
      <c r="F20" s="152" t="s">
        <v>129</v>
      </c>
      <c r="G20" s="152" t="s">
        <v>130</v>
      </c>
    </row>
    <row r="21" spans="1:7" s="154" customFormat="1" hidden="1" x14ac:dyDescent="0.25">
      <c r="A21" s="153" t="s">
        <v>125</v>
      </c>
      <c r="B21" s="153">
        <v>2015</v>
      </c>
      <c r="C21" s="153">
        <v>9</v>
      </c>
      <c r="D21" s="152" t="s">
        <v>345</v>
      </c>
      <c r="E21" s="152" t="s">
        <v>132</v>
      </c>
      <c r="F21" s="152" t="s">
        <v>129</v>
      </c>
      <c r="G21" s="152" t="s">
        <v>130</v>
      </c>
    </row>
    <row r="22" spans="1:7" s="154" customFormat="1" hidden="1" x14ac:dyDescent="0.25">
      <c r="A22" s="153" t="s">
        <v>125</v>
      </c>
      <c r="B22" s="153">
        <v>2015</v>
      </c>
      <c r="C22" s="153">
        <v>10</v>
      </c>
      <c r="D22" s="152" t="s">
        <v>345</v>
      </c>
      <c r="E22" s="152" t="s">
        <v>132</v>
      </c>
      <c r="F22" s="152" t="s">
        <v>129</v>
      </c>
      <c r="G22" s="152" t="s">
        <v>130</v>
      </c>
    </row>
    <row r="23" spans="1:7" s="154" customFormat="1" hidden="1" x14ac:dyDescent="0.25">
      <c r="A23" s="153" t="s">
        <v>125</v>
      </c>
      <c r="B23" s="153">
        <v>2015</v>
      </c>
      <c r="C23" s="153">
        <v>11</v>
      </c>
      <c r="D23" s="152" t="s">
        <v>345</v>
      </c>
      <c r="E23" s="152" t="s">
        <v>128</v>
      </c>
      <c r="F23" s="152" t="s">
        <v>129</v>
      </c>
      <c r="G23" s="152" t="s">
        <v>130</v>
      </c>
    </row>
    <row r="24" spans="1:7" s="154" customFormat="1" hidden="1" x14ac:dyDescent="0.25">
      <c r="A24" s="153" t="s">
        <v>125</v>
      </c>
      <c r="B24" s="153">
        <v>2015</v>
      </c>
      <c r="C24" s="153">
        <v>12</v>
      </c>
      <c r="D24" s="152" t="s">
        <v>345</v>
      </c>
      <c r="E24" s="152" t="s">
        <v>132</v>
      </c>
      <c r="F24" s="152" t="s">
        <v>129</v>
      </c>
      <c r="G24" s="152" t="s">
        <v>130</v>
      </c>
    </row>
    <row r="25" spans="1:7" s="154" customFormat="1" hidden="1" x14ac:dyDescent="0.25">
      <c r="A25" s="153" t="s">
        <v>125</v>
      </c>
      <c r="B25" s="153">
        <v>2015</v>
      </c>
      <c r="C25" s="153">
        <v>13</v>
      </c>
      <c r="D25" s="152" t="s">
        <v>345</v>
      </c>
      <c r="E25" s="152" t="s">
        <v>132</v>
      </c>
      <c r="F25" s="152" t="s">
        <v>129</v>
      </c>
      <c r="G25" s="152" t="s">
        <v>130</v>
      </c>
    </row>
    <row r="26" spans="1:7" s="154" customFormat="1" hidden="1" x14ac:dyDescent="0.25">
      <c r="A26" s="153" t="s">
        <v>125</v>
      </c>
      <c r="B26" s="153">
        <v>2015</v>
      </c>
      <c r="C26" s="153">
        <v>14</v>
      </c>
      <c r="D26" s="152" t="s">
        <v>345</v>
      </c>
      <c r="E26" s="152" t="s">
        <v>132</v>
      </c>
      <c r="F26" s="152" t="s">
        <v>129</v>
      </c>
      <c r="G26" s="152" t="s">
        <v>130</v>
      </c>
    </row>
    <row r="27" spans="1:7" s="154" customFormat="1" hidden="1" x14ac:dyDescent="0.25">
      <c r="A27" s="153" t="s">
        <v>125</v>
      </c>
      <c r="B27" s="153">
        <v>2015</v>
      </c>
      <c r="C27" s="153">
        <v>15</v>
      </c>
      <c r="D27" s="152" t="s">
        <v>345</v>
      </c>
      <c r="E27" s="152" t="s">
        <v>132</v>
      </c>
      <c r="F27" s="152" t="s">
        <v>129</v>
      </c>
      <c r="G27" s="152" t="s">
        <v>130</v>
      </c>
    </row>
    <row r="28" spans="1:7" s="154" customFormat="1" hidden="1" x14ac:dyDescent="0.25">
      <c r="A28" s="153" t="s">
        <v>125</v>
      </c>
      <c r="B28" s="153">
        <v>2015</v>
      </c>
      <c r="C28" s="153">
        <v>16</v>
      </c>
      <c r="D28" s="152" t="s">
        <v>127</v>
      </c>
      <c r="E28" s="152" t="s">
        <v>128</v>
      </c>
      <c r="F28" s="152" t="s">
        <v>129</v>
      </c>
      <c r="G28" s="152" t="s">
        <v>130</v>
      </c>
    </row>
    <row r="29" spans="1:7" s="154" customFormat="1" hidden="1" x14ac:dyDescent="0.25">
      <c r="A29" s="153" t="s">
        <v>125</v>
      </c>
      <c r="B29" s="153">
        <v>2015</v>
      </c>
      <c r="C29" s="153">
        <v>17</v>
      </c>
      <c r="D29" s="152" t="s">
        <v>127</v>
      </c>
      <c r="E29" s="152" t="s">
        <v>132</v>
      </c>
      <c r="F29" s="152" t="s">
        <v>129</v>
      </c>
      <c r="G29" s="152" t="s">
        <v>130</v>
      </c>
    </row>
    <row r="30" spans="1:7" s="154" customFormat="1" hidden="1" x14ac:dyDescent="0.25">
      <c r="A30" s="153" t="s">
        <v>125</v>
      </c>
      <c r="B30" s="153">
        <v>2015</v>
      </c>
      <c r="C30" s="153">
        <v>18</v>
      </c>
      <c r="D30" s="152" t="s">
        <v>127</v>
      </c>
      <c r="E30" s="152" t="s">
        <v>132</v>
      </c>
      <c r="F30" s="152" t="s">
        <v>129</v>
      </c>
      <c r="G30" s="152" t="s">
        <v>130</v>
      </c>
    </row>
    <row r="31" spans="1:7" s="154" customFormat="1" hidden="1" x14ac:dyDescent="0.25">
      <c r="A31" s="153" t="s">
        <v>125</v>
      </c>
      <c r="B31" s="153">
        <v>2015</v>
      </c>
      <c r="C31" s="153">
        <v>19</v>
      </c>
      <c r="D31" s="152" t="s">
        <v>127</v>
      </c>
      <c r="E31" s="152" t="s">
        <v>132</v>
      </c>
      <c r="F31" s="152" t="s">
        <v>129</v>
      </c>
      <c r="G31" s="152" t="s">
        <v>130</v>
      </c>
    </row>
    <row r="32" spans="1:7" s="154" customFormat="1" hidden="1" x14ac:dyDescent="0.25">
      <c r="A32" s="153" t="s">
        <v>125</v>
      </c>
      <c r="B32" s="153">
        <v>2015</v>
      </c>
      <c r="C32" s="153">
        <v>20</v>
      </c>
      <c r="D32" s="152" t="s">
        <v>127</v>
      </c>
      <c r="E32" s="152" t="s">
        <v>132</v>
      </c>
      <c r="F32" s="152" t="s">
        <v>129</v>
      </c>
      <c r="G32" s="152" t="s">
        <v>130</v>
      </c>
    </row>
    <row r="33" spans="1:7" s="154" customFormat="1" hidden="1" x14ac:dyDescent="0.25">
      <c r="A33" s="153" t="s">
        <v>125</v>
      </c>
      <c r="B33" s="153">
        <v>2015</v>
      </c>
      <c r="C33" s="153">
        <v>21</v>
      </c>
      <c r="D33" s="152" t="s">
        <v>127</v>
      </c>
      <c r="E33" s="152" t="s">
        <v>132</v>
      </c>
      <c r="F33" s="152" t="s">
        <v>129</v>
      </c>
      <c r="G33" s="152" t="s">
        <v>130</v>
      </c>
    </row>
    <row r="34" spans="1:7" s="154" customFormat="1" hidden="1" x14ac:dyDescent="0.25">
      <c r="A34" s="153" t="s">
        <v>125</v>
      </c>
      <c r="B34" s="153">
        <v>2015</v>
      </c>
      <c r="C34" s="153">
        <v>22</v>
      </c>
      <c r="D34" s="152" t="s">
        <v>127</v>
      </c>
      <c r="E34" s="152" t="s">
        <v>132</v>
      </c>
      <c r="F34" s="152" t="s">
        <v>129</v>
      </c>
      <c r="G34" s="152" t="s">
        <v>130</v>
      </c>
    </row>
    <row r="35" spans="1:7" s="154" customFormat="1" hidden="1" x14ac:dyDescent="0.25">
      <c r="A35" s="153" t="s">
        <v>125</v>
      </c>
      <c r="B35" s="153">
        <v>2015</v>
      </c>
      <c r="C35" s="153">
        <v>23</v>
      </c>
      <c r="D35" s="152" t="s">
        <v>127</v>
      </c>
      <c r="E35" s="152" t="s">
        <v>132</v>
      </c>
      <c r="F35" s="152" t="s">
        <v>129</v>
      </c>
      <c r="G35" s="152" t="s">
        <v>130</v>
      </c>
    </row>
    <row r="36" spans="1:7" s="154" customFormat="1" hidden="1" x14ac:dyDescent="0.25">
      <c r="A36" s="153" t="s">
        <v>125</v>
      </c>
      <c r="B36" s="153">
        <v>2015</v>
      </c>
      <c r="C36" s="153">
        <v>24</v>
      </c>
      <c r="D36" s="152" t="s">
        <v>127</v>
      </c>
      <c r="E36" s="152" t="s">
        <v>128</v>
      </c>
      <c r="F36" s="152" t="s">
        <v>129</v>
      </c>
      <c r="G36" s="152" t="s">
        <v>130</v>
      </c>
    </row>
    <row r="37" spans="1:7" s="154" customFormat="1" hidden="1" x14ac:dyDescent="0.25">
      <c r="A37" s="153" t="s">
        <v>125</v>
      </c>
      <c r="B37" s="153">
        <v>2015</v>
      </c>
      <c r="C37" s="153">
        <v>25</v>
      </c>
      <c r="D37" s="152" t="s">
        <v>127</v>
      </c>
      <c r="E37" s="152" t="s">
        <v>128</v>
      </c>
      <c r="F37" s="152" t="s">
        <v>129</v>
      </c>
      <c r="G37" s="152" t="s">
        <v>130</v>
      </c>
    </row>
    <row r="38" spans="1:7" s="154" customFormat="1" hidden="1" x14ac:dyDescent="0.25">
      <c r="A38" s="153" t="s">
        <v>125</v>
      </c>
      <c r="B38" s="153">
        <v>2015</v>
      </c>
      <c r="C38" s="153">
        <v>26</v>
      </c>
      <c r="D38" s="152" t="s">
        <v>127</v>
      </c>
      <c r="E38" s="152" t="s">
        <v>128</v>
      </c>
      <c r="F38" s="152" t="s">
        <v>129</v>
      </c>
      <c r="G38" s="152" t="s">
        <v>130</v>
      </c>
    </row>
    <row r="39" spans="1:7" s="154" customFormat="1" hidden="1" x14ac:dyDescent="0.25">
      <c r="A39" s="153" t="s">
        <v>125</v>
      </c>
      <c r="B39" s="153">
        <v>2015</v>
      </c>
      <c r="C39" s="153">
        <v>27</v>
      </c>
      <c r="D39" s="152" t="s">
        <v>127</v>
      </c>
      <c r="E39" s="152" t="s">
        <v>128</v>
      </c>
      <c r="F39" s="152" t="s">
        <v>129</v>
      </c>
      <c r="G39" s="152" t="s">
        <v>130</v>
      </c>
    </row>
    <row r="40" spans="1:7" s="154" customFormat="1" hidden="1" x14ac:dyDescent="0.25">
      <c r="A40" s="153" t="s">
        <v>125</v>
      </c>
      <c r="B40" s="153">
        <v>2015</v>
      </c>
      <c r="C40" s="153">
        <v>28</v>
      </c>
      <c r="D40" s="152" t="s">
        <v>131</v>
      </c>
      <c r="E40" s="152" t="s">
        <v>132</v>
      </c>
      <c r="F40" s="152" t="s">
        <v>129</v>
      </c>
      <c r="G40" s="152" t="s">
        <v>134</v>
      </c>
    </row>
    <row r="41" spans="1:7" s="154" customFormat="1" hidden="1" x14ac:dyDescent="0.25">
      <c r="A41" s="153" t="s">
        <v>125</v>
      </c>
      <c r="B41" s="153">
        <v>2015</v>
      </c>
      <c r="C41" s="153">
        <v>29</v>
      </c>
      <c r="D41" s="152" t="s">
        <v>131</v>
      </c>
      <c r="E41" s="152" t="s">
        <v>132</v>
      </c>
      <c r="F41" s="152" t="s">
        <v>129</v>
      </c>
      <c r="G41" s="152" t="s">
        <v>134</v>
      </c>
    </row>
    <row r="42" spans="1:7" s="154" customFormat="1" hidden="1" x14ac:dyDescent="0.25">
      <c r="A42" s="153" t="s">
        <v>125</v>
      </c>
      <c r="B42" s="153">
        <v>2015</v>
      </c>
      <c r="C42" s="153">
        <v>30</v>
      </c>
      <c r="D42" s="152" t="s">
        <v>131</v>
      </c>
      <c r="E42" s="152" t="s">
        <v>132</v>
      </c>
      <c r="F42" s="152" t="s">
        <v>129</v>
      </c>
      <c r="G42" s="152" t="s">
        <v>134</v>
      </c>
    </row>
    <row r="43" spans="1:7" s="154" customFormat="1" hidden="1" x14ac:dyDescent="0.25">
      <c r="A43" s="153" t="s">
        <v>125</v>
      </c>
      <c r="B43" s="153">
        <v>2015</v>
      </c>
      <c r="C43" s="153">
        <v>31</v>
      </c>
      <c r="D43" s="152" t="s">
        <v>131</v>
      </c>
      <c r="E43" s="152" t="s">
        <v>132</v>
      </c>
      <c r="F43" s="152" t="s">
        <v>129</v>
      </c>
      <c r="G43" s="152" t="s">
        <v>134</v>
      </c>
    </row>
    <row r="44" spans="1:7" s="154" customFormat="1" hidden="1" x14ac:dyDescent="0.25">
      <c r="A44" s="153" t="s">
        <v>125</v>
      </c>
      <c r="B44" s="153">
        <v>2015</v>
      </c>
      <c r="C44" s="153">
        <v>32</v>
      </c>
      <c r="D44" s="152" t="s">
        <v>135</v>
      </c>
      <c r="E44" s="152" t="s">
        <v>128</v>
      </c>
      <c r="F44" s="152" t="s">
        <v>129</v>
      </c>
      <c r="G44" s="152" t="s">
        <v>134</v>
      </c>
    </row>
    <row r="45" spans="1:7" s="154" customFormat="1" hidden="1" x14ac:dyDescent="0.25">
      <c r="A45" s="153" t="s">
        <v>125</v>
      </c>
      <c r="B45" s="153">
        <v>2015</v>
      </c>
      <c r="C45" s="153">
        <v>33</v>
      </c>
      <c r="D45" s="152" t="s">
        <v>135</v>
      </c>
      <c r="E45" s="152" t="s">
        <v>128</v>
      </c>
      <c r="F45" s="152" t="s">
        <v>129</v>
      </c>
      <c r="G45" s="152" t="s">
        <v>134</v>
      </c>
    </row>
    <row r="46" spans="1:7" s="154" customFormat="1" hidden="1" x14ac:dyDescent="0.25">
      <c r="A46" s="153" t="s">
        <v>125</v>
      </c>
      <c r="B46" s="153">
        <v>2015</v>
      </c>
      <c r="C46" s="153">
        <v>34</v>
      </c>
      <c r="D46" s="152" t="s">
        <v>135</v>
      </c>
      <c r="E46" s="152" t="s">
        <v>128</v>
      </c>
      <c r="F46" s="152" t="s">
        <v>129</v>
      </c>
      <c r="G46" s="152" t="s">
        <v>134</v>
      </c>
    </row>
    <row r="47" spans="1:7" s="154" customFormat="1" hidden="1" x14ac:dyDescent="0.25">
      <c r="A47" s="153" t="s">
        <v>125</v>
      </c>
      <c r="B47" s="153">
        <v>2015</v>
      </c>
      <c r="C47" s="153">
        <v>35</v>
      </c>
      <c r="D47" s="152" t="s">
        <v>135</v>
      </c>
      <c r="E47" s="152" t="s">
        <v>132</v>
      </c>
      <c r="F47" s="152" t="s">
        <v>129</v>
      </c>
      <c r="G47" s="152" t="s">
        <v>134</v>
      </c>
    </row>
    <row r="48" spans="1:7" s="154" customFormat="1" hidden="1" x14ac:dyDescent="0.25">
      <c r="A48" s="153" t="s">
        <v>125</v>
      </c>
      <c r="B48" s="153">
        <v>2015</v>
      </c>
      <c r="C48" s="153">
        <v>36</v>
      </c>
      <c r="D48" s="152" t="s">
        <v>135</v>
      </c>
      <c r="E48" s="152" t="s">
        <v>132</v>
      </c>
      <c r="F48" s="152" t="s">
        <v>129</v>
      </c>
      <c r="G48" s="152" t="s">
        <v>134</v>
      </c>
    </row>
    <row r="49" spans="1:7" s="154" customFormat="1" hidden="1" x14ac:dyDescent="0.25">
      <c r="A49" s="153" t="s">
        <v>125</v>
      </c>
      <c r="B49" s="153">
        <v>2015</v>
      </c>
      <c r="C49" s="153">
        <v>37</v>
      </c>
      <c r="D49" s="152" t="s">
        <v>135</v>
      </c>
      <c r="E49" s="152" t="s">
        <v>136</v>
      </c>
      <c r="F49" s="152" t="s">
        <v>129</v>
      </c>
      <c r="G49" s="152" t="s">
        <v>134</v>
      </c>
    </row>
    <row r="50" spans="1:7" s="154" customFormat="1" hidden="1" x14ac:dyDescent="0.25">
      <c r="A50" s="153" t="s">
        <v>125</v>
      </c>
      <c r="B50" s="153">
        <v>2015</v>
      </c>
      <c r="C50" s="153">
        <v>38</v>
      </c>
      <c r="D50" s="152" t="s">
        <v>131</v>
      </c>
      <c r="E50" s="152" t="s">
        <v>136</v>
      </c>
      <c r="F50" s="152" t="s">
        <v>129</v>
      </c>
      <c r="G50" s="152" t="s">
        <v>134</v>
      </c>
    </row>
    <row r="51" spans="1:7" s="154" customFormat="1" hidden="1" x14ac:dyDescent="0.25">
      <c r="A51" s="153" t="s">
        <v>125</v>
      </c>
      <c r="B51" s="153">
        <v>2015</v>
      </c>
      <c r="C51" s="153">
        <v>39</v>
      </c>
      <c r="D51" s="152" t="s">
        <v>131</v>
      </c>
      <c r="E51" s="152" t="s">
        <v>136</v>
      </c>
      <c r="F51" s="152" t="s">
        <v>129</v>
      </c>
      <c r="G51" s="152" t="s">
        <v>134</v>
      </c>
    </row>
    <row r="52" spans="1:7" s="154" customFormat="1" hidden="1" x14ac:dyDescent="0.25">
      <c r="A52" s="153" t="s">
        <v>125</v>
      </c>
      <c r="B52" s="153">
        <v>2015</v>
      </c>
      <c r="C52" s="153">
        <v>40</v>
      </c>
      <c r="D52" s="152" t="s">
        <v>131</v>
      </c>
      <c r="E52" s="152" t="s">
        <v>136</v>
      </c>
      <c r="F52" s="152" t="s">
        <v>129</v>
      </c>
      <c r="G52" s="152" t="s">
        <v>134</v>
      </c>
    </row>
    <row r="53" spans="1:7" s="154" customFormat="1" hidden="1" x14ac:dyDescent="0.25">
      <c r="A53" s="153" t="s">
        <v>125</v>
      </c>
      <c r="B53" s="153">
        <v>2015</v>
      </c>
      <c r="C53" s="153">
        <v>41</v>
      </c>
      <c r="D53" s="152" t="s">
        <v>131</v>
      </c>
      <c r="E53" s="152" t="s">
        <v>132</v>
      </c>
      <c r="F53" s="152" t="s">
        <v>129</v>
      </c>
      <c r="G53" s="152" t="s">
        <v>134</v>
      </c>
    </row>
    <row r="54" spans="1:7" s="154" customFormat="1" hidden="1" x14ac:dyDescent="0.25">
      <c r="A54" s="153" t="s">
        <v>125</v>
      </c>
      <c r="B54" s="153">
        <v>2015</v>
      </c>
      <c r="C54" s="153">
        <v>42</v>
      </c>
      <c r="D54" s="152" t="s">
        <v>131</v>
      </c>
      <c r="E54" s="152" t="s">
        <v>132</v>
      </c>
      <c r="F54" s="152" t="s">
        <v>129</v>
      </c>
      <c r="G54" s="152" t="s">
        <v>134</v>
      </c>
    </row>
    <row r="55" spans="1:7" s="154" customFormat="1" hidden="1" x14ac:dyDescent="0.25">
      <c r="A55" s="153" t="s">
        <v>125</v>
      </c>
      <c r="B55" s="153">
        <v>2015</v>
      </c>
      <c r="C55" s="153">
        <v>43</v>
      </c>
      <c r="D55" s="152" t="s">
        <v>131</v>
      </c>
      <c r="E55" s="152" t="s">
        <v>136</v>
      </c>
      <c r="F55" s="152" t="s">
        <v>129</v>
      </c>
      <c r="G55" s="152" t="s">
        <v>134</v>
      </c>
    </row>
    <row r="56" spans="1:7" s="154" customFormat="1" hidden="1" x14ac:dyDescent="0.25">
      <c r="A56" s="153" t="s">
        <v>125</v>
      </c>
      <c r="B56" s="153">
        <v>2015</v>
      </c>
      <c r="C56" s="153">
        <v>44</v>
      </c>
      <c r="D56" s="152" t="s">
        <v>131</v>
      </c>
      <c r="E56" s="152" t="s">
        <v>136</v>
      </c>
      <c r="F56" s="152" t="s">
        <v>129</v>
      </c>
      <c r="G56" s="152" t="s">
        <v>134</v>
      </c>
    </row>
    <row r="57" spans="1:7" s="154" customFormat="1" hidden="1" x14ac:dyDescent="0.25">
      <c r="A57" s="153" t="s">
        <v>125</v>
      </c>
      <c r="B57" s="153">
        <v>2015</v>
      </c>
      <c r="C57" s="153">
        <v>45</v>
      </c>
      <c r="D57" s="152" t="s">
        <v>131</v>
      </c>
      <c r="E57" s="152" t="s">
        <v>136</v>
      </c>
      <c r="F57" s="152" t="s">
        <v>129</v>
      </c>
      <c r="G57" s="152" t="s">
        <v>130</v>
      </c>
    </row>
    <row r="58" spans="1:7" s="154" customFormat="1" hidden="1" x14ac:dyDescent="0.25">
      <c r="A58" s="153" t="s">
        <v>125</v>
      </c>
      <c r="B58" s="153">
        <v>2015</v>
      </c>
      <c r="C58" s="153">
        <v>46</v>
      </c>
      <c r="D58" s="152" t="s">
        <v>131</v>
      </c>
      <c r="E58" s="152" t="s">
        <v>136</v>
      </c>
      <c r="F58" s="152" t="s">
        <v>129</v>
      </c>
      <c r="G58" s="152" t="s">
        <v>130</v>
      </c>
    </row>
    <row r="59" spans="1:7" s="154" customFormat="1" hidden="1" x14ac:dyDescent="0.25">
      <c r="A59" s="153" t="s">
        <v>125</v>
      </c>
      <c r="B59" s="153">
        <v>2015</v>
      </c>
      <c r="C59" s="153">
        <v>47</v>
      </c>
      <c r="D59" s="152" t="s">
        <v>131</v>
      </c>
      <c r="E59" s="152" t="s">
        <v>136</v>
      </c>
      <c r="F59" s="152" t="s">
        <v>129</v>
      </c>
      <c r="G59" s="152" t="s">
        <v>130</v>
      </c>
    </row>
    <row r="60" spans="1:7" s="154" customFormat="1" hidden="1" x14ac:dyDescent="0.25">
      <c r="A60" s="153" t="s">
        <v>125</v>
      </c>
      <c r="B60" s="153">
        <v>2015</v>
      </c>
      <c r="C60" s="153">
        <v>48</v>
      </c>
      <c r="D60" s="152" t="s">
        <v>131</v>
      </c>
      <c r="E60" s="152" t="s">
        <v>136</v>
      </c>
      <c r="F60" s="152" t="s">
        <v>129</v>
      </c>
      <c r="G60" s="152" t="s">
        <v>130</v>
      </c>
    </row>
    <row r="61" spans="1:7" s="154" customFormat="1" hidden="1" x14ac:dyDescent="0.25">
      <c r="A61" s="153" t="s">
        <v>125</v>
      </c>
      <c r="B61" s="153">
        <v>2015</v>
      </c>
      <c r="C61" s="153">
        <v>49</v>
      </c>
      <c r="D61" s="152" t="s">
        <v>131</v>
      </c>
      <c r="E61" s="152" t="s">
        <v>136</v>
      </c>
      <c r="F61" s="152" t="s">
        <v>129</v>
      </c>
      <c r="G61" s="152" t="s">
        <v>130</v>
      </c>
    </row>
    <row r="62" spans="1:7" s="154" customFormat="1" hidden="1" x14ac:dyDescent="0.25">
      <c r="A62" s="153" t="s">
        <v>125</v>
      </c>
      <c r="B62" s="153">
        <v>2015</v>
      </c>
      <c r="C62" s="153">
        <v>50</v>
      </c>
      <c r="D62" s="152" t="s">
        <v>127</v>
      </c>
      <c r="E62" s="152" t="s">
        <v>136</v>
      </c>
      <c r="F62" s="152" t="s">
        <v>129</v>
      </c>
      <c r="G62" s="152" t="s">
        <v>130</v>
      </c>
    </row>
    <row r="63" spans="1:7" s="154" customFormat="1" hidden="1" x14ac:dyDescent="0.25">
      <c r="A63" s="153" t="s">
        <v>125</v>
      </c>
      <c r="B63" s="153">
        <v>2015</v>
      </c>
      <c r="C63" s="153">
        <v>51</v>
      </c>
      <c r="D63" s="152" t="s">
        <v>127</v>
      </c>
      <c r="E63" s="152" t="s">
        <v>136</v>
      </c>
      <c r="F63" s="152" t="s">
        <v>129</v>
      </c>
      <c r="G63" s="152" t="s">
        <v>130</v>
      </c>
    </row>
    <row r="64" spans="1:7" s="154" customFormat="1" hidden="1" x14ac:dyDescent="0.25">
      <c r="A64" s="153" t="s">
        <v>125</v>
      </c>
      <c r="B64" s="153">
        <v>2015</v>
      </c>
      <c r="C64" s="153">
        <v>52</v>
      </c>
      <c r="D64" s="152" t="s">
        <v>127</v>
      </c>
      <c r="E64" s="152" t="s">
        <v>136</v>
      </c>
      <c r="F64" s="152" t="s">
        <v>129</v>
      </c>
      <c r="G64" s="152" t="s">
        <v>130</v>
      </c>
    </row>
    <row r="65" spans="1:7" hidden="1" x14ac:dyDescent="0.25">
      <c r="A65" s="155" t="s">
        <v>125</v>
      </c>
      <c r="B65" s="156">
        <v>2016</v>
      </c>
      <c r="C65" s="155">
        <v>1</v>
      </c>
      <c r="D65" s="201" t="s">
        <v>127</v>
      </c>
      <c r="E65" s="194" t="s">
        <v>132</v>
      </c>
      <c r="F65" s="195" t="s">
        <v>129</v>
      </c>
      <c r="G65" s="200" t="s">
        <v>130</v>
      </c>
    </row>
    <row r="66" spans="1:7" hidden="1" x14ac:dyDescent="0.25">
      <c r="A66" s="155" t="s">
        <v>125</v>
      </c>
      <c r="B66" s="156">
        <v>2016</v>
      </c>
      <c r="C66" s="155">
        <v>2</v>
      </c>
      <c r="D66" s="193" t="s">
        <v>127</v>
      </c>
      <c r="E66" s="194" t="s">
        <v>132</v>
      </c>
      <c r="F66" s="195" t="s">
        <v>129</v>
      </c>
      <c r="G66" s="200" t="s">
        <v>130</v>
      </c>
    </row>
    <row r="67" spans="1:7" hidden="1" x14ac:dyDescent="0.25">
      <c r="A67" s="155" t="s">
        <v>125</v>
      </c>
      <c r="B67" s="156">
        <v>2016</v>
      </c>
      <c r="C67" s="155">
        <v>3</v>
      </c>
      <c r="D67" s="193" t="s">
        <v>127</v>
      </c>
      <c r="E67" s="194" t="s">
        <v>132</v>
      </c>
      <c r="F67" s="195" t="s">
        <v>129</v>
      </c>
      <c r="G67" s="200" t="s">
        <v>130</v>
      </c>
    </row>
    <row r="68" spans="1:7" hidden="1" x14ac:dyDescent="0.25">
      <c r="A68" s="155" t="s">
        <v>125</v>
      </c>
      <c r="B68" s="156">
        <v>2016</v>
      </c>
      <c r="C68" s="155">
        <v>4</v>
      </c>
      <c r="D68" s="193" t="s">
        <v>127</v>
      </c>
      <c r="E68" s="194" t="s">
        <v>132</v>
      </c>
      <c r="F68" s="195" t="s">
        <v>129</v>
      </c>
      <c r="G68" s="200" t="s">
        <v>130</v>
      </c>
    </row>
    <row r="69" spans="1:7" hidden="1" x14ac:dyDescent="0.25">
      <c r="A69" s="155" t="s">
        <v>125</v>
      </c>
      <c r="B69" s="156">
        <v>2016</v>
      </c>
      <c r="C69" s="155">
        <v>5</v>
      </c>
      <c r="D69" s="193" t="s">
        <v>127</v>
      </c>
      <c r="E69" s="194" t="s">
        <v>132</v>
      </c>
      <c r="F69" s="195" t="s">
        <v>129</v>
      </c>
      <c r="G69" s="200" t="s">
        <v>130</v>
      </c>
    </row>
    <row r="70" spans="1:7" hidden="1" x14ac:dyDescent="0.25">
      <c r="A70" s="155" t="s">
        <v>125</v>
      </c>
      <c r="B70" s="156">
        <v>2016</v>
      </c>
      <c r="C70" s="155">
        <v>6</v>
      </c>
      <c r="D70" s="193" t="s">
        <v>127</v>
      </c>
      <c r="E70" s="194" t="s">
        <v>132</v>
      </c>
      <c r="F70" s="195" t="s">
        <v>129</v>
      </c>
      <c r="G70" s="200" t="s">
        <v>130</v>
      </c>
    </row>
    <row r="71" spans="1:7" hidden="1" x14ac:dyDescent="0.25">
      <c r="A71" s="155" t="s">
        <v>125</v>
      </c>
      <c r="B71" s="156">
        <v>2016</v>
      </c>
      <c r="C71" s="155">
        <v>7</v>
      </c>
      <c r="D71" s="193" t="s">
        <v>127</v>
      </c>
      <c r="E71" s="194" t="s">
        <v>132</v>
      </c>
      <c r="F71" s="195" t="s">
        <v>129</v>
      </c>
      <c r="G71" s="200" t="s">
        <v>130</v>
      </c>
    </row>
    <row r="72" spans="1:7" hidden="1" x14ac:dyDescent="0.25">
      <c r="A72" s="155" t="s">
        <v>125</v>
      </c>
      <c r="B72" s="156">
        <v>2016</v>
      </c>
      <c r="C72" s="155">
        <v>8</v>
      </c>
      <c r="D72" s="193" t="s">
        <v>127</v>
      </c>
      <c r="E72" s="194" t="s">
        <v>132</v>
      </c>
      <c r="F72" s="195" t="s">
        <v>129</v>
      </c>
      <c r="G72" s="200" t="s">
        <v>130</v>
      </c>
    </row>
    <row r="73" spans="1:7" hidden="1" x14ac:dyDescent="0.25">
      <c r="A73" s="155" t="s">
        <v>125</v>
      </c>
      <c r="B73" s="156">
        <v>2016</v>
      </c>
      <c r="C73" s="155">
        <v>9</v>
      </c>
      <c r="D73" s="193" t="s">
        <v>127</v>
      </c>
      <c r="E73" s="194" t="s">
        <v>132</v>
      </c>
      <c r="F73" s="195" t="s">
        <v>129</v>
      </c>
      <c r="G73" s="200" t="s">
        <v>130</v>
      </c>
    </row>
    <row r="74" spans="1:7" hidden="1" x14ac:dyDescent="0.25">
      <c r="A74" s="155" t="s">
        <v>125</v>
      </c>
      <c r="B74" s="156">
        <v>2016</v>
      </c>
      <c r="C74" s="155">
        <v>10</v>
      </c>
      <c r="D74" s="193" t="s">
        <v>127</v>
      </c>
      <c r="E74" s="194" t="s">
        <v>128</v>
      </c>
      <c r="F74" s="195" t="s">
        <v>129</v>
      </c>
      <c r="G74" s="200" t="s">
        <v>130</v>
      </c>
    </row>
    <row r="75" spans="1:7" hidden="1" x14ac:dyDescent="0.25">
      <c r="A75" s="155" t="s">
        <v>125</v>
      </c>
      <c r="B75" s="156">
        <v>2016</v>
      </c>
      <c r="C75" s="155">
        <v>11</v>
      </c>
      <c r="D75" s="193" t="s">
        <v>127</v>
      </c>
      <c r="E75" s="194" t="s">
        <v>132</v>
      </c>
      <c r="F75" s="195" t="s">
        <v>129</v>
      </c>
      <c r="G75" s="200" t="s">
        <v>130</v>
      </c>
    </row>
    <row r="76" spans="1:7" hidden="1" x14ac:dyDescent="0.25">
      <c r="A76" s="155" t="s">
        <v>125</v>
      </c>
      <c r="B76" s="156">
        <v>2016</v>
      </c>
      <c r="C76" s="155">
        <v>12</v>
      </c>
      <c r="D76" s="193" t="s">
        <v>127</v>
      </c>
      <c r="E76" s="194" t="s">
        <v>132</v>
      </c>
      <c r="F76" s="195" t="s">
        <v>129</v>
      </c>
      <c r="G76" s="200" t="s">
        <v>130</v>
      </c>
    </row>
    <row r="77" spans="1:7" hidden="1" x14ac:dyDescent="0.25">
      <c r="A77" s="155" t="s">
        <v>125</v>
      </c>
      <c r="B77" s="156">
        <v>2016</v>
      </c>
      <c r="C77" s="155">
        <v>13</v>
      </c>
      <c r="D77" s="193" t="s">
        <v>127</v>
      </c>
      <c r="E77" s="194" t="s">
        <v>128</v>
      </c>
      <c r="F77" s="195" t="s">
        <v>129</v>
      </c>
      <c r="G77" s="200" t="s">
        <v>130</v>
      </c>
    </row>
    <row r="78" spans="1:7" hidden="1" x14ac:dyDescent="0.25">
      <c r="A78" s="155" t="s">
        <v>125</v>
      </c>
      <c r="B78" s="156">
        <v>2016</v>
      </c>
      <c r="C78" s="155">
        <v>14</v>
      </c>
      <c r="D78" s="193" t="s">
        <v>127</v>
      </c>
      <c r="E78" s="194" t="s">
        <v>128</v>
      </c>
      <c r="F78" s="195" t="s">
        <v>129</v>
      </c>
      <c r="G78" s="200" t="s">
        <v>130</v>
      </c>
    </row>
    <row r="79" spans="1:7" hidden="1" x14ac:dyDescent="0.25">
      <c r="A79" s="155" t="s">
        <v>125</v>
      </c>
      <c r="B79" s="156">
        <v>2016</v>
      </c>
      <c r="C79" s="155">
        <v>15</v>
      </c>
      <c r="D79" s="193" t="s">
        <v>127</v>
      </c>
      <c r="E79" s="194" t="s">
        <v>132</v>
      </c>
      <c r="F79" s="195" t="s">
        <v>129</v>
      </c>
      <c r="G79" s="200" t="s">
        <v>130</v>
      </c>
    </row>
    <row r="80" spans="1:7" hidden="1" x14ac:dyDescent="0.25">
      <c r="A80" s="155" t="s">
        <v>125</v>
      </c>
      <c r="B80" s="156">
        <v>2016</v>
      </c>
      <c r="C80" s="155">
        <v>16</v>
      </c>
      <c r="D80" s="193" t="s">
        <v>127</v>
      </c>
      <c r="E80" s="194" t="s">
        <v>132</v>
      </c>
      <c r="F80" s="195" t="s">
        <v>129</v>
      </c>
      <c r="G80" s="200" t="s">
        <v>130</v>
      </c>
    </row>
    <row r="81" spans="1:7" hidden="1" x14ac:dyDescent="0.25">
      <c r="A81" s="155" t="s">
        <v>125</v>
      </c>
      <c r="B81" s="156">
        <v>2016</v>
      </c>
      <c r="C81" s="155">
        <v>17</v>
      </c>
      <c r="D81" s="193" t="s">
        <v>127</v>
      </c>
      <c r="E81" s="194" t="s">
        <v>132</v>
      </c>
      <c r="F81" s="195" t="s">
        <v>129</v>
      </c>
      <c r="G81" s="200" t="s">
        <v>130</v>
      </c>
    </row>
    <row r="82" spans="1:7" hidden="1" x14ac:dyDescent="0.25">
      <c r="A82" s="155" t="s">
        <v>125</v>
      </c>
      <c r="B82" s="156">
        <v>2016</v>
      </c>
      <c r="C82" s="155">
        <v>18</v>
      </c>
      <c r="D82" s="193" t="s">
        <v>131</v>
      </c>
      <c r="E82" s="194" t="s">
        <v>128</v>
      </c>
      <c r="F82" s="195" t="s">
        <v>129</v>
      </c>
      <c r="G82" s="200" t="s">
        <v>130</v>
      </c>
    </row>
    <row r="83" spans="1:7" hidden="1" x14ac:dyDescent="0.25">
      <c r="A83" s="155" t="s">
        <v>125</v>
      </c>
      <c r="B83" s="156">
        <v>2016</v>
      </c>
      <c r="C83" s="155">
        <v>19</v>
      </c>
      <c r="D83" s="193" t="s">
        <v>131</v>
      </c>
      <c r="E83" s="194" t="s">
        <v>128</v>
      </c>
      <c r="F83" s="195" t="s">
        <v>129</v>
      </c>
      <c r="G83" s="200" t="s">
        <v>130</v>
      </c>
    </row>
    <row r="84" spans="1:7" hidden="1" x14ac:dyDescent="0.25">
      <c r="A84" s="155" t="s">
        <v>125</v>
      </c>
      <c r="B84" s="156">
        <v>2016</v>
      </c>
      <c r="C84" s="155">
        <v>20</v>
      </c>
      <c r="D84" s="193" t="s">
        <v>131</v>
      </c>
      <c r="E84" s="194" t="s">
        <v>128</v>
      </c>
      <c r="F84" s="195" t="s">
        <v>129</v>
      </c>
      <c r="G84" s="200" t="s">
        <v>130</v>
      </c>
    </row>
    <row r="85" spans="1:7" hidden="1" x14ac:dyDescent="0.25">
      <c r="A85" s="155" t="s">
        <v>125</v>
      </c>
      <c r="B85" s="156">
        <v>2016</v>
      </c>
      <c r="C85" s="155">
        <v>21</v>
      </c>
      <c r="D85" s="193" t="s">
        <v>131</v>
      </c>
      <c r="E85" s="194" t="s">
        <v>128</v>
      </c>
      <c r="F85" s="195" t="s">
        <v>129</v>
      </c>
      <c r="G85" s="200" t="s">
        <v>130</v>
      </c>
    </row>
    <row r="86" spans="1:7" hidden="1" x14ac:dyDescent="0.25">
      <c r="A86" s="155" t="s">
        <v>125</v>
      </c>
      <c r="B86" s="156">
        <v>2016</v>
      </c>
      <c r="C86" s="155">
        <v>22</v>
      </c>
      <c r="D86" s="193" t="s">
        <v>131</v>
      </c>
      <c r="E86" s="194" t="s">
        <v>128</v>
      </c>
      <c r="F86" s="195" t="s">
        <v>129</v>
      </c>
      <c r="G86" s="200" t="s">
        <v>130</v>
      </c>
    </row>
    <row r="87" spans="1:7" hidden="1" x14ac:dyDescent="0.25">
      <c r="A87" s="155" t="s">
        <v>125</v>
      </c>
      <c r="B87" s="156">
        <v>2016</v>
      </c>
      <c r="C87" s="155">
        <v>23</v>
      </c>
      <c r="D87" s="193" t="s">
        <v>131</v>
      </c>
      <c r="E87" s="194" t="s">
        <v>128</v>
      </c>
      <c r="F87" s="195" t="s">
        <v>129</v>
      </c>
      <c r="G87" s="200" t="s">
        <v>130</v>
      </c>
    </row>
    <row r="88" spans="1:7" hidden="1" x14ac:dyDescent="0.25">
      <c r="A88" s="155" t="s">
        <v>125</v>
      </c>
      <c r="B88" s="156">
        <v>2016</v>
      </c>
      <c r="C88" s="155">
        <v>24</v>
      </c>
      <c r="D88" s="193" t="s">
        <v>131</v>
      </c>
      <c r="E88" s="194" t="s">
        <v>128</v>
      </c>
      <c r="F88" s="195" t="s">
        <v>129</v>
      </c>
      <c r="G88" s="200" t="s">
        <v>130</v>
      </c>
    </row>
    <row r="89" spans="1:7" hidden="1" x14ac:dyDescent="0.25">
      <c r="A89" s="155" t="s">
        <v>125</v>
      </c>
      <c r="B89" s="156">
        <v>2016</v>
      </c>
      <c r="C89" s="155">
        <v>25</v>
      </c>
      <c r="D89" s="193" t="s">
        <v>131</v>
      </c>
      <c r="E89" s="194" t="s">
        <v>128</v>
      </c>
      <c r="F89" s="195" t="s">
        <v>129</v>
      </c>
      <c r="G89" s="200" t="s">
        <v>130</v>
      </c>
    </row>
    <row r="90" spans="1:7" hidden="1" x14ac:dyDescent="0.25">
      <c r="A90" s="155" t="s">
        <v>125</v>
      </c>
      <c r="B90" s="156">
        <v>2016</v>
      </c>
      <c r="C90" s="155">
        <v>26</v>
      </c>
      <c r="D90" s="193" t="s">
        <v>131</v>
      </c>
      <c r="E90" s="194" t="s">
        <v>128</v>
      </c>
      <c r="F90" s="195" t="s">
        <v>129</v>
      </c>
      <c r="G90" s="200" t="s">
        <v>130</v>
      </c>
    </row>
    <row r="91" spans="1:7" hidden="1" x14ac:dyDescent="0.25">
      <c r="A91" s="155" t="s">
        <v>125</v>
      </c>
      <c r="B91" s="156">
        <v>2016</v>
      </c>
      <c r="C91" s="155">
        <v>27</v>
      </c>
      <c r="D91" s="193" t="s">
        <v>131</v>
      </c>
      <c r="E91" s="194" t="s">
        <v>128</v>
      </c>
      <c r="F91" s="195" t="s">
        <v>129</v>
      </c>
      <c r="G91" s="200" t="s">
        <v>130</v>
      </c>
    </row>
    <row r="92" spans="1:7" hidden="1" x14ac:dyDescent="0.25">
      <c r="A92" s="155" t="s">
        <v>125</v>
      </c>
      <c r="B92" s="156">
        <v>2016</v>
      </c>
      <c r="C92" s="155">
        <v>28</v>
      </c>
      <c r="D92" s="193" t="s">
        <v>135</v>
      </c>
      <c r="E92" s="194" t="s">
        <v>128</v>
      </c>
      <c r="F92" s="195" t="s">
        <v>133</v>
      </c>
      <c r="G92" s="200" t="s">
        <v>134</v>
      </c>
    </row>
    <row r="93" spans="1:7" hidden="1" x14ac:dyDescent="0.25">
      <c r="A93" s="155" t="s">
        <v>125</v>
      </c>
      <c r="B93" s="156">
        <v>2016</v>
      </c>
      <c r="C93" s="155">
        <v>29</v>
      </c>
      <c r="D93" s="193" t="s">
        <v>135</v>
      </c>
      <c r="E93" s="194" t="s">
        <v>136</v>
      </c>
      <c r="F93" s="195" t="s">
        <v>133</v>
      </c>
      <c r="G93" s="200" t="s">
        <v>134</v>
      </c>
    </row>
    <row r="94" spans="1:7" hidden="1" x14ac:dyDescent="0.25">
      <c r="A94" s="155" t="s">
        <v>125</v>
      </c>
      <c r="B94" s="156">
        <v>2016</v>
      </c>
      <c r="C94" s="155">
        <v>30</v>
      </c>
      <c r="D94" s="193" t="s">
        <v>135</v>
      </c>
      <c r="E94" s="194" t="s">
        <v>136</v>
      </c>
      <c r="F94" s="195" t="s">
        <v>133</v>
      </c>
      <c r="G94" s="200" t="s">
        <v>134</v>
      </c>
    </row>
    <row r="95" spans="1:7" hidden="1" x14ac:dyDescent="0.25">
      <c r="A95" s="155" t="s">
        <v>125</v>
      </c>
      <c r="B95" s="156">
        <v>2016</v>
      </c>
      <c r="C95" s="155">
        <v>31</v>
      </c>
      <c r="D95" s="193" t="s">
        <v>135</v>
      </c>
      <c r="E95" s="194" t="s">
        <v>136</v>
      </c>
      <c r="F95" s="195" t="s">
        <v>133</v>
      </c>
      <c r="G95" s="200" t="s">
        <v>134</v>
      </c>
    </row>
    <row r="96" spans="1:7" hidden="1" x14ac:dyDescent="0.25">
      <c r="A96" s="155" t="s">
        <v>125</v>
      </c>
      <c r="B96" s="156">
        <v>2016</v>
      </c>
      <c r="C96" s="155">
        <v>32</v>
      </c>
      <c r="D96" s="193" t="s">
        <v>135</v>
      </c>
      <c r="E96" s="194" t="s">
        <v>128</v>
      </c>
      <c r="F96" s="195" t="s">
        <v>133</v>
      </c>
      <c r="G96" s="200" t="s">
        <v>134</v>
      </c>
    </row>
    <row r="97" spans="1:7" hidden="1" x14ac:dyDescent="0.25">
      <c r="A97" s="155" t="s">
        <v>125</v>
      </c>
      <c r="B97" s="156">
        <v>2016</v>
      </c>
      <c r="C97" s="155">
        <v>33</v>
      </c>
      <c r="D97" s="193" t="s">
        <v>135</v>
      </c>
      <c r="E97" s="194" t="s">
        <v>136</v>
      </c>
      <c r="F97" s="195" t="s">
        <v>133</v>
      </c>
      <c r="G97" s="200" t="s">
        <v>134</v>
      </c>
    </row>
    <row r="98" spans="1:7" hidden="1" x14ac:dyDescent="0.25">
      <c r="A98" s="155" t="s">
        <v>125</v>
      </c>
      <c r="B98" s="156">
        <v>2016</v>
      </c>
      <c r="C98" s="155">
        <v>34</v>
      </c>
      <c r="D98" s="193" t="s">
        <v>135</v>
      </c>
      <c r="E98" s="194" t="s">
        <v>136</v>
      </c>
      <c r="F98" s="195" t="s">
        <v>129</v>
      </c>
      <c r="G98" s="200" t="s">
        <v>134</v>
      </c>
    </row>
    <row r="99" spans="1:7" hidden="1" x14ac:dyDescent="0.25">
      <c r="A99" s="155" t="s">
        <v>125</v>
      </c>
      <c r="B99" s="156">
        <v>2016</v>
      </c>
      <c r="C99" s="155">
        <v>35</v>
      </c>
      <c r="D99" s="193" t="s">
        <v>135</v>
      </c>
      <c r="E99" s="194" t="s">
        <v>132</v>
      </c>
      <c r="F99" s="195" t="s">
        <v>129</v>
      </c>
      <c r="G99" s="200" t="s">
        <v>134</v>
      </c>
    </row>
    <row r="100" spans="1:7" hidden="1" x14ac:dyDescent="0.25">
      <c r="A100" s="155" t="s">
        <v>125</v>
      </c>
      <c r="B100" s="156">
        <v>2016</v>
      </c>
      <c r="C100" s="155">
        <v>36</v>
      </c>
      <c r="D100" s="193" t="s">
        <v>135</v>
      </c>
      <c r="E100" s="194" t="s">
        <v>136</v>
      </c>
      <c r="F100" s="195" t="s">
        <v>129</v>
      </c>
      <c r="G100" s="200" t="s">
        <v>134</v>
      </c>
    </row>
    <row r="101" spans="1:7" hidden="1" x14ac:dyDescent="0.25">
      <c r="A101" s="155" t="s">
        <v>125</v>
      </c>
      <c r="B101" s="156">
        <v>2016</v>
      </c>
      <c r="C101" s="155">
        <v>37</v>
      </c>
      <c r="D101" s="193" t="s">
        <v>135</v>
      </c>
      <c r="E101" s="194" t="s">
        <v>136</v>
      </c>
      <c r="F101" s="195" t="s">
        <v>129</v>
      </c>
      <c r="G101" s="200" t="s">
        <v>134</v>
      </c>
    </row>
    <row r="102" spans="1:7" hidden="1" x14ac:dyDescent="0.25">
      <c r="A102" s="155" t="s">
        <v>125</v>
      </c>
      <c r="B102" s="156">
        <v>2016</v>
      </c>
      <c r="C102" s="155">
        <v>38</v>
      </c>
      <c r="D102" s="193" t="s">
        <v>135</v>
      </c>
      <c r="E102" s="194" t="s">
        <v>136</v>
      </c>
      <c r="F102" s="195" t="s">
        <v>129</v>
      </c>
      <c r="G102" s="200" t="s">
        <v>134</v>
      </c>
    </row>
    <row r="103" spans="1:7" hidden="1" x14ac:dyDescent="0.25">
      <c r="A103" s="155" t="s">
        <v>125</v>
      </c>
      <c r="B103" s="156">
        <v>2016</v>
      </c>
      <c r="C103" s="155">
        <v>39</v>
      </c>
      <c r="D103" s="193" t="s">
        <v>135</v>
      </c>
      <c r="E103" s="194" t="s">
        <v>136</v>
      </c>
      <c r="F103" s="195" t="s">
        <v>129</v>
      </c>
      <c r="G103" s="200" t="s">
        <v>134</v>
      </c>
    </row>
    <row r="104" spans="1:7" hidden="1" x14ac:dyDescent="0.25">
      <c r="A104" s="155" t="s">
        <v>125</v>
      </c>
      <c r="B104" s="156">
        <v>2016</v>
      </c>
      <c r="C104" s="155">
        <v>40</v>
      </c>
      <c r="D104" s="193" t="s">
        <v>135</v>
      </c>
      <c r="E104" s="194" t="s">
        <v>132</v>
      </c>
      <c r="F104" s="195" t="s">
        <v>129</v>
      </c>
      <c r="G104" s="200" t="s">
        <v>134</v>
      </c>
    </row>
    <row r="105" spans="1:7" hidden="1" x14ac:dyDescent="0.25">
      <c r="A105" s="155" t="s">
        <v>125</v>
      </c>
      <c r="B105" s="156">
        <v>2016</v>
      </c>
      <c r="C105" s="155">
        <v>41</v>
      </c>
      <c r="D105" s="193" t="s">
        <v>131</v>
      </c>
      <c r="E105" s="194" t="s">
        <v>136</v>
      </c>
      <c r="F105" s="195" t="s">
        <v>129</v>
      </c>
      <c r="G105" s="200" t="s">
        <v>130</v>
      </c>
    </row>
    <row r="106" spans="1:7" hidden="1" x14ac:dyDescent="0.25">
      <c r="A106" s="155" t="s">
        <v>125</v>
      </c>
      <c r="B106" s="156">
        <v>2016</v>
      </c>
      <c r="C106" s="155">
        <v>42</v>
      </c>
      <c r="D106" s="193" t="s">
        <v>131</v>
      </c>
      <c r="E106" s="194" t="s">
        <v>136</v>
      </c>
      <c r="F106" s="195" t="s">
        <v>129</v>
      </c>
      <c r="G106" s="200" t="s">
        <v>130</v>
      </c>
    </row>
    <row r="107" spans="1:7" hidden="1" x14ac:dyDescent="0.25">
      <c r="A107" s="155" t="s">
        <v>125</v>
      </c>
      <c r="B107" s="156">
        <v>2016</v>
      </c>
      <c r="C107" s="155">
        <v>43</v>
      </c>
      <c r="D107" s="193" t="s">
        <v>131</v>
      </c>
      <c r="E107" s="194" t="s">
        <v>136</v>
      </c>
      <c r="F107" s="195" t="s">
        <v>129</v>
      </c>
      <c r="G107" s="200" t="s">
        <v>130</v>
      </c>
    </row>
    <row r="108" spans="1:7" hidden="1" x14ac:dyDescent="0.25">
      <c r="A108" s="155" t="s">
        <v>125</v>
      </c>
      <c r="B108" s="156">
        <v>2016</v>
      </c>
      <c r="C108" s="155">
        <v>44</v>
      </c>
      <c r="D108" s="193" t="s">
        <v>131</v>
      </c>
      <c r="E108" s="194" t="s">
        <v>136</v>
      </c>
      <c r="F108" s="195" t="s">
        <v>129</v>
      </c>
      <c r="G108" s="200" t="s">
        <v>130</v>
      </c>
    </row>
    <row r="109" spans="1:7" hidden="1" x14ac:dyDescent="0.25">
      <c r="A109" s="155" t="s">
        <v>125</v>
      </c>
      <c r="B109" s="156">
        <v>2016</v>
      </c>
      <c r="C109" s="155">
        <v>45</v>
      </c>
      <c r="D109" s="193" t="s">
        <v>131</v>
      </c>
      <c r="E109" s="194" t="s">
        <v>136</v>
      </c>
      <c r="F109" s="195" t="s">
        <v>129</v>
      </c>
      <c r="G109" s="200" t="s">
        <v>130</v>
      </c>
    </row>
    <row r="110" spans="1:7" hidden="1" x14ac:dyDescent="0.25">
      <c r="A110" s="155" t="s">
        <v>125</v>
      </c>
      <c r="B110" s="156">
        <v>2016</v>
      </c>
      <c r="C110" s="155">
        <v>46</v>
      </c>
      <c r="D110" s="193" t="s">
        <v>131</v>
      </c>
      <c r="E110" s="194" t="s">
        <v>136</v>
      </c>
      <c r="F110" s="195" t="s">
        <v>129</v>
      </c>
      <c r="G110" s="200" t="s">
        <v>130</v>
      </c>
    </row>
    <row r="111" spans="1:7" hidden="1" x14ac:dyDescent="0.25">
      <c r="A111" s="155" t="s">
        <v>125</v>
      </c>
      <c r="B111" s="156">
        <v>2016</v>
      </c>
      <c r="C111" s="155">
        <v>47</v>
      </c>
      <c r="D111" s="193" t="s">
        <v>127</v>
      </c>
      <c r="E111" s="194" t="s">
        <v>136</v>
      </c>
      <c r="F111" s="195" t="s">
        <v>129</v>
      </c>
      <c r="G111" s="200" t="s">
        <v>130</v>
      </c>
    </row>
    <row r="112" spans="1:7" hidden="1" x14ac:dyDescent="0.25">
      <c r="A112" s="155" t="s">
        <v>125</v>
      </c>
      <c r="B112" s="156">
        <v>2016</v>
      </c>
      <c r="C112" s="155">
        <v>48</v>
      </c>
      <c r="D112" s="193" t="s">
        <v>131</v>
      </c>
      <c r="E112" s="194" t="s">
        <v>136</v>
      </c>
      <c r="F112" s="195" t="s">
        <v>129</v>
      </c>
      <c r="G112" s="200" t="s">
        <v>130</v>
      </c>
    </row>
    <row r="113" spans="1:7" hidden="1" x14ac:dyDescent="0.25">
      <c r="A113" s="155" t="s">
        <v>125</v>
      </c>
      <c r="B113" s="156">
        <v>2016</v>
      </c>
      <c r="C113" s="155">
        <v>49</v>
      </c>
      <c r="D113" s="193" t="s">
        <v>127</v>
      </c>
      <c r="E113" s="194" t="s">
        <v>136</v>
      </c>
      <c r="F113" s="195" t="s">
        <v>129</v>
      </c>
      <c r="G113" s="200" t="s">
        <v>130</v>
      </c>
    </row>
    <row r="114" spans="1:7" hidden="1" x14ac:dyDescent="0.25">
      <c r="A114" s="155" t="s">
        <v>125</v>
      </c>
      <c r="B114" s="156">
        <v>2016</v>
      </c>
      <c r="C114" s="155">
        <v>50</v>
      </c>
      <c r="D114" s="193" t="s">
        <v>127</v>
      </c>
      <c r="E114" s="194" t="s">
        <v>136</v>
      </c>
      <c r="F114" s="195" t="s">
        <v>129</v>
      </c>
      <c r="G114" s="200" t="s">
        <v>130</v>
      </c>
    </row>
    <row r="115" spans="1:7" hidden="1" x14ac:dyDescent="0.25">
      <c r="A115" s="155" t="s">
        <v>125</v>
      </c>
      <c r="B115" s="156">
        <v>2016</v>
      </c>
      <c r="C115" s="155">
        <v>51</v>
      </c>
      <c r="D115" s="193" t="s">
        <v>127</v>
      </c>
      <c r="E115" s="194" t="s">
        <v>136</v>
      </c>
      <c r="F115" s="195" t="s">
        <v>129</v>
      </c>
      <c r="G115" s="200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193" t="s">
        <v>127</v>
      </c>
      <c r="E116" s="194" t="s">
        <v>136</v>
      </c>
      <c r="F116" s="195" t="s">
        <v>129</v>
      </c>
      <c r="G116" s="200" t="s">
        <v>130</v>
      </c>
    </row>
    <row r="117" spans="1:7" s="190" customFormat="1" x14ac:dyDescent="0.25">
      <c r="A117" s="155"/>
      <c r="B117" s="156">
        <f>Leyendas!$A$2</f>
        <v>2019</v>
      </c>
      <c r="C117" s="155">
        <v>1</v>
      </c>
      <c r="D117" s="201"/>
      <c r="E117" s="194"/>
      <c r="F117" s="195"/>
      <c r="G117" s="200"/>
    </row>
    <row r="118" spans="1:7" s="190" customFormat="1" x14ac:dyDescent="0.25">
      <c r="A118" s="155"/>
      <c r="B118" s="156">
        <f>Leyendas!$A$2</f>
        <v>2019</v>
      </c>
      <c r="C118" s="155">
        <v>2</v>
      </c>
      <c r="D118" s="201"/>
      <c r="E118" s="194"/>
      <c r="F118" s="195"/>
      <c r="G118" s="200"/>
    </row>
    <row r="119" spans="1:7" s="190" customFormat="1" x14ac:dyDescent="0.25">
      <c r="A119" s="155"/>
      <c r="B119" s="156">
        <f>Leyendas!$A$2</f>
        <v>2019</v>
      </c>
      <c r="C119" s="155">
        <v>3</v>
      </c>
      <c r="D119" s="193"/>
      <c r="E119" s="194"/>
      <c r="F119" s="195"/>
      <c r="G119" s="200"/>
    </row>
    <row r="120" spans="1:7" s="190" customFormat="1" x14ac:dyDescent="0.25">
      <c r="A120" s="155"/>
      <c r="B120" s="156">
        <f>Leyendas!$A$2</f>
        <v>2019</v>
      </c>
      <c r="C120" s="155">
        <v>4</v>
      </c>
      <c r="D120" s="193"/>
      <c r="E120" s="194"/>
      <c r="F120" s="195"/>
      <c r="G120" s="200"/>
    </row>
    <row r="121" spans="1:7" s="190" customFormat="1" x14ac:dyDescent="0.25">
      <c r="A121" s="155"/>
      <c r="B121" s="156">
        <f>Leyendas!$A$2</f>
        <v>2019</v>
      </c>
      <c r="C121" s="155">
        <v>5</v>
      </c>
      <c r="D121" s="193"/>
      <c r="E121" s="194"/>
      <c r="F121" s="195"/>
      <c r="G121" s="200"/>
    </row>
    <row r="122" spans="1:7" s="190" customFormat="1" x14ac:dyDescent="0.25">
      <c r="A122" s="155"/>
      <c r="B122" s="156">
        <f>Leyendas!$A$2</f>
        <v>2019</v>
      </c>
      <c r="C122" s="155">
        <v>6</v>
      </c>
      <c r="D122" s="193"/>
      <c r="E122" s="194"/>
      <c r="F122" s="195"/>
      <c r="G122" s="200"/>
    </row>
    <row r="123" spans="1:7" s="190" customFormat="1" x14ac:dyDescent="0.25">
      <c r="A123" s="155"/>
      <c r="B123" s="156">
        <f>Leyendas!$A$2</f>
        <v>2019</v>
      </c>
      <c r="C123" s="155">
        <v>7</v>
      </c>
      <c r="D123" s="193"/>
      <c r="E123" s="194"/>
      <c r="F123" s="195"/>
      <c r="G123" s="200"/>
    </row>
    <row r="124" spans="1:7" s="190" customFormat="1" x14ac:dyDescent="0.25">
      <c r="A124" s="155"/>
      <c r="B124" s="156">
        <f>Leyendas!$A$2</f>
        <v>2019</v>
      </c>
      <c r="C124" s="155">
        <v>8</v>
      </c>
      <c r="D124" s="193"/>
      <c r="E124" s="194"/>
      <c r="F124" s="195"/>
      <c r="G124" s="200"/>
    </row>
    <row r="125" spans="1:7" s="190" customFormat="1" x14ac:dyDescent="0.25">
      <c r="A125" s="155"/>
      <c r="B125" s="156">
        <f>Leyendas!$A$2</f>
        <v>2019</v>
      </c>
      <c r="C125" s="155">
        <v>9</v>
      </c>
      <c r="D125" s="193"/>
      <c r="E125" s="194"/>
      <c r="F125" s="195"/>
      <c r="G125" s="200"/>
    </row>
    <row r="126" spans="1:7" s="190" customFormat="1" x14ac:dyDescent="0.25">
      <c r="A126" s="155"/>
      <c r="B126" s="156">
        <f>Leyendas!$A$2</f>
        <v>2019</v>
      </c>
      <c r="C126" s="155">
        <v>10</v>
      </c>
      <c r="D126" s="193"/>
      <c r="E126" s="194"/>
      <c r="F126" s="195"/>
      <c r="G126" s="200"/>
    </row>
    <row r="127" spans="1:7" s="190" customFormat="1" x14ac:dyDescent="0.25">
      <c r="A127" s="155"/>
      <c r="B127" s="156">
        <f>Leyendas!$A$2</f>
        <v>2019</v>
      </c>
      <c r="C127" s="155">
        <v>11</v>
      </c>
      <c r="D127" s="193"/>
      <c r="E127" s="194"/>
      <c r="F127" s="195"/>
      <c r="G127" s="200"/>
    </row>
    <row r="128" spans="1:7" s="190" customFormat="1" x14ac:dyDescent="0.25">
      <c r="A128" s="155"/>
      <c r="B128" s="156">
        <f>Leyendas!$A$2</f>
        <v>2019</v>
      </c>
      <c r="C128" s="155">
        <v>12</v>
      </c>
      <c r="D128" s="193"/>
      <c r="E128" s="194"/>
      <c r="F128" s="195"/>
      <c r="G128" s="200"/>
    </row>
    <row r="129" spans="1:7" s="190" customFormat="1" x14ac:dyDescent="0.25">
      <c r="A129" s="155"/>
      <c r="B129" s="156">
        <f>Leyendas!$A$2</f>
        <v>2019</v>
      </c>
      <c r="C129" s="155">
        <v>13</v>
      </c>
      <c r="D129" s="193"/>
      <c r="E129" s="194"/>
      <c r="F129" s="195"/>
      <c r="G129" s="200"/>
    </row>
    <row r="130" spans="1:7" s="190" customFormat="1" x14ac:dyDescent="0.25">
      <c r="A130" s="155"/>
      <c r="B130" s="156">
        <f>Leyendas!$A$2</f>
        <v>2019</v>
      </c>
      <c r="C130" s="155">
        <v>14</v>
      </c>
      <c r="D130" s="193"/>
      <c r="E130" s="194"/>
      <c r="F130" s="195"/>
      <c r="G130" s="200"/>
    </row>
    <row r="131" spans="1:7" s="190" customFormat="1" x14ac:dyDescent="0.25">
      <c r="A131" s="155"/>
      <c r="B131" s="156">
        <f>Leyendas!$A$2</f>
        <v>2019</v>
      </c>
      <c r="C131" s="155">
        <v>15</v>
      </c>
      <c r="D131" s="193"/>
      <c r="E131" s="194"/>
      <c r="F131" s="195"/>
      <c r="G131" s="200"/>
    </row>
    <row r="132" spans="1:7" s="190" customFormat="1" x14ac:dyDescent="0.25">
      <c r="A132" s="155"/>
      <c r="B132" s="156">
        <f>Leyendas!$A$2</f>
        <v>2019</v>
      </c>
      <c r="C132" s="155">
        <v>16</v>
      </c>
      <c r="D132" s="193"/>
      <c r="E132" s="194"/>
      <c r="F132" s="195"/>
      <c r="G132" s="200"/>
    </row>
    <row r="133" spans="1:7" s="190" customFormat="1" x14ac:dyDescent="0.25">
      <c r="A133" s="155"/>
      <c r="B133" s="156">
        <f>Leyendas!$A$2</f>
        <v>2019</v>
      </c>
      <c r="C133" s="155">
        <v>17</v>
      </c>
      <c r="D133" s="193"/>
      <c r="E133" s="194"/>
      <c r="F133" s="195"/>
      <c r="G133" s="200"/>
    </row>
    <row r="134" spans="1:7" s="190" customFormat="1" x14ac:dyDescent="0.25">
      <c r="A134" s="155"/>
      <c r="B134" s="156">
        <f>Leyendas!$A$2</f>
        <v>2019</v>
      </c>
      <c r="C134" s="155">
        <v>18</v>
      </c>
      <c r="D134" s="193"/>
      <c r="E134" s="194"/>
      <c r="F134" s="195"/>
      <c r="G134" s="200"/>
    </row>
    <row r="135" spans="1:7" s="190" customFormat="1" x14ac:dyDescent="0.25">
      <c r="A135" s="155"/>
      <c r="B135" s="156">
        <f>Leyendas!$A$2</f>
        <v>2019</v>
      </c>
      <c r="C135" s="155">
        <v>19</v>
      </c>
      <c r="D135" s="193"/>
      <c r="E135" s="194"/>
      <c r="F135" s="195"/>
      <c r="G135" s="200"/>
    </row>
    <row r="136" spans="1:7" s="190" customFormat="1" x14ac:dyDescent="0.25">
      <c r="A136" s="155"/>
      <c r="B136" s="156">
        <f>Leyendas!$A$2</f>
        <v>2019</v>
      </c>
      <c r="C136" s="155">
        <v>20</v>
      </c>
      <c r="D136" s="193"/>
      <c r="E136" s="194"/>
      <c r="F136" s="195"/>
      <c r="G136" s="200"/>
    </row>
    <row r="137" spans="1:7" s="190" customFormat="1" x14ac:dyDescent="0.25">
      <c r="A137" s="155"/>
      <c r="B137" s="156">
        <f>Leyendas!$A$2</f>
        <v>2019</v>
      </c>
      <c r="C137" s="155">
        <v>21</v>
      </c>
      <c r="D137" s="193"/>
      <c r="E137" s="194"/>
      <c r="F137" s="195"/>
      <c r="G137" s="200"/>
    </row>
    <row r="138" spans="1:7" s="190" customFormat="1" x14ac:dyDescent="0.25">
      <c r="A138" s="155"/>
      <c r="B138" s="156">
        <f>Leyendas!$A$2</f>
        <v>2019</v>
      </c>
      <c r="C138" s="155">
        <v>22</v>
      </c>
      <c r="D138" s="193"/>
      <c r="E138" s="194"/>
      <c r="F138" s="195"/>
      <c r="G138" s="200"/>
    </row>
    <row r="139" spans="1:7" s="190" customFormat="1" x14ac:dyDescent="0.25">
      <c r="A139" s="155"/>
      <c r="B139" s="156">
        <f>Leyendas!$A$2</f>
        <v>2019</v>
      </c>
      <c r="C139" s="155">
        <v>23</v>
      </c>
      <c r="D139" s="193"/>
      <c r="E139" s="194"/>
      <c r="F139" s="195"/>
      <c r="G139" s="200"/>
    </row>
    <row r="140" spans="1:7" s="190" customFormat="1" x14ac:dyDescent="0.25">
      <c r="A140" s="155"/>
      <c r="B140" s="156">
        <f>Leyendas!$A$2</f>
        <v>2019</v>
      </c>
      <c r="C140" s="155">
        <v>24</v>
      </c>
      <c r="D140" s="193"/>
      <c r="E140" s="194"/>
      <c r="F140" s="195"/>
      <c r="G140" s="200"/>
    </row>
    <row r="141" spans="1:7" s="190" customFormat="1" x14ac:dyDescent="0.25">
      <c r="A141" s="155"/>
      <c r="B141" s="156">
        <f>Leyendas!$A$2</f>
        <v>2019</v>
      </c>
      <c r="C141" s="155">
        <v>25</v>
      </c>
      <c r="D141" s="193"/>
      <c r="E141" s="194"/>
      <c r="F141" s="195"/>
      <c r="G141" s="200"/>
    </row>
    <row r="142" spans="1:7" s="190" customFormat="1" x14ac:dyDescent="0.25">
      <c r="A142" s="155"/>
      <c r="B142" s="156">
        <f>Leyendas!$A$2</f>
        <v>2019</v>
      </c>
      <c r="C142" s="155">
        <v>26</v>
      </c>
      <c r="D142" s="193"/>
      <c r="E142" s="194"/>
      <c r="F142" s="195"/>
      <c r="G142" s="200"/>
    </row>
    <row r="143" spans="1:7" s="190" customFormat="1" x14ac:dyDescent="0.25">
      <c r="A143" s="155"/>
      <c r="B143" s="156">
        <f>Leyendas!$A$2</f>
        <v>2019</v>
      </c>
      <c r="C143" s="155">
        <v>27</v>
      </c>
      <c r="D143" s="193"/>
      <c r="E143" s="194"/>
      <c r="F143" s="195"/>
      <c r="G143" s="200"/>
    </row>
    <row r="144" spans="1:7" s="190" customFormat="1" x14ac:dyDescent="0.25">
      <c r="A144" s="155"/>
      <c r="B144" s="156">
        <f>Leyendas!$A$2</f>
        <v>2019</v>
      </c>
      <c r="C144" s="155">
        <v>28</v>
      </c>
      <c r="D144" s="193"/>
      <c r="E144" s="194"/>
      <c r="F144" s="195"/>
      <c r="G144" s="200"/>
    </row>
    <row r="145" spans="1:7" s="190" customFormat="1" x14ac:dyDescent="0.25">
      <c r="A145" s="155"/>
      <c r="B145" s="156">
        <f>Leyendas!$A$2</f>
        <v>2019</v>
      </c>
      <c r="C145" s="155">
        <v>29</v>
      </c>
      <c r="D145" s="193"/>
      <c r="E145" s="194"/>
      <c r="F145" s="195"/>
      <c r="G145" s="200"/>
    </row>
    <row r="146" spans="1:7" s="190" customFormat="1" x14ac:dyDescent="0.25">
      <c r="A146" s="155"/>
      <c r="B146" s="156">
        <f>Leyendas!$A$2</f>
        <v>2019</v>
      </c>
      <c r="C146" s="155">
        <v>30</v>
      </c>
      <c r="D146" s="193"/>
      <c r="E146" s="194"/>
      <c r="F146" s="195"/>
      <c r="G146" s="200"/>
    </row>
    <row r="147" spans="1:7" s="190" customFormat="1" x14ac:dyDescent="0.25">
      <c r="A147" s="155"/>
      <c r="B147" s="156">
        <f>Leyendas!$A$2</f>
        <v>2019</v>
      </c>
      <c r="C147" s="155">
        <v>31</v>
      </c>
      <c r="D147" s="193"/>
      <c r="E147" s="194"/>
      <c r="F147" s="195"/>
      <c r="G147" s="200"/>
    </row>
    <row r="148" spans="1:7" s="190" customFormat="1" x14ac:dyDescent="0.25">
      <c r="A148" s="155"/>
      <c r="B148" s="156">
        <f>Leyendas!$A$2</f>
        <v>2019</v>
      </c>
      <c r="C148" s="155">
        <v>32</v>
      </c>
      <c r="D148" s="193"/>
      <c r="E148" s="194"/>
      <c r="F148" s="195"/>
      <c r="G148" s="200"/>
    </row>
    <row r="149" spans="1:7" s="190" customFormat="1" x14ac:dyDescent="0.25">
      <c r="A149" s="155"/>
      <c r="B149" s="156">
        <f>Leyendas!$A$2</f>
        <v>2019</v>
      </c>
      <c r="C149" s="155">
        <v>33</v>
      </c>
      <c r="D149" s="193"/>
      <c r="E149" s="194"/>
      <c r="F149" s="195"/>
      <c r="G149" s="200"/>
    </row>
    <row r="150" spans="1:7" s="190" customFormat="1" x14ac:dyDescent="0.25">
      <c r="A150" s="155"/>
      <c r="B150" s="156">
        <f>Leyendas!$A$2</f>
        <v>2019</v>
      </c>
      <c r="C150" s="155">
        <v>34</v>
      </c>
      <c r="D150" s="193"/>
      <c r="E150" s="194"/>
      <c r="F150" s="195"/>
      <c r="G150" s="200"/>
    </row>
    <row r="151" spans="1:7" s="190" customFormat="1" x14ac:dyDescent="0.25">
      <c r="A151" s="155"/>
      <c r="B151" s="156">
        <f>Leyendas!$A$2</f>
        <v>2019</v>
      </c>
      <c r="C151" s="155">
        <v>35</v>
      </c>
      <c r="D151" s="193"/>
      <c r="E151" s="194"/>
      <c r="F151" s="195"/>
      <c r="G151" s="200"/>
    </row>
    <row r="152" spans="1:7" s="190" customFormat="1" x14ac:dyDescent="0.25">
      <c r="A152" s="155"/>
      <c r="B152" s="156">
        <f>Leyendas!$A$2</f>
        <v>2019</v>
      </c>
      <c r="C152" s="155">
        <v>36</v>
      </c>
      <c r="D152" s="193"/>
      <c r="E152" s="194"/>
      <c r="F152" s="195"/>
      <c r="G152" s="200"/>
    </row>
    <row r="153" spans="1:7" s="190" customFormat="1" x14ac:dyDescent="0.25">
      <c r="A153" s="155"/>
      <c r="B153" s="156">
        <f>Leyendas!$A$2</f>
        <v>2019</v>
      </c>
      <c r="C153" s="155">
        <v>37</v>
      </c>
      <c r="D153" s="193"/>
      <c r="E153" s="194"/>
      <c r="F153" s="195"/>
      <c r="G153" s="200"/>
    </row>
    <row r="154" spans="1:7" s="190" customFormat="1" x14ac:dyDescent="0.25">
      <c r="A154" s="155"/>
      <c r="B154" s="156">
        <f>Leyendas!$A$2</f>
        <v>2019</v>
      </c>
      <c r="C154" s="155">
        <v>38</v>
      </c>
      <c r="D154" s="193"/>
      <c r="E154" s="194"/>
      <c r="F154" s="195"/>
      <c r="G154" s="200"/>
    </row>
    <row r="155" spans="1:7" s="190" customFormat="1" x14ac:dyDescent="0.25">
      <c r="A155" s="155"/>
      <c r="B155" s="156">
        <f>Leyendas!$A$2</f>
        <v>2019</v>
      </c>
      <c r="C155" s="155">
        <v>39</v>
      </c>
      <c r="D155" s="193"/>
      <c r="E155" s="194"/>
      <c r="F155" s="195"/>
      <c r="G155" s="200"/>
    </row>
    <row r="156" spans="1:7" s="190" customFormat="1" x14ac:dyDescent="0.25">
      <c r="A156" s="155"/>
      <c r="B156" s="156">
        <f>Leyendas!$A$2</f>
        <v>2019</v>
      </c>
      <c r="C156" s="155">
        <v>40</v>
      </c>
      <c r="D156" s="193"/>
      <c r="E156" s="194"/>
      <c r="F156" s="195"/>
      <c r="G156" s="200"/>
    </row>
    <row r="157" spans="1:7" s="190" customFormat="1" x14ac:dyDescent="0.25">
      <c r="A157" s="155"/>
      <c r="B157" s="156">
        <f>Leyendas!$A$2</f>
        <v>2019</v>
      </c>
      <c r="C157" s="155">
        <v>41</v>
      </c>
      <c r="D157" s="193"/>
      <c r="E157" s="194"/>
      <c r="F157" s="195"/>
      <c r="G157" s="200"/>
    </row>
    <row r="158" spans="1:7" s="190" customFormat="1" x14ac:dyDescent="0.25">
      <c r="A158" s="155"/>
      <c r="B158" s="156">
        <f>Leyendas!$A$2</f>
        <v>2019</v>
      </c>
      <c r="C158" s="155">
        <v>42</v>
      </c>
      <c r="D158" s="193"/>
      <c r="E158" s="194"/>
      <c r="F158" s="195"/>
      <c r="G158" s="200"/>
    </row>
    <row r="159" spans="1:7" s="190" customFormat="1" x14ac:dyDescent="0.25">
      <c r="A159" s="155"/>
      <c r="B159" s="156">
        <f>Leyendas!$A$2</f>
        <v>2019</v>
      </c>
      <c r="C159" s="155">
        <v>43</v>
      </c>
      <c r="D159" s="193"/>
      <c r="E159" s="194"/>
      <c r="F159" s="195"/>
      <c r="G159" s="200"/>
    </row>
    <row r="160" spans="1:7" s="190" customFormat="1" x14ac:dyDescent="0.25">
      <c r="A160" s="155"/>
      <c r="B160" s="156">
        <f>Leyendas!$A$2</f>
        <v>2019</v>
      </c>
      <c r="C160" s="155">
        <v>44</v>
      </c>
      <c r="D160" s="193"/>
      <c r="E160" s="194"/>
      <c r="F160" s="195"/>
      <c r="G160" s="200"/>
    </row>
    <row r="161" spans="1:7" s="190" customFormat="1" x14ac:dyDescent="0.25">
      <c r="A161" s="155"/>
      <c r="B161" s="156">
        <f>Leyendas!$A$2</f>
        <v>2019</v>
      </c>
      <c r="C161" s="155">
        <v>45</v>
      </c>
      <c r="D161" s="193"/>
      <c r="E161" s="194"/>
      <c r="F161" s="195"/>
      <c r="G161" s="200"/>
    </row>
    <row r="162" spans="1:7" s="190" customFormat="1" x14ac:dyDescent="0.25">
      <c r="A162" s="155"/>
      <c r="B162" s="156">
        <f>Leyendas!$A$2</f>
        <v>2019</v>
      </c>
      <c r="C162" s="155">
        <v>46</v>
      </c>
      <c r="D162" s="193"/>
      <c r="E162" s="194"/>
      <c r="F162" s="195"/>
      <c r="G162" s="200"/>
    </row>
    <row r="163" spans="1:7" s="190" customFormat="1" x14ac:dyDescent="0.25">
      <c r="A163" s="155"/>
      <c r="B163" s="156">
        <f>Leyendas!$A$2</f>
        <v>2019</v>
      </c>
      <c r="C163" s="155">
        <v>47</v>
      </c>
      <c r="D163" s="193"/>
      <c r="E163" s="194"/>
      <c r="F163" s="195"/>
      <c r="G163" s="200"/>
    </row>
    <row r="164" spans="1:7" s="190" customFormat="1" x14ac:dyDescent="0.25">
      <c r="A164" s="155"/>
      <c r="B164" s="156">
        <f>Leyendas!$A$2</f>
        <v>2019</v>
      </c>
      <c r="C164" s="155">
        <v>48</v>
      </c>
      <c r="D164" s="193"/>
      <c r="E164" s="194"/>
      <c r="F164" s="195"/>
      <c r="G164" s="200"/>
    </row>
    <row r="165" spans="1:7" s="190" customFormat="1" x14ac:dyDescent="0.25">
      <c r="A165" s="155"/>
      <c r="B165" s="156">
        <f>Leyendas!$A$2</f>
        <v>2019</v>
      </c>
      <c r="C165" s="155">
        <v>49</v>
      </c>
      <c r="D165" s="193"/>
      <c r="E165" s="194"/>
      <c r="F165" s="195"/>
      <c r="G165" s="200"/>
    </row>
    <row r="166" spans="1:7" s="190" customFormat="1" x14ac:dyDescent="0.25">
      <c r="A166" s="155"/>
      <c r="B166" s="156">
        <f>Leyendas!$A$2</f>
        <v>2019</v>
      </c>
      <c r="C166" s="155">
        <v>50</v>
      </c>
      <c r="D166" s="193"/>
      <c r="E166" s="194"/>
      <c r="F166" s="195"/>
      <c r="G166" s="200"/>
    </row>
    <row r="167" spans="1:7" s="190" customFormat="1" x14ac:dyDescent="0.25">
      <c r="A167" s="155"/>
      <c r="B167" s="156">
        <f>Leyendas!$A$2</f>
        <v>2019</v>
      </c>
      <c r="C167" s="155">
        <v>51</v>
      </c>
      <c r="D167" s="193"/>
      <c r="E167" s="194"/>
      <c r="F167" s="195"/>
      <c r="G167" s="200"/>
    </row>
    <row r="168" spans="1:7" s="190" customFormat="1" x14ac:dyDescent="0.25">
      <c r="A168" s="155"/>
      <c r="B168" s="156">
        <f>Leyendas!$A$2</f>
        <v>2019</v>
      </c>
      <c r="C168" s="155">
        <v>52</v>
      </c>
      <c r="D168" s="193"/>
      <c r="E168" s="194"/>
      <c r="F168" s="195"/>
      <c r="G168" s="200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90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Q138"/>
  <sheetViews>
    <sheetView zoomScaleNormal="100" workbookViewId="0">
      <selection activeCell="C11" sqref="C11"/>
    </sheetView>
  </sheetViews>
  <sheetFormatPr baseColWidth="10" defaultColWidth="9.140625" defaultRowHeight="15" x14ac:dyDescent="0.25"/>
  <cols>
    <col min="1" max="10" width="9.140625" style="190"/>
    <col min="11" max="11" width="27.85546875" style="190" bestFit="1" customWidth="1"/>
    <col min="12" max="12" width="9.140625" style="190"/>
    <col min="13" max="13" width="31.5703125" style="190" bestFit="1" customWidth="1"/>
    <col min="14" max="16" width="9.140625" style="190"/>
    <col min="17" max="17" width="19.5703125" style="190" customWidth="1"/>
    <col min="18" max="16384" width="9.140625" style="190"/>
  </cols>
  <sheetData>
    <row r="3" spans="2:14" x14ac:dyDescent="0.25">
      <c r="L3" s="410" t="s">
        <v>391</v>
      </c>
      <c r="M3" s="411"/>
      <c r="N3" s="412"/>
    </row>
    <row r="4" spans="2:14" x14ac:dyDescent="0.25">
      <c r="L4" s="243">
        <v>2013</v>
      </c>
      <c r="M4" s="244">
        <v>539276</v>
      </c>
      <c r="N4" s="243"/>
    </row>
    <row r="5" spans="2:14" x14ac:dyDescent="0.25">
      <c r="L5" s="243">
        <v>2014</v>
      </c>
      <c r="M5" s="244">
        <v>539276</v>
      </c>
      <c r="N5" s="243"/>
    </row>
    <row r="6" spans="2:14" x14ac:dyDescent="0.25">
      <c r="L6" s="243">
        <v>2015</v>
      </c>
      <c r="M6" s="243"/>
      <c r="N6" s="243"/>
    </row>
    <row r="7" spans="2:14" x14ac:dyDescent="0.25">
      <c r="J7" s="106"/>
      <c r="K7" s="106"/>
      <c r="L7" s="106"/>
      <c r="M7" s="106"/>
    </row>
    <row r="8" spans="2:14" x14ac:dyDescent="0.25">
      <c r="J8" s="106"/>
      <c r="K8" s="106"/>
      <c r="L8" s="106"/>
      <c r="M8" s="106"/>
    </row>
    <row r="9" spans="2:14" ht="18" customHeight="1" x14ac:dyDescent="0.3">
      <c r="B9" s="245" t="s">
        <v>395</v>
      </c>
      <c r="C9" s="246"/>
      <c r="D9" s="246"/>
      <c r="E9" s="247" t="s">
        <v>394</v>
      </c>
      <c r="F9" s="248"/>
      <c r="G9" s="249"/>
      <c r="H9" s="250" t="s">
        <v>0</v>
      </c>
      <c r="I9" s="251"/>
      <c r="J9" s="251"/>
      <c r="K9" s="252"/>
      <c r="M9" s="253" t="s">
        <v>384</v>
      </c>
    </row>
    <row r="10" spans="2:14" x14ac:dyDescent="0.25">
      <c r="B10" s="254" t="s">
        <v>374</v>
      </c>
      <c r="C10" s="255"/>
      <c r="D10" s="190">
        <f>Leyendas!K2</f>
        <v>2019</v>
      </c>
      <c r="E10" s="254" t="s">
        <v>374</v>
      </c>
      <c r="F10" s="255"/>
      <c r="G10" s="256">
        <f>Leyendas!K2</f>
        <v>2019</v>
      </c>
      <c r="H10" s="254" t="s">
        <v>374</v>
      </c>
      <c r="I10" s="257" t="s">
        <v>67</v>
      </c>
      <c r="J10" s="257" t="s">
        <v>373</v>
      </c>
      <c r="K10" s="258" t="str">
        <f>CONCATENATE("% ",Leyendas!K2)</f>
        <v>% 2019</v>
      </c>
      <c r="M10" s="190" t="s">
        <v>385</v>
      </c>
      <c r="N10" s="190">
        <f>SUM(IRAG!E8:E59)</f>
        <v>0</v>
      </c>
    </row>
    <row r="11" spans="2:14" x14ac:dyDescent="0.25">
      <c r="B11" s="259">
        <v>1</v>
      </c>
      <c r="C11" s="260"/>
      <c r="D11" s="120">
        <f>IRAG!E8</f>
        <v>0</v>
      </c>
      <c r="E11" s="259">
        <v>1</v>
      </c>
      <c r="F11" s="261"/>
      <c r="G11" s="198" t="e">
        <f>IRAG!E8/IRAG!D8</f>
        <v>#DIV/0!</v>
      </c>
      <c r="H11" s="259">
        <v>1</v>
      </c>
      <c r="I11" s="106">
        <f>IRAG!J8</f>
        <v>0</v>
      </c>
      <c r="J11" s="106">
        <f>IRAG!K8</f>
        <v>0</v>
      </c>
      <c r="K11" s="262" t="e">
        <f>IRAG!K8/IRAG!J8</f>
        <v>#DIV/0!</v>
      </c>
      <c r="M11" s="190" t="s">
        <v>324</v>
      </c>
      <c r="N11" s="190">
        <f>SUM(IRAG!F8:F59)</f>
        <v>0</v>
      </c>
    </row>
    <row r="12" spans="2:14" x14ac:dyDescent="0.25">
      <c r="B12" s="259">
        <v>2</v>
      </c>
      <c r="C12" s="260"/>
      <c r="D12" s="120">
        <f>IRAG!E9</f>
        <v>0</v>
      </c>
      <c r="E12" s="259">
        <v>2</v>
      </c>
      <c r="F12" s="261"/>
      <c r="G12" s="198" t="e">
        <f>IRAG!E9/IRAG!D9</f>
        <v>#DIV/0!</v>
      </c>
      <c r="H12" s="259">
        <v>2</v>
      </c>
      <c r="I12" s="106">
        <f>IRAG!J9</f>
        <v>0</v>
      </c>
      <c r="J12" s="106">
        <f>IRAG!K9</f>
        <v>0</v>
      </c>
      <c r="K12" s="262" t="e">
        <f>IRAG!K9/IRAG!J9</f>
        <v>#DIV/0!</v>
      </c>
      <c r="M12" s="190" t="s">
        <v>325</v>
      </c>
      <c r="N12" s="190">
        <f>N10-N11</f>
        <v>0</v>
      </c>
    </row>
    <row r="13" spans="2:14" x14ac:dyDescent="0.25">
      <c r="B13" s="259">
        <v>3</v>
      </c>
      <c r="C13" s="260"/>
      <c r="D13" s="120">
        <f>IRAG!E10</f>
        <v>0</v>
      </c>
      <c r="E13" s="259">
        <v>3</v>
      </c>
      <c r="F13" s="261"/>
      <c r="G13" s="198" t="e">
        <f>IRAG!E10/IRAG!D10</f>
        <v>#DIV/0!</v>
      </c>
      <c r="H13" s="259">
        <v>3</v>
      </c>
      <c r="I13" s="106">
        <f>IRAG!J10</f>
        <v>0</v>
      </c>
      <c r="J13" s="106">
        <f>IRAG!K10</f>
        <v>0</v>
      </c>
      <c r="K13" s="262" t="e">
        <f>IRAG!K10/IRAG!J10</f>
        <v>#DIV/0!</v>
      </c>
    </row>
    <row r="14" spans="2:14" x14ac:dyDescent="0.25">
      <c r="B14" s="259">
        <v>4</v>
      </c>
      <c r="C14" s="260"/>
      <c r="D14" s="120">
        <f>IRAG!E11</f>
        <v>0</v>
      </c>
      <c r="E14" s="259">
        <v>4</v>
      </c>
      <c r="F14" s="261"/>
      <c r="G14" s="198" t="e">
        <f>IRAG!E11/IRAG!D11</f>
        <v>#DIV/0!</v>
      </c>
      <c r="H14" s="259">
        <v>4</v>
      </c>
      <c r="I14" s="106">
        <f>IRAG!J11</f>
        <v>0</v>
      </c>
      <c r="J14" s="106">
        <f>IRAG!K11</f>
        <v>0</v>
      </c>
      <c r="K14" s="262" t="e">
        <f>IRAG!K11/IRAG!J11</f>
        <v>#DIV/0!</v>
      </c>
    </row>
    <row r="15" spans="2:14" x14ac:dyDescent="0.25">
      <c r="B15" s="259">
        <v>5</v>
      </c>
      <c r="C15" s="260"/>
      <c r="D15" s="120">
        <f>IRAG!E12</f>
        <v>0</v>
      </c>
      <c r="E15" s="259">
        <v>5</v>
      </c>
      <c r="F15" s="261"/>
      <c r="G15" s="198" t="e">
        <f>IRAG!E12/IRAG!D12</f>
        <v>#DIV/0!</v>
      </c>
      <c r="H15" s="259">
        <v>5</v>
      </c>
      <c r="I15" s="106">
        <f>IRAG!J12</f>
        <v>0</v>
      </c>
      <c r="J15" s="106">
        <f>IRAG!K12</f>
        <v>0</v>
      </c>
      <c r="K15" s="262" t="e">
        <f>IRAG!K12/IRAG!J12</f>
        <v>#DIV/0!</v>
      </c>
      <c r="M15" s="253" t="s">
        <v>386</v>
      </c>
    </row>
    <row r="16" spans="2:14" x14ac:dyDescent="0.25">
      <c r="B16" s="259">
        <v>6</v>
      </c>
      <c r="C16" s="260"/>
      <c r="D16" s="120">
        <f>IRAG!E13</f>
        <v>0</v>
      </c>
      <c r="E16" s="259">
        <v>6</v>
      </c>
      <c r="F16" s="261"/>
      <c r="G16" s="198" t="e">
        <f>IRAG!E13/IRAG!D13</f>
        <v>#DIV/0!</v>
      </c>
      <c r="H16" s="259">
        <v>6</v>
      </c>
      <c r="I16" s="106">
        <f>IRAG!J13</f>
        <v>0</v>
      </c>
      <c r="J16" s="106">
        <f>IRAG!K13</f>
        <v>0</v>
      </c>
      <c r="K16" s="262" t="e">
        <f>IRAG!K13/IRAG!J13</f>
        <v>#DIV/0!</v>
      </c>
      <c r="M16" s="190" t="s">
        <v>324</v>
      </c>
      <c r="N16" s="190">
        <f>IRAG!F8</f>
        <v>0</v>
      </c>
    </row>
    <row r="17" spans="2:14" x14ac:dyDescent="0.25">
      <c r="B17" s="259">
        <v>7</v>
      </c>
      <c r="C17" s="260"/>
      <c r="D17" s="120">
        <f>IRAG!E14</f>
        <v>0</v>
      </c>
      <c r="E17" s="259">
        <v>7</v>
      </c>
      <c r="F17" s="261"/>
      <c r="G17" s="198" t="e">
        <f>IRAG!E14/IRAG!D14</f>
        <v>#DIV/0!</v>
      </c>
      <c r="H17" s="259">
        <v>7</v>
      </c>
      <c r="I17" s="106">
        <f>IRAG!J14</f>
        <v>0</v>
      </c>
      <c r="J17" s="106">
        <f>IRAG!K14</f>
        <v>0</v>
      </c>
      <c r="K17" s="262" t="e">
        <f>IRAG!K14/IRAG!J14</f>
        <v>#DIV/0!</v>
      </c>
      <c r="M17" s="190" t="s">
        <v>387</v>
      </c>
      <c r="N17" s="190">
        <f>IRAG!G8</f>
        <v>0</v>
      </c>
    </row>
    <row r="18" spans="2:14" x14ac:dyDescent="0.25">
      <c r="B18" s="259">
        <v>8</v>
      </c>
      <c r="C18" s="260"/>
      <c r="D18" s="120">
        <f>IRAG!E15</f>
        <v>0</v>
      </c>
      <c r="E18" s="259">
        <v>8</v>
      </c>
      <c r="F18" s="261"/>
      <c r="G18" s="198" t="e">
        <f>IRAG!E15/IRAG!D15</f>
        <v>#DIV/0!</v>
      </c>
      <c r="H18" s="259">
        <v>8</v>
      </c>
      <c r="I18" s="106">
        <f>IRAG!J15</f>
        <v>0</v>
      </c>
      <c r="J18" s="106">
        <f>IRAG!K15</f>
        <v>0</v>
      </c>
      <c r="K18" s="262" t="e">
        <f>IRAG!K15/IRAG!J15</f>
        <v>#DIV/0!</v>
      </c>
      <c r="M18" s="190" t="s">
        <v>388</v>
      </c>
      <c r="N18" s="190">
        <f>IRAG!H8</f>
        <v>0</v>
      </c>
    </row>
    <row r="19" spans="2:14" x14ac:dyDescent="0.25">
      <c r="B19" s="259">
        <v>9</v>
      </c>
      <c r="C19" s="260"/>
      <c r="D19" s="120">
        <f>IRAG!E16</f>
        <v>0</v>
      </c>
      <c r="E19" s="259">
        <v>9</v>
      </c>
      <c r="F19" s="261"/>
      <c r="G19" s="198" t="e">
        <f>IRAG!E16/IRAG!D16</f>
        <v>#DIV/0!</v>
      </c>
      <c r="H19" s="259">
        <v>9</v>
      </c>
      <c r="I19" s="106">
        <f>IRAG!J16</f>
        <v>0</v>
      </c>
      <c r="J19" s="106">
        <f>IRAG!K16</f>
        <v>0</v>
      </c>
      <c r="K19" s="262" t="e">
        <f>IRAG!K16/IRAG!J16</f>
        <v>#DIV/0!</v>
      </c>
      <c r="M19" s="190" t="s">
        <v>389</v>
      </c>
      <c r="N19" s="190">
        <f>IRAG!I8</f>
        <v>0</v>
      </c>
    </row>
    <row r="20" spans="2:14" x14ac:dyDescent="0.25">
      <c r="B20" s="259">
        <v>10</v>
      </c>
      <c r="C20" s="260"/>
      <c r="D20" s="120">
        <f>IRAG!E17</f>
        <v>0</v>
      </c>
      <c r="E20" s="259">
        <v>10</v>
      </c>
      <c r="F20" s="261"/>
      <c r="G20" s="198" t="e">
        <f>IRAG!E17/IRAG!D17</f>
        <v>#DIV/0!</v>
      </c>
      <c r="H20" s="259">
        <v>10</v>
      </c>
      <c r="I20" s="106">
        <f>IRAG!J17</f>
        <v>0</v>
      </c>
      <c r="J20" s="106">
        <f>IRAG!K17</f>
        <v>0</v>
      </c>
      <c r="K20" s="262" t="e">
        <f>IRAG!K17/IRAG!J17</f>
        <v>#DIV/0!</v>
      </c>
      <c r="M20" s="190" t="s">
        <v>390</v>
      </c>
      <c r="N20" s="190">
        <f>N16-N17-N19</f>
        <v>0</v>
      </c>
    </row>
    <row r="21" spans="2:14" x14ac:dyDescent="0.25">
      <c r="B21" s="259">
        <v>11</v>
      </c>
      <c r="C21" s="260"/>
      <c r="D21" s="120">
        <f>IRAG!E18</f>
        <v>0</v>
      </c>
      <c r="E21" s="259">
        <v>11</v>
      </c>
      <c r="F21" s="261"/>
      <c r="G21" s="198" t="e">
        <f>IRAG!E18/IRAG!D18</f>
        <v>#DIV/0!</v>
      </c>
      <c r="H21" s="259">
        <v>11</v>
      </c>
      <c r="I21" s="106">
        <f>IRAG!J18</f>
        <v>0</v>
      </c>
      <c r="J21" s="106">
        <f>IRAG!K18</f>
        <v>0</v>
      </c>
      <c r="K21" s="262" t="e">
        <f>IRAG!K18/IRAG!J18</f>
        <v>#DIV/0!</v>
      </c>
    </row>
    <row r="22" spans="2:14" x14ac:dyDescent="0.25">
      <c r="B22" s="259">
        <v>12</v>
      </c>
      <c r="C22" s="260"/>
      <c r="D22" s="120">
        <f>IRAG!E19</f>
        <v>0</v>
      </c>
      <c r="E22" s="259">
        <v>12</v>
      </c>
      <c r="F22" s="261"/>
      <c r="G22" s="198" t="e">
        <f>IRAG!E19/IRAG!D19</f>
        <v>#DIV/0!</v>
      </c>
      <c r="H22" s="259">
        <v>12</v>
      </c>
      <c r="I22" s="106">
        <f>IRAG!J19</f>
        <v>0</v>
      </c>
      <c r="J22" s="106">
        <f>IRAG!K19</f>
        <v>0</v>
      </c>
      <c r="K22" s="262" t="e">
        <f>IRAG!K19/IRAG!J19</f>
        <v>#DIV/0!</v>
      </c>
    </row>
    <row r="23" spans="2:14" x14ac:dyDescent="0.25">
      <c r="B23" s="259">
        <v>13</v>
      </c>
      <c r="C23" s="260"/>
      <c r="D23" s="120">
        <f>IRAG!E20</f>
        <v>0</v>
      </c>
      <c r="E23" s="259">
        <v>13</v>
      </c>
      <c r="F23" s="261"/>
      <c r="G23" s="198" t="e">
        <f>IRAG!E20/IRAG!D20</f>
        <v>#DIV/0!</v>
      </c>
      <c r="H23" s="259">
        <v>13</v>
      </c>
      <c r="I23" s="106">
        <f>IRAG!J20</f>
        <v>0</v>
      </c>
      <c r="J23" s="106">
        <f>IRAG!K20</f>
        <v>0</v>
      </c>
      <c r="K23" s="262" t="e">
        <f>IRAG!K20/IRAG!J20</f>
        <v>#DIV/0!</v>
      </c>
    </row>
    <row r="24" spans="2:14" x14ac:dyDescent="0.25">
      <c r="B24" s="259">
        <v>14</v>
      </c>
      <c r="C24" s="260"/>
      <c r="D24" s="120">
        <f>IRAG!E21</f>
        <v>0</v>
      </c>
      <c r="E24" s="259">
        <v>14</v>
      </c>
      <c r="F24" s="261"/>
      <c r="G24" s="198" t="e">
        <f>IRAG!E21/IRAG!D21</f>
        <v>#DIV/0!</v>
      </c>
      <c r="H24" s="259">
        <v>14</v>
      </c>
      <c r="I24" s="106">
        <f>IRAG!J21</f>
        <v>0</v>
      </c>
      <c r="J24" s="106">
        <f>IRAG!K21</f>
        <v>0</v>
      </c>
      <c r="K24" s="262" t="e">
        <f>IRAG!K21/IRAG!J21</f>
        <v>#DIV/0!</v>
      </c>
    </row>
    <row r="25" spans="2:14" x14ac:dyDescent="0.25">
      <c r="B25" s="259">
        <v>15</v>
      </c>
      <c r="C25" s="260"/>
      <c r="D25" s="120">
        <f>IRAG!E22</f>
        <v>0</v>
      </c>
      <c r="E25" s="259">
        <v>15</v>
      </c>
      <c r="F25" s="261"/>
      <c r="G25" s="198" t="e">
        <f>IRAG!E22/IRAG!D22</f>
        <v>#DIV/0!</v>
      </c>
      <c r="H25" s="259">
        <v>15</v>
      </c>
      <c r="I25" s="106">
        <f>IRAG!J22</f>
        <v>0</v>
      </c>
      <c r="J25" s="106">
        <f>IRAG!K22</f>
        <v>0</v>
      </c>
      <c r="K25" s="262" t="e">
        <f>IRAG!K22/IRAG!J22</f>
        <v>#DIV/0!</v>
      </c>
    </row>
    <row r="26" spans="2:14" x14ac:dyDescent="0.25">
      <c r="B26" s="259">
        <v>16</v>
      </c>
      <c r="C26" s="260"/>
      <c r="D26" s="120">
        <f>IRAG!E23</f>
        <v>0</v>
      </c>
      <c r="E26" s="259">
        <v>16</v>
      </c>
      <c r="F26" s="261"/>
      <c r="G26" s="198" t="e">
        <f>IRAG!E23/IRAG!D23</f>
        <v>#DIV/0!</v>
      </c>
      <c r="H26" s="259">
        <v>16</v>
      </c>
      <c r="I26" s="106">
        <f>IRAG!J23</f>
        <v>0</v>
      </c>
      <c r="J26" s="106">
        <f>IRAG!K23</f>
        <v>0</v>
      </c>
      <c r="K26" s="262" t="e">
        <f>IRAG!K23/IRAG!J23</f>
        <v>#DIV/0!</v>
      </c>
    </row>
    <row r="27" spans="2:14" x14ac:dyDescent="0.25">
      <c r="B27" s="259">
        <v>17</v>
      </c>
      <c r="C27" s="260"/>
      <c r="D27" s="120">
        <f>IRAG!E24</f>
        <v>0</v>
      </c>
      <c r="E27" s="259">
        <v>17</v>
      </c>
      <c r="F27" s="261"/>
      <c r="G27" s="198" t="e">
        <f>IRAG!E24/IRAG!D24</f>
        <v>#DIV/0!</v>
      </c>
      <c r="H27" s="259">
        <v>17</v>
      </c>
      <c r="I27" s="106">
        <f>IRAG!J24</f>
        <v>0</v>
      </c>
      <c r="J27" s="106">
        <f>IRAG!K24</f>
        <v>0</v>
      </c>
      <c r="K27" s="262" t="e">
        <f>IRAG!K24/IRAG!J24</f>
        <v>#DIV/0!</v>
      </c>
    </row>
    <row r="28" spans="2:14" x14ac:dyDescent="0.25">
      <c r="B28" s="259">
        <v>18</v>
      </c>
      <c r="C28" s="260"/>
      <c r="D28" s="120">
        <f>IRAG!E25</f>
        <v>0</v>
      </c>
      <c r="E28" s="259">
        <v>18</v>
      </c>
      <c r="F28" s="261"/>
      <c r="G28" s="198" t="e">
        <f>IRAG!E25/IRAG!D25</f>
        <v>#DIV/0!</v>
      </c>
      <c r="H28" s="259">
        <v>18</v>
      </c>
      <c r="I28" s="106">
        <f>IRAG!J25</f>
        <v>0</v>
      </c>
      <c r="J28" s="106">
        <f>IRAG!K25</f>
        <v>0</v>
      </c>
      <c r="K28" s="262" t="e">
        <f>IRAG!K25/IRAG!J25</f>
        <v>#DIV/0!</v>
      </c>
    </row>
    <row r="29" spans="2:14" x14ac:dyDescent="0.25">
      <c r="B29" s="259">
        <v>19</v>
      </c>
      <c r="C29" s="260"/>
      <c r="D29" s="120">
        <f>IRAG!E26</f>
        <v>0</v>
      </c>
      <c r="E29" s="259">
        <v>19</v>
      </c>
      <c r="F29" s="261"/>
      <c r="G29" s="198" t="e">
        <f>IRAG!E26/IRAG!D26</f>
        <v>#DIV/0!</v>
      </c>
      <c r="H29" s="259">
        <v>19</v>
      </c>
      <c r="I29" s="106">
        <f>IRAG!J26</f>
        <v>0</v>
      </c>
      <c r="J29" s="106">
        <f>IRAG!K26</f>
        <v>0</v>
      </c>
      <c r="K29" s="262" t="e">
        <f>IRAG!K26/IRAG!J26</f>
        <v>#DIV/0!</v>
      </c>
    </row>
    <row r="30" spans="2:14" x14ac:dyDescent="0.25">
      <c r="B30" s="259">
        <v>20</v>
      </c>
      <c r="C30" s="260"/>
      <c r="D30" s="120">
        <f>IRAG!E27</f>
        <v>0</v>
      </c>
      <c r="E30" s="259">
        <v>20</v>
      </c>
      <c r="F30" s="261"/>
      <c r="G30" s="198" t="e">
        <f>IRAG!E27/IRAG!D27</f>
        <v>#DIV/0!</v>
      </c>
      <c r="H30" s="259">
        <v>20</v>
      </c>
      <c r="I30" s="106">
        <f>IRAG!J27</f>
        <v>0</v>
      </c>
      <c r="J30" s="106">
        <f>IRAG!K27</f>
        <v>0</v>
      </c>
      <c r="K30" s="262" t="e">
        <f>IRAG!K27/IRAG!J27</f>
        <v>#DIV/0!</v>
      </c>
    </row>
    <row r="31" spans="2:14" x14ac:dyDescent="0.25">
      <c r="B31" s="259">
        <v>21</v>
      </c>
      <c r="C31" s="260"/>
      <c r="D31" s="120">
        <f>IRAG!E28</f>
        <v>0</v>
      </c>
      <c r="E31" s="259">
        <v>21</v>
      </c>
      <c r="F31" s="261"/>
      <c r="G31" s="198" t="e">
        <f>IRAG!E28/IRAG!D28</f>
        <v>#DIV/0!</v>
      </c>
      <c r="H31" s="259">
        <v>21</v>
      </c>
      <c r="I31" s="106">
        <f>IRAG!J28</f>
        <v>0</v>
      </c>
      <c r="J31" s="106">
        <f>IRAG!K28</f>
        <v>0</v>
      </c>
      <c r="K31" s="262" t="e">
        <f>IRAG!K28/IRAG!J28</f>
        <v>#DIV/0!</v>
      </c>
    </row>
    <row r="32" spans="2:14" x14ac:dyDescent="0.25">
      <c r="B32" s="259">
        <v>22</v>
      </c>
      <c r="C32" s="260"/>
      <c r="D32" s="120">
        <f>IRAG!E29</f>
        <v>0</v>
      </c>
      <c r="E32" s="259">
        <v>22</v>
      </c>
      <c r="F32" s="261"/>
      <c r="G32" s="198" t="e">
        <f>IRAG!E29/IRAG!D29</f>
        <v>#DIV/0!</v>
      </c>
      <c r="H32" s="259">
        <v>22</v>
      </c>
      <c r="I32" s="106">
        <f>IRAG!J29</f>
        <v>0</v>
      </c>
      <c r="J32" s="106">
        <f>IRAG!K29</f>
        <v>0</v>
      </c>
      <c r="K32" s="262" t="e">
        <f>IRAG!K29/IRAG!J29</f>
        <v>#DIV/0!</v>
      </c>
    </row>
    <row r="33" spans="2:11" x14ac:dyDescent="0.25">
      <c r="B33" s="259">
        <v>23</v>
      </c>
      <c r="C33" s="260"/>
      <c r="D33" s="120">
        <f>IRAG!E30</f>
        <v>0</v>
      </c>
      <c r="E33" s="259">
        <v>23</v>
      </c>
      <c r="F33" s="261"/>
      <c r="G33" s="198" t="e">
        <f>IRAG!E30/IRAG!D30</f>
        <v>#DIV/0!</v>
      </c>
      <c r="H33" s="259">
        <v>23</v>
      </c>
      <c r="I33" s="106">
        <f>IRAG!J30</f>
        <v>0</v>
      </c>
      <c r="J33" s="106">
        <f>IRAG!K30</f>
        <v>0</v>
      </c>
      <c r="K33" s="262" t="e">
        <f>IRAG!K30/IRAG!J30</f>
        <v>#DIV/0!</v>
      </c>
    </row>
    <row r="34" spans="2:11" x14ac:dyDescent="0.25">
      <c r="B34" s="259">
        <v>24</v>
      </c>
      <c r="C34" s="260"/>
      <c r="D34" s="120">
        <f>IRAG!E31</f>
        <v>0</v>
      </c>
      <c r="E34" s="259">
        <v>24</v>
      </c>
      <c r="F34" s="261"/>
      <c r="G34" s="198" t="e">
        <f>IRAG!E31/IRAG!D31</f>
        <v>#DIV/0!</v>
      </c>
      <c r="H34" s="259">
        <v>24</v>
      </c>
      <c r="I34" s="106">
        <f>IRAG!J31</f>
        <v>0</v>
      </c>
      <c r="J34" s="106">
        <f>IRAG!K31</f>
        <v>0</v>
      </c>
      <c r="K34" s="262" t="e">
        <f>IRAG!K31/IRAG!J31</f>
        <v>#DIV/0!</v>
      </c>
    </row>
    <row r="35" spans="2:11" x14ac:dyDescent="0.25">
      <c r="B35" s="259">
        <v>25</v>
      </c>
      <c r="C35" s="260"/>
      <c r="D35" s="120">
        <f>IRAG!E32</f>
        <v>0</v>
      </c>
      <c r="E35" s="259">
        <v>25</v>
      </c>
      <c r="F35" s="261"/>
      <c r="G35" s="198" t="e">
        <f>IRAG!E32/IRAG!D32</f>
        <v>#DIV/0!</v>
      </c>
      <c r="H35" s="259">
        <v>25</v>
      </c>
      <c r="I35" s="106">
        <f>IRAG!J32</f>
        <v>0</v>
      </c>
      <c r="J35" s="106">
        <f>IRAG!K32</f>
        <v>0</v>
      </c>
      <c r="K35" s="262" t="e">
        <f>IRAG!K32/IRAG!J32</f>
        <v>#DIV/0!</v>
      </c>
    </row>
    <row r="36" spans="2:11" x14ac:dyDescent="0.25">
      <c r="B36" s="259">
        <v>26</v>
      </c>
      <c r="C36" s="260"/>
      <c r="D36" s="120">
        <f>IRAG!E33</f>
        <v>0</v>
      </c>
      <c r="E36" s="259">
        <v>26</v>
      </c>
      <c r="F36" s="261"/>
      <c r="G36" s="198" t="e">
        <f>IRAG!E33/IRAG!D33</f>
        <v>#DIV/0!</v>
      </c>
      <c r="H36" s="259">
        <v>26</v>
      </c>
      <c r="I36" s="106">
        <f>IRAG!J33</f>
        <v>0</v>
      </c>
      <c r="J36" s="106">
        <f>IRAG!K33</f>
        <v>0</v>
      </c>
      <c r="K36" s="262" t="e">
        <f>IRAG!K33/IRAG!J33</f>
        <v>#DIV/0!</v>
      </c>
    </row>
    <row r="37" spans="2:11" x14ac:dyDescent="0.25">
      <c r="B37" s="259">
        <v>27</v>
      </c>
      <c r="C37" s="260"/>
      <c r="D37" s="120">
        <f>IRAG!E34</f>
        <v>0</v>
      </c>
      <c r="E37" s="259">
        <v>27</v>
      </c>
      <c r="F37" s="261"/>
      <c r="G37" s="198" t="e">
        <f>IRAG!E34/IRAG!D34</f>
        <v>#DIV/0!</v>
      </c>
      <c r="H37" s="259">
        <v>27</v>
      </c>
      <c r="I37" s="106">
        <f>IRAG!J34</f>
        <v>0</v>
      </c>
      <c r="J37" s="106">
        <f>IRAG!K34</f>
        <v>0</v>
      </c>
      <c r="K37" s="262" t="e">
        <f>IRAG!K34/IRAG!J34</f>
        <v>#DIV/0!</v>
      </c>
    </row>
    <row r="38" spans="2:11" x14ac:dyDescent="0.25">
      <c r="B38" s="259">
        <v>28</v>
      </c>
      <c r="C38" s="260"/>
      <c r="D38" s="120">
        <f>IRAG!E35</f>
        <v>0</v>
      </c>
      <c r="E38" s="259">
        <v>28</v>
      </c>
      <c r="F38" s="261"/>
      <c r="G38" s="198" t="e">
        <f>IRAG!E35/IRAG!D35</f>
        <v>#DIV/0!</v>
      </c>
      <c r="H38" s="259">
        <v>28</v>
      </c>
      <c r="I38" s="106">
        <f>IRAG!J35</f>
        <v>0</v>
      </c>
      <c r="J38" s="106">
        <f>IRAG!K35</f>
        <v>0</v>
      </c>
      <c r="K38" s="262" t="e">
        <f>IRAG!K35/IRAG!J35</f>
        <v>#DIV/0!</v>
      </c>
    </row>
    <row r="39" spans="2:11" x14ac:dyDescent="0.25">
      <c r="B39" s="259">
        <v>29</v>
      </c>
      <c r="C39" s="260"/>
      <c r="D39" s="120">
        <f>IRAG!E36</f>
        <v>0</v>
      </c>
      <c r="E39" s="259">
        <v>29</v>
      </c>
      <c r="F39" s="261"/>
      <c r="G39" s="198" t="e">
        <f>IRAG!E36/IRAG!D36</f>
        <v>#DIV/0!</v>
      </c>
      <c r="H39" s="259">
        <v>29</v>
      </c>
      <c r="I39" s="106">
        <f>IRAG!J36</f>
        <v>0</v>
      </c>
      <c r="J39" s="106">
        <f>IRAG!K36</f>
        <v>0</v>
      </c>
      <c r="K39" s="262" t="e">
        <f>IRAG!K36/IRAG!J36</f>
        <v>#DIV/0!</v>
      </c>
    </row>
    <row r="40" spans="2:11" x14ac:dyDescent="0.25">
      <c r="B40" s="259">
        <v>30</v>
      </c>
      <c r="C40" s="260"/>
      <c r="D40" s="120">
        <f>IRAG!E37</f>
        <v>0</v>
      </c>
      <c r="E40" s="259">
        <v>30</v>
      </c>
      <c r="F40" s="261"/>
      <c r="G40" s="198" t="e">
        <f>IRAG!E37/IRAG!D37</f>
        <v>#DIV/0!</v>
      </c>
      <c r="H40" s="259">
        <v>30</v>
      </c>
      <c r="I40" s="106">
        <f>IRAG!J37</f>
        <v>0</v>
      </c>
      <c r="J40" s="106">
        <f>IRAG!K37</f>
        <v>0</v>
      </c>
      <c r="K40" s="262" t="e">
        <f>IRAG!K37/IRAG!J37</f>
        <v>#DIV/0!</v>
      </c>
    </row>
    <row r="41" spans="2:11" x14ac:dyDescent="0.25">
      <c r="B41" s="259">
        <v>31</v>
      </c>
      <c r="C41" s="260"/>
      <c r="D41" s="120">
        <f>IRAG!E38</f>
        <v>0</v>
      </c>
      <c r="E41" s="259">
        <v>31</v>
      </c>
      <c r="F41" s="261"/>
      <c r="G41" s="198" t="e">
        <f>IRAG!E38/IRAG!D38</f>
        <v>#DIV/0!</v>
      </c>
      <c r="H41" s="259">
        <v>31</v>
      </c>
      <c r="I41" s="106">
        <f>IRAG!J38</f>
        <v>0</v>
      </c>
      <c r="J41" s="106">
        <f>IRAG!K38</f>
        <v>0</v>
      </c>
      <c r="K41" s="262" t="e">
        <f>IRAG!K38/IRAG!J38</f>
        <v>#DIV/0!</v>
      </c>
    </row>
    <row r="42" spans="2:11" x14ac:dyDescent="0.25">
      <c r="B42" s="259">
        <v>32</v>
      </c>
      <c r="C42" s="260"/>
      <c r="D42" s="120">
        <f>IRAG!E39</f>
        <v>0</v>
      </c>
      <c r="E42" s="259">
        <v>32</v>
      </c>
      <c r="F42" s="261"/>
      <c r="G42" s="198" t="e">
        <f>IRAG!E39/IRAG!D39</f>
        <v>#DIV/0!</v>
      </c>
      <c r="H42" s="259">
        <v>32</v>
      </c>
      <c r="I42" s="106">
        <f>IRAG!J39</f>
        <v>0</v>
      </c>
      <c r="J42" s="106">
        <f>IRAG!K39</f>
        <v>0</v>
      </c>
      <c r="K42" s="262" t="e">
        <f>IRAG!K39/IRAG!J39</f>
        <v>#DIV/0!</v>
      </c>
    </row>
    <row r="43" spans="2:11" x14ac:dyDescent="0.25">
      <c r="B43" s="259">
        <v>33</v>
      </c>
      <c r="C43" s="260"/>
      <c r="D43" s="120">
        <f>IRAG!E40</f>
        <v>0</v>
      </c>
      <c r="E43" s="259">
        <v>33</v>
      </c>
      <c r="F43" s="261"/>
      <c r="G43" s="198" t="e">
        <f>IRAG!E40/IRAG!D40</f>
        <v>#DIV/0!</v>
      </c>
      <c r="H43" s="259">
        <v>33</v>
      </c>
      <c r="I43" s="106">
        <f>IRAG!J40</f>
        <v>0</v>
      </c>
      <c r="J43" s="106">
        <f>IRAG!K40</f>
        <v>0</v>
      </c>
      <c r="K43" s="262" t="e">
        <f>IRAG!K40/IRAG!J40</f>
        <v>#DIV/0!</v>
      </c>
    </row>
    <row r="44" spans="2:11" x14ac:dyDescent="0.25">
      <c r="B44" s="259">
        <v>34</v>
      </c>
      <c r="C44" s="260"/>
      <c r="D44" s="120">
        <f>IRAG!E41</f>
        <v>0</v>
      </c>
      <c r="E44" s="259">
        <v>34</v>
      </c>
      <c r="F44" s="261"/>
      <c r="G44" s="198" t="e">
        <f>IRAG!E41/IRAG!D41</f>
        <v>#DIV/0!</v>
      </c>
      <c r="H44" s="259">
        <v>34</v>
      </c>
      <c r="I44" s="106">
        <f>IRAG!J41</f>
        <v>0</v>
      </c>
      <c r="J44" s="106">
        <f>IRAG!K41</f>
        <v>0</v>
      </c>
      <c r="K44" s="262" t="e">
        <f>IRAG!K41/IRAG!J41</f>
        <v>#DIV/0!</v>
      </c>
    </row>
    <row r="45" spans="2:11" x14ac:dyDescent="0.25">
      <c r="B45" s="259">
        <v>35</v>
      </c>
      <c r="C45" s="260"/>
      <c r="D45" s="120">
        <f>IRAG!E42</f>
        <v>0</v>
      </c>
      <c r="E45" s="259">
        <v>35</v>
      </c>
      <c r="F45" s="261"/>
      <c r="G45" s="198" t="e">
        <f>IRAG!E42/IRAG!D42</f>
        <v>#DIV/0!</v>
      </c>
      <c r="H45" s="259">
        <v>35</v>
      </c>
      <c r="I45" s="106">
        <f>IRAG!J42</f>
        <v>0</v>
      </c>
      <c r="J45" s="106">
        <f>IRAG!K42</f>
        <v>0</v>
      </c>
      <c r="K45" s="262" t="e">
        <f>IRAG!K42/IRAG!J42</f>
        <v>#DIV/0!</v>
      </c>
    </row>
    <row r="46" spans="2:11" x14ac:dyDescent="0.25">
      <c r="B46" s="259">
        <v>36</v>
      </c>
      <c r="C46" s="260"/>
      <c r="D46" s="120">
        <f>IRAG!E43</f>
        <v>0</v>
      </c>
      <c r="E46" s="259">
        <v>36</v>
      </c>
      <c r="F46" s="261"/>
      <c r="G46" s="198" t="e">
        <f>IRAG!E43/IRAG!D43</f>
        <v>#DIV/0!</v>
      </c>
      <c r="H46" s="259">
        <v>36</v>
      </c>
      <c r="I46" s="106">
        <f>IRAG!J43</f>
        <v>0</v>
      </c>
      <c r="J46" s="106">
        <f>IRAG!K43</f>
        <v>0</v>
      </c>
      <c r="K46" s="262" t="e">
        <f>IRAG!K43/IRAG!J43</f>
        <v>#DIV/0!</v>
      </c>
    </row>
    <row r="47" spans="2:11" x14ac:dyDescent="0.25">
      <c r="B47" s="259">
        <v>37</v>
      </c>
      <c r="C47" s="260"/>
      <c r="D47" s="120">
        <f>IRAG!E44</f>
        <v>0</v>
      </c>
      <c r="E47" s="259">
        <v>37</v>
      </c>
      <c r="F47" s="261"/>
      <c r="G47" s="198" t="e">
        <f>IRAG!E44/IRAG!D44</f>
        <v>#DIV/0!</v>
      </c>
      <c r="H47" s="259">
        <v>37</v>
      </c>
      <c r="I47" s="106">
        <f>IRAG!J44</f>
        <v>0</v>
      </c>
      <c r="J47" s="106">
        <f>IRAG!K44</f>
        <v>0</v>
      </c>
      <c r="K47" s="262" t="e">
        <f>IRAG!K44/IRAG!J44</f>
        <v>#DIV/0!</v>
      </c>
    </row>
    <row r="48" spans="2:11" x14ac:dyDescent="0.25">
      <c r="B48" s="259">
        <v>38</v>
      </c>
      <c r="C48" s="260"/>
      <c r="D48" s="120">
        <f>IRAG!E45</f>
        <v>0</v>
      </c>
      <c r="E48" s="259">
        <v>38</v>
      </c>
      <c r="F48" s="261"/>
      <c r="G48" s="198" t="e">
        <f>IRAG!E45/IRAG!D45</f>
        <v>#DIV/0!</v>
      </c>
      <c r="H48" s="259">
        <v>38</v>
      </c>
      <c r="I48" s="106">
        <f>IRAG!J45</f>
        <v>0</v>
      </c>
      <c r="J48" s="106">
        <f>IRAG!K45</f>
        <v>0</v>
      </c>
      <c r="K48" s="262" t="e">
        <f>IRAG!K45/IRAG!J45</f>
        <v>#DIV/0!</v>
      </c>
    </row>
    <row r="49" spans="2:14" x14ac:dyDescent="0.25">
      <c r="B49" s="259">
        <v>39</v>
      </c>
      <c r="C49" s="260"/>
      <c r="D49" s="120">
        <f>IRAG!E46</f>
        <v>0</v>
      </c>
      <c r="E49" s="259">
        <v>39</v>
      </c>
      <c r="F49" s="261"/>
      <c r="G49" s="198" t="e">
        <f>IRAG!E46/IRAG!D46</f>
        <v>#DIV/0!</v>
      </c>
      <c r="H49" s="259">
        <v>39</v>
      </c>
      <c r="I49" s="106">
        <f>IRAG!J46</f>
        <v>0</v>
      </c>
      <c r="J49" s="106">
        <f>IRAG!K46</f>
        <v>0</v>
      </c>
      <c r="K49" s="262" t="e">
        <f>IRAG!K46/IRAG!J46</f>
        <v>#DIV/0!</v>
      </c>
    </row>
    <row r="50" spans="2:14" x14ac:dyDescent="0.25">
      <c r="B50" s="259">
        <v>40</v>
      </c>
      <c r="C50" s="260"/>
      <c r="D50" s="120">
        <f>IRAG!E47</f>
        <v>0</v>
      </c>
      <c r="E50" s="259">
        <v>40</v>
      </c>
      <c r="F50" s="261"/>
      <c r="G50" s="198" t="e">
        <f>IRAG!E47/IRAG!D47</f>
        <v>#DIV/0!</v>
      </c>
      <c r="H50" s="259">
        <v>40</v>
      </c>
      <c r="I50" s="106">
        <f>IRAG!J47</f>
        <v>0</v>
      </c>
      <c r="J50" s="106">
        <f>IRAG!K47</f>
        <v>0</v>
      </c>
      <c r="K50" s="262" t="e">
        <f>IRAG!K47/IRAG!J47</f>
        <v>#DIV/0!</v>
      </c>
    </row>
    <row r="51" spans="2:14" x14ac:dyDescent="0.25">
      <c r="B51" s="259">
        <v>41</v>
      </c>
      <c r="C51" s="260"/>
      <c r="D51" s="120">
        <f>IRAG!E48</f>
        <v>0</v>
      </c>
      <c r="E51" s="259">
        <v>41</v>
      </c>
      <c r="F51" s="261"/>
      <c r="G51" s="198" t="e">
        <f>IRAG!E48/IRAG!D48</f>
        <v>#DIV/0!</v>
      </c>
      <c r="H51" s="259">
        <v>41</v>
      </c>
      <c r="I51" s="106">
        <f>IRAG!J48</f>
        <v>0</v>
      </c>
      <c r="J51" s="106">
        <f>IRAG!K48</f>
        <v>0</v>
      </c>
      <c r="K51" s="262" t="e">
        <f>IRAG!K48/IRAG!J48</f>
        <v>#DIV/0!</v>
      </c>
    </row>
    <row r="52" spans="2:14" x14ac:dyDescent="0.25">
      <c r="B52" s="259">
        <v>42</v>
      </c>
      <c r="C52" s="260"/>
      <c r="D52" s="120">
        <f>IRAG!E49</f>
        <v>0</v>
      </c>
      <c r="E52" s="259">
        <v>42</v>
      </c>
      <c r="F52" s="261"/>
      <c r="G52" s="198" t="e">
        <f>IRAG!E49/IRAG!D49</f>
        <v>#DIV/0!</v>
      </c>
      <c r="H52" s="259">
        <v>42</v>
      </c>
      <c r="I52" s="106">
        <f>IRAG!J49</f>
        <v>0</v>
      </c>
      <c r="J52" s="106">
        <f>IRAG!K49</f>
        <v>0</v>
      </c>
      <c r="K52" s="262" t="e">
        <f>IRAG!K49/IRAG!J49</f>
        <v>#DIV/0!</v>
      </c>
    </row>
    <row r="53" spans="2:14" x14ac:dyDescent="0.25">
      <c r="B53" s="259">
        <v>43</v>
      </c>
      <c r="C53" s="260"/>
      <c r="D53" s="120">
        <f>IRAG!E50</f>
        <v>0</v>
      </c>
      <c r="E53" s="259">
        <v>43</v>
      </c>
      <c r="F53" s="261"/>
      <c r="G53" s="198" t="e">
        <f>IRAG!E50/IRAG!D50</f>
        <v>#DIV/0!</v>
      </c>
      <c r="H53" s="259">
        <v>43</v>
      </c>
      <c r="I53" s="106">
        <f>IRAG!J50</f>
        <v>0</v>
      </c>
      <c r="J53" s="106">
        <f>IRAG!K50</f>
        <v>0</v>
      </c>
      <c r="K53" s="262" t="e">
        <f>IRAG!K50/IRAG!J50</f>
        <v>#DIV/0!</v>
      </c>
    </row>
    <row r="54" spans="2:14" x14ac:dyDescent="0.25">
      <c r="B54" s="259">
        <v>44</v>
      </c>
      <c r="C54" s="260"/>
      <c r="D54" s="120">
        <f>IRAG!E51</f>
        <v>0</v>
      </c>
      <c r="E54" s="259">
        <v>44</v>
      </c>
      <c r="F54" s="261"/>
      <c r="G54" s="198" t="e">
        <f>IRAG!E51/IRAG!D51</f>
        <v>#DIV/0!</v>
      </c>
      <c r="H54" s="259">
        <v>44</v>
      </c>
      <c r="I54" s="106">
        <f>IRAG!J51</f>
        <v>0</v>
      </c>
      <c r="J54" s="106">
        <f>IRAG!K51</f>
        <v>0</v>
      </c>
      <c r="K54" s="262" t="e">
        <f>IRAG!K51/IRAG!J51</f>
        <v>#DIV/0!</v>
      </c>
    </row>
    <row r="55" spans="2:14" x14ac:dyDescent="0.25">
      <c r="B55" s="259">
        <v>45</v>
      </c>
      <c r="C55" s="260"/>
      <c r="D55" s="120">
        <f>IRAG!E52</f>
        <v>0</v>
      </c>
      <c r="E55" s="259">
        <v>45</v>
      </c>
      <c r="F55" s="261"/>
      <c r="G55" s="198" t="e">
        <f>IRAG!E52/IRAG!D52</f>
        <v>#DIV/0!</v>
      </c>
      <c r="H55" s="259">
        <v>45</v>
      </c>
      <c r="I55" s="106">
        <f>IRAG!J52</f>
        <v>0</v>
      </c>
      <c r="J55" s="106">
        <f>IRAG!K52</f>
        <v>0</v>
      </c>
      <c r="K55" s="262" t="e">
        <f>IRAG!K52/IRAG!J52</f>
        <v>#DIV/0!</v>
      </c>
    </row>
    <row r="56" spans="2:14" x14ac:dyDescent="0.25">
      <c r="B56" s="259">
        <v>46</v>
      </c>
      <c r="C56" s="260"/>
      <c r="D56" s="120">
        <f>IRAG!E53</f>
        <v>0</v>
      </c>
      <c r="E56" s="259">
        <v>46</v>
      </c>
      <c r="F56" s="261"/>
      <c r="G56" s="198" t="e">
        <f>IRAG!E53/IRAG!D53</f>
        <v>#DIV/0!</v>
      </c>
      <c r="H56" s="259">
        <v>46</v>
      </c>
      <c r="I56" s="106">
        <f>IRAG!J53</f>
        <v>0</v>
      </c>
      <c r="J56" s="106">
        <f>IRAG!K53</f>
        <v>0</v>
      </c>
      <c r="K56" s="262" t="e">
        <f>IRAG!K53/IRAG!J53</f>
        <v>#DIV/0!</v>
      </c>
    </row>
    <row r="57" spans="2:14" x14ac:dyDescent="0.25">
      <c r="B57" s="259">
        <v>47</v>
      </c>
      <c r="C57" s="260"/>
      <c r="D57" s="120">
        <f>IRAG!E54</f>
        <v>0</v>
      </c>
      <c r="E57" s="259">
        <v>47</v>
      </c>
      <c r="F57" s="261"/>
      <c r="G57" s="198" t="e">
        <f>IRAG!E54/IRAG!D54</f>
        <v>#DIV/0!</v>
      </c>
      <c r="H57" s="259">
        <v>47</v>
      </c>
      <c r="I57" s="106">
        <f>IRAG!J54</f>
        <v>0</v>
      </c>
      <c r="J57" s="106">
        <f>IRAG!K54</f>
        <v>0</v>
      </c>
      <c r="K57" s="262" t="e">
        <f>IRAG!K54/IRAG!J54</f>
        <v>#DIV/0!</v>
      </c>
    </row>
    <row r="58" spans="2:14" x14ac:dyDescent="0.25">
      <c r="B58" s="259">
        <v>48</v>
      </c>
      <c r="C58" s="260"/>
      <c r="D58" s="120">
        <f>IRAG!E55</f>
        <v>0</v>
      </c>
      <c r="E58" s="259">
        <v>48</v>
      </c>
      <c r="F58" s="261"/>
      <c r="G58" s="198" t="e">
        <f>IRAG!E55/IRAG!D55</f>
        <v>#DIV/0!</v>
      </c>
      <c r="H58" s="259">
        <v>48</v>
      </c>
      <c r="I58" s="106">
        <f>IRAG!J55</f>
        <v>0</v>
      </c>
      <c r="J58" s="106">
        <f>IRAG!K55</f>
        <v>0</v>
      </c>
      <c r="K58" s="262" t="e">
        <f>IRAG!K55/IRAG!J55</f>
        <v>#DIV/0!</v>
      </c>
    </row>
    <row r="59" spans="2:14" x14ac:dyDescent="0.25">
      <c r="B59" s="259">
        <v>49</v>
      </c>
      <c r="C59" s="260"/>
      <c r="D59" s="120">
        <f>IRAG!E56</f>
        <v>0</v>
      </c>
      <c r="E59" s="259">
        <v>49</v>
      </c>
      <c r="F59" s="261"/>
      <c r="G59" s="198" t="e">
        <f>IRAG!E56/IRAG!D56</f>
        <v>#DIV/0!</v>
      </c>
      <c r="H59" s="259">
        <v>49</v>
      </c>
      <c r="I59" s="106">
        <f>IRAG!J56</f>
        <v>0</v>
      </c>
      <c r="J59" s="106">
        <f>IRAG!K56</f>
        <v>0</v>
      </c>
      <c r="K59" s="262" t="e">
        <f>IRAG!K56/IRAG!J56</f>
        <v>#DIV/0!</v>
      </c>
    </row>
    <row r="60" spans="2:14" x14ac:dyDescent="0.25">
      <c r="B60" s="259">
        <v>50</v>
      </c>
      <c r="C60" s="260"/>
      <c r="D60" s="120">
        <f>IRAG!E57</f>
        <v>0</v>
      </c>
      <c r="E60" s="259">
        <v>50</v>
      </c>
      <c r="F60" s="261"/>
      <c r="G60" s="198" t="e">
        <f>IRAG!E57/IRAG!D57</f>
        <v>#DIV/0!</v>
      </c>
      <c r="H60" s="259">
        <v>50</v>
      </c>
      <c r="I60" s="106">
        <f>IRAG!J57</f>
        <v>0</v>
      </c>
      <c r="J60" s="106">
        <f>IRAG!K57</f>
        <v>0</v>
      </c>
      <c r="K60" s="262" t="e">
        <f>IRAG!K57/IRAG!J57</f>
        <v>#DIV/0!</v>
      </c>
    </row>
    <row r="61" spans="2:14" x14ac:dyDescent="0.25">
      <c r="B61" s="259">
        <v>51</v>
      </c>
      <c r="C61" s="260"/>
      <c r="D61" s="120">
        <f>IRAG!E58</f>
        <v>0</v>
      </c>
      <c r="E61" s="259">
        <v>51</v>
      </c>
      <c r="F61" s="261"/>
      <c r="G61" s="198" t="e">
        <f>IRAG!E58/IRAG!D58</f>
        <v>#DIV/0!</v>
      </c>
      <c r="H61" s="259">
        <v>51</v>
      </c>
      <c r="I61" s="106">
        <f>IRAG!J58</f>
        <v>0</v>
      </c>
      <c r="J61" s="106">
        <f>IRAG!K58</f>
        <v>0</v>
      </c>
      <c r="K61" s="262" t="e">
        <f>IRAG!K58/IRAG!J58</f>
        <v>#DIV/0!</v>
      </c>
    </row>
    <row r="62" spans="2:14" x14ac:dyDescent="0.25">
      <c r="B62" s="259">
        <v>52</v>
      </c>
      <c r="C62" s="260"/>
      <c r="D62" s="120">
        <f>IRAG!E59</f>
        <v>0</v>
      </c>
      <c r="E62" s="259">
        <v>52</v>
      </c>
      <c r="F62" s="261"/>
      <c r="G62" s="198" t="e">
        <f>IRAG!E59/IRAG!D59</f>
        <v>#DIV/0!</v>
      </c>
      <c r="H62" s="259">
        <v>52</v>
      </c>
      <c r="I62" s="106">
        <f>IRAG!J59</f>
        <v>0</v>
      </c>
      <c r="J62" s="106">
        <f>IRAG!K59</f>
        <v>0</v>
      </c>
      <c r="K62" s="262" t="e">
        <f>IRAG!K59/IRAG!J59</f>
        <v>#DIV/0!</v>
      </c>
    </row>
    <row r="63" spans="2:14" x14ac:dyDescent="0.25">
      <c r="M63" s="113"/>
      <c r="N63" s="113"/>
    </row>
    <row r="81" spans="1:17" x14ac:dyDescent="0.25">
      <c r="A81" s="413" t="s">
        <v>375</v>
      </c>
      <c r="B81" s="413"/>
      <c r="C81" s="413"/>
      <c r="D81" s="413"/>
      <c r="E81" s="413"/>
      <c r="F81" s="413"/>
      <c r="G81" s="413"/>
      <c r="H81" s="413"/>
      <c r="J81" s="413" t="s">
        <v>376</v>
      </c>
      <c r="K81" s="413"/>
      <c r="L81" s="413"/>
      <c r="M81" s="413"/>
      <c r="N81" s="413"/>
      <c r="O81" s="413"/>
      <c r="P81" s="413"/>
      <c r="Q81" s="413"/>
    </row>
    <row r="82" spans="1:17" x14ac:dyDescent="0.25">
      <c r="A82" s="413"/>
      <c r="B82" s="413"/>
      <c r="C82" s="413"/>
      <c r="D82" s="413"/>
      <c r="E82" s="413"/>
      <c r="F82" s="413"/>
      <c r="G82" s="413"/>
      <c r="H82" s="413"/>
      <c r="J82" s="413"/>
      <c r="K82" s="413"/>
      <c r="L82" s="413"/>
      <c r="M82" s="413"/>
      <c r="N82" s="413"/>
      <c r="O82" s="413"/>
      <c r="P82" s="413"/>
      <c r="Q82" s="413"/>
    </row>
    <row r="83" spans="1:17" x14ac:dyDescent="0.25">
      <c r="A83" s="413"/>
      <c r="B83" s="413"/>
      <c r="C83" s="413"/>
      <c r="D83" s="413"/>
      <c r="E83" s="413"/>
      <c r="F83" s="413"/>
      <c r="G83" s="413"/>
      <c r="H83" s="413"/>
      <c r="J83" s="413"/>
      <c r="K83" s="413"/>
      <c r="L83" s="413"/>
      <c r="M83" s="413"/>
      <c r="N83" s="413"/>
      <c r="O83" s="413"/>
      <c r="P83" s="413"/>
      <c r="Q83" s="413"/>
    </row>
    <row r="86" spans="1:17" s="175" customFormat="1" ht="120" x14ac:dyDescent="0.25">
      <c r="B86" s="263" t="s">
        <v>12</v>
      </c>
      <c r="C86" s="264" t="s">
        <v>16</v>
      </c>
      <c r="D86" s="265" t="s">
        <v>393</v>
      </c>
      <c r="E86" s="265" t="s">
        <v>377</v>
      </c>
      <c r="F86" s="266" t="s">
        <v>408</v>
      </c>
      <c r="G86" s="266" t="s">
        <v>409</v>
      </c>
      <c r="H86" s="267"/>
      <c r="I86" s="177"/>
      <c r="J86" s="168" t="s">
        <v>314</v>
      </c>
      <c r="K86" s="168" t="s">
        <v>392</v>
      </c>
      <c r="L86" s="202" t="s">
        <v>378</v>
      </c>
      <c r="M86" s="168" t="s">
        <v>379</v>
      </c>
      <c r="N86" s="167" t="s">
        <v>380</v>
      </c>
      <c r="O86" s="167" t="s">
        <v>381</v>
      </c>
      <c r="P86" s="166" t="s">
        <v>382</v>
      </c>
      <c r="Q86" s="166" t="s">
        <v>383</v>
      </c>
    </row>
    <row r="87" spans="1:17" x14ac:dyDescent="0.25">
      <c r="B87" s="197">
        <f>Leyendas!$A$2</f>
        <v>2019</v>
      </c>
      <c r="C87" s="112">
        <v>1</v>
      </c>
      <c r="D87" s="190">
        <f>IRAG!G8</f>
        <v>0</v>
      </c>
      <c r="E87" s="190" t="e">
        <f>IRAG!G8/IRAG!F8</f>
        <v>#DIV/0!</v>
      </c>
      <c r="F87" s="190">
        <f>IRAG!H8</f>
        <v>0</v>
      </c>
      <c r="G87" s="268" t="e">
        <f>IRAG!H8/IRAG!F8</f>
        <v>#DIV/0!</v>
      </c>
      <c r="J87" s="215">
        <f>ETI!E8</f>
        <v>0</v>
      </c>
      <c r="K87" s="215">
        <f>ETI!D8</f>
        <v>0</v>
      </c>
      <c r="L87" s="216" t="e">
        <f>J87/K87</f>
        <v>#DIV/0!</v>
      </c>
      <c r="M87" s="214" t="e">
        <f>ETI!E8/ETI!F8</f>
        <v>#DIV/0!</v>
      </c>
      <c r="N87" s="215">
        <f>ETI!G8</f>
        <v>0</v>
      </c>
      <c r="O87" s="214" t="e">
        <f>ETI!G8/ETI!F8</f>
        <v>#DIV/0!</v>
      </c>
      <c r="P87" s="215">
        <f>ETI!H8</f>
        <v>0</v>
      </c>
      <c r="Q87" s="214" t="e">
        <f>ETI!H8/ETI!F8</f>
        <v>#DIV/0!</v>
      </c>
    </row>
    <row r="88" spans="1:17" x14ac:dyDescent="0.25">
      <c r="B88" s="197">
        <f>Leyendas!$A$2</f>
        <v>2019</v>
      </c>
      <c r="C88" s="112">
        <v>2</v>
      </c>
      <c r="D88" s="190">
        <f>IRAG!G9</f>
        <v>0</v>
      </c>
      <c r="E88" s="190" t="e">
        <f>IRAG!G9/IRAG!F9</f>
        <v>#DIV/0!</v>
      </c>
      <c r="F88" s="190">
        <f>IRAG!H9</f>
        <v>0</v>
      </c>
      <c r="G88" s="268" t="e">
        <f>IRAG!H9/IRAG!F9</f>
        <v>#DIV/0!</v>
      </c>
      <c r="J88" s="215">
        <f>ETI!E9</f>
        <v>0</v>
      </c>
      <c r="K88" s="215">
        <f>ETI!D9</f>
        <v>0</v>
      </c>
      <c r="L88" s="216" t="e">
        <f t="shared" ref="L88:L138" si="0">J88/K88</f>
        <v>#DIV/0!</v>
      </c>
      <c r="M88" s="214" t="e">
        <f>ETI!E9/ETI!F9</f>
        <v>#DIV/0!</v>
      </c>
      <c r="N88" s="215">
        <f>ETI!G9</f>
        <v>0</v>
      </c>
      <c r="O88" s="214" t="e">
        <f>ETI!G9/ETI!F9</f>
        <v>#DIV/0!</v>
      </c>
      <c r="P88" s="215">
        <f>ETI!H9</f>
        <v>0</v>
      </c>
      <c r="Q88" s="214" t="e">
        <f>ETI!H9/ETI!F9</f>
        <v>#DIV/0!</v>
      </c>
    </row>
    <row r="89" spans="1:17" x14ac:dyDescent="0.25">
      <c r="B89" s="197">
        <f>Leyendas!$A$2</f>
        <v>2019</v>
      </c>
      <c r="C89" s="112">
        <v>3</v>
      </c>
      <c r="D89" s="190">
        <f>IRAG!G10</f>
        <v>0</v>
      </c>
      <c r="E89" s="190" t="e">
        <f>IRAG!G10/IRAG!F10</f>
        <v>#DIV/0!</v>
      </c>
      <c r="F89" s="190">
        <f>IRAG!H10</f>
        <v>0</v>
      </c>
      <c r="G89" s="268" t="e">
        <f>IRAG!H10/IRAG!F10</f>
        <v>#DIV/0!</v>
      </c>
      <c r="J89" s="215">
        <f>ETI!E10</f>
        <v>0</v>
      </c>
      <c r="K89" s="215">
        <f>ETI!D10</f>
        <v>0</v>
      </c>
      <c r="L89" s="216" t="e">
        <f t="shared" si="0"/>
        <v>#DIV/0!</v>
      </c>
      <c r="M89" s="214" t="e">
        <f>ETI!E10/ETI!F10</f>
        <v>#DIV/0!</v>
      </c>
      <c r="N89" s="215">
        <f>ETI!G10</f>
        <v>0</v>
      </c>
      <c r="O89" s="214" t="e">
        <f>ETI!G10/ETI!F10</f>
        <v>#DIV/0!</v>
      </c>
      <c r="P89" s="215">
        <f>ETI!H10</f>
        <v>0</v>
      </c>
      <c r="Q89" s="214" t="e">
        <f>ETI!H10/ETI!F10</f>
        <v>#DIV/0!</v>
      </c>
    </row>
    <row r="90" spans="1:17" x14ac:dyDescent="0.25">
      <c r="B90" s="197">
        <f>Leyendas!$A$2</f>
        <v>2019</v>
      </c>
      <c r="C90" s="112">
        <v>4</v>
      </c>
      <c r="D90" s="190">
        <f>IRAG!G11</f>
        <v>0</v>
      </c>
      <c r="E90" s="190" t="e">
        <f>IRAG!G11/IRAG!F11</f>
        <v>#DIV/0!</v>
      </c>
      <c r="F90" s="190">
        <f>IRAG!H11</f>
        <v>0</v>
      </c>
      <c r="G90" s="268" t="e">
        <f>IRAG!H11/IRAG!F11</f>
        <v>#DIV/0!</v>
      </c>
      <c r="J90" s="215">
        <f>ETI!E11</f>
        <v>0</v>
      </c>
      <c r="K90" s="215">
        <f>ETI!D11</f>
        <v>0</v>
      </c>
      <c r="L90" s="216" t="e">
        <f t="shared" si="0"/>
        <v>#DIV/0!</v>
      </c>
      <c r="M90" s="214" t="e">
        <f>ETI!E11/ETI!F11</f>
        <v>#DIV/0!</v>
      </c>
      <c r="N90" s="215">
        <f>ETI!G11</f>
        <v>0</v>
      </c>
      <c r="O90" s="214" t="e">
        <f>ETI!G11/ETI!F11</f>
        <v>#DIV/0!</v>
      </c>
      <c r="P90" s="215">
        <f>ETI!H11</f>
        <v>0</v>
      </c>
      <c r="Q90" s="214" t="e">
        <f>ETI!H11/ETI!F11</f>
        <v>#DIV/0!</v>
      </c>
    </row>
    <row r="91" spans="1:17" x14ac:dyDescent="0.25">
      <c r="B91" s="197">
        <f>Leyendas!$A$2</f>
        <v>2019</v>
      </c>
      <c r="C91" s="112">
        <v>5</v>
      </c>
      <c r="D91" s="190">
        <f>IRAG!G12</f>
        <v>0</v>
      </c>
      <c r="E91" s="190" t="e">
        <f>IRAG!G12/IRAG!F12</f>
        <v>#DIV/0!</v>
      </c>
      <c r="F91" s="190">
        <f>IRAG!H12</f>
        <v>0</v>
      </c>
      <c r="G91" s="268" t="e">
        <f>IRAG!H12/IRAG!F12</f>
        <v>#DIV/0!</v>
      </c>
      <c r="J91" s="215">
        <f>ETI!E12</f>
        <v>0</v>
      </c>
      <c r="K91" s="215">
        <f>ETI!D12</f>
        <v>0</v>
      </c>
      <c r="L91" s="216" t="e">
        <f t="shared" si="0"/>
        <v>#DIV/0!</v>
      </c>
      <c r="M91" s="214" t="e">
        <f>ETI!E12/ETI!F12</f>
        <v>#DIV/0!</v>
      </c>
      <c r="N91" s="215">
        <f>ETI!G12</f>
        <v>0</v>
      </c>
      <c r="O91" s="214" t="e">
        <f>ETI!G12/ETI!F12</f>
        <v>#DIV/0!</v>
      </c>
      <c r="P91" s="215">
        <f>ETI!H12</f>
        <v>0</v>
      </c>
      <c r="Q91" s="214" t="e">
        <f>ETI!H12/ETI!F12</f>
        <v>#DIV/0!</v>
      </c>
    </row>
    <row r="92" spans="1:17" x14ac:dyDescent="0.25">
      <c r="B92" s="197">
        <f>Leyendas!$A$2</f>
        <v>2019</v>
      </c>
      <c r="C92" s="112">
        <v>6</v>
      </c>
      <c r="D92" s="190">
        <f>IRAG!G13</f>
        <v>0</v>
      </c>
      <c r="E92" s="190" t="e">
        <f>IRAG!G13/IRAG!F13</f>
        <v>#DIV/0!</v>
      </c>
      <c r="F92" s="190">
        <f>IRAG!H13</f>
        <v>0</v>
      </c>
      <c r="G92" s="268" t="e">
        <f>IRAG!H13/IRAG!F13</f>
        <v>#DIV/0!</v>
      </c>
      <c r="J92" s="215">
        <f>ETI!E13</f>
        <v>0</v>
      </c>
      <c r="K92" s="215">
        <f>ETI!D13</f>
        <v>0</v>
      </c>
      <c r="L92" s="216" t="e">
        <f t="shared" si="0"/>
        <v>#DIV/0!</v>
      </c>
      <c r="M92" s="214" t="e">
        <f>ETI!E13/ETI!F13</f>
        <v>#DIV/0!</v>
      </c>
      <c r="N92" s="215">
        <f>ETI!G13</f>
        <v>0</v>
      </c>
      <c r="O92" s="214" t="e">
        <f>ETI!G13/ETI!F13</f>
        <v>#DIV/0!</v>
      </c>
      <c r="P92" s="215">
        <f>ETI!H13</f>
        <v>0</v>
      </c>
      <c r="Q92" s="214" t="e">
        <f>ETI!H13/ETI!F13</f>
        <v>#DIV/0!</v>
      </c>
    </row>
    <row r="93" spans="1:17" x14ac:dyDescent="0.25">
      <c r="B93" s="197">
        <f>Leyendas!$A$2</f>
        <v>2019</v>
      </c>
      <c r="C93" s="112">
        <v>7</v>
      </c>
      <c r="D93" s="190">
        <f>IRAG!G14</f>
        <v>0</v>
      </c>
      <c r="E93" s="190" t="e">
        <f>IRAG!G14/IRAG!F14</f>
        <v>#DIV/0!</v>
      </c>
      <c r="F93" s="190">
        <f>IRAG!H14</f>
        <v>0</v>
      </c>
      <c r="G93" s="268" t="e">
        <f>IRAG!H14/IRAG!F14</f>
        <v>#DIV/0!</v>
      </c>
      <c r="J93" s="215">
        <f>ETI!E14</f>
        <v>0</v>
      </c>
      <c r="K93" s="215">
        <f>ETI!D14</f>
        <v>0</v>
      </c>
      <c r="L93" s="216" t="e">
        <f t="shared" si="0"/>
        <v>#DIV/0!</v>
      </c>
      <c r="M93" s="214" t="e">
        <f>ETI!E14/ETI!F14</f>
        <v>#DIV/0!</v>
      </c>
      <c r="N93" s="215">
        <f>ETI!G14</f>
        <v>0</v>
      </c>
      <c r="O93" s="214" t="e">
        <f>ETI!G14/ETI!F14</f>
        <v>#DIV/0!</v>
      </c>
      <c r="P93" s="215">
        <f>ETI!H14</f>
        <v>0</v>
      </c>
      <c r="Q93" s="214" t="e">
        <f>ETI!H14/ETI!F14</f>
        <v>#DIV/0!</v>
      </c>
    </row>
    <row r="94" spans="1:17" x14ac:dyDescent="0.25">
      <c r="B94" s="197">
        <f>Leyendas!$A$2</f>
        <v>2019</v>
      </c>
      <c r="C94" s="112">
        <v>8</v>
      </c>
      <c r="D94" s="190">
        <f>IRAG!G15</f>
        <v>0</v>
      </c>
      <c r="E94" s="190" t="e">
        <f>IRAG!G15/IRAG!F15</f>
        <v>#DIV/0!</v>
      </c>
      <c r="F94" s="190">
        <f>IRAG!H15</f>
        <v>0</v>
      </c>
      <c r="G94" s="268" t="e">
        <f>IRAG!H15/IRAG!F15</f>
        <v>#DIV/0!</v>
      </c>
      <c r="J94" s="215">
        <f>ETI!E15</f>
        <v>0</v>
      </c>
      <c r="K94" s="215">
        <f>ETI!D15</f>
        <v>0</v>
      </c>
      <c r="L94" s="216" t="e">
        <f t="shared" si="0"/>
        <v>#DIV/0!</v>
      </c>
      <c r="M94" s="214" t="e">
        <f>ETI!E15/ETI!F15</f>
        <v>#DIV/0!</v>
      </c>
      <c r="N94" s="215">
        <f>ETI!G15</f>
        <v>0</v>
      </c>
      <c r="O94" s="214" t="e">
        <f>ETI!G15/ETI!F15</f>
        <v>#DIV/0!</v>
      </c>
      <c r="P94" s="215">
        <f>ETI!H15</f>
        <v>0</v>
      </c>
      <c r="Q94" s="214" t="e">
        <f>ETI!H15/ETI!F15</f>
        <v>#DIV/0!</v>
      </c>
    </row>
    <row r="95" spans="1:17" x14ac:dyDescent="0.25">
      <c r="B95" s="197">
        <f>Leyendas!$A$2</f>
        <v>2019</v>
      </c>
      <c r="C95" s="112">
        <v>9</v>
      </c>
      <c r="D95" s="190">
        <f>IRAG!G16</f>
        <v>0</v>
      </c>
      <c r="E95" s="190" t="e">
        <f>IRAG!G16/IRAG!F16</f>
        <v>#DIV/0!</v>
      </c>
      <c r="F95" s="190">
        <f>IRAG!H16</f>
        <v>0</v>
      </c>
      <c r="G95" s="268" t="e">
        <f>IRAG!H16/IRAG!F16</f>
        <v>#DIV/0!</v>
      </c>
      <c r="J95" s="215">
        <f>ETI!E16</f>
        <v>0</v>
      </c>
      <c r="K95" s="215">
        <f>ETI!D16</f>
        <v>0</v>
      </c>
      <c r="L95" s="216" t="e">
        <f t="shared" si="0"/>
        <v>#DIV/0!</v>
      </c>
      <c r="M95" s="214" t="e">
        <f>ETI!E16/ETI!F16</f>
        <v>#DIV/0!</v>
      </c>
      <c r="N95" s="215">
        <f>ETI!G16</f>
        <v>0</v>
      </c>
      <c r="O95" s="214" t="e">
        <f>ETI!G16/ETI!F16</f>
        <v>#DIV/0!</v>
      </c>
      <c r="P95" s="215">
        <f>ETI!H16</f>
        <v>0</v>
      </c>
      <c r="Q95" s="214" t="e">
        <f>ETI!H16/ETI!F16</f>
        <v>#DIV/0!</v>
      </c>
    </row>
    <row r="96" spans="1:17" x14ac:dyDescent="0.25">
      <c r="B96" s="197">
        <f>Leyendas!$A$2</f>
        <v>2019</v>
      </c>
      <c r="C96" s="112">
        <v>10</v>
      </c>
      <c r="D96" s="190">
        <f>IRAG!G17</f>
        <v>0</v>
      </c>
      <c r="E96" s="190" t="e">
        <f>IRAG!G17/IRAG!F17</f>
        <v>#DIV/0!</v>
      </c>
      <c r="F96" s="190">
        <f>IRAG!H17</f>
        <v>0</v>
      </c>
      <c r="G96" s="268" t="e">
        <f>IRAG!H17/IRAG!F17</f>
        <v>#DIV/0!</v>
      </c>
      <c r="J96" s="215">
        <f>ETI!E17</f>
        <v>0</v>
      </c>
      <c r="K96" s="215">
        <f>ETI!D17</f>
        <v>0</v>
      </c>
      <c r="L96" s="216" t="e">
        <f t="shared" si="0"/>
        <v>#DIV/0!</v>
      </c>
      <c r="M96" s="214" t="e">
        <f>ETI!E17/ETI!F17</f>
        <v>#DIV/0!</v>
      </c>
      <c r="N96" s="215">
        <f>ETI!G17</f>
        <v>0</v>
      </c>
      <c r="O96" s="214" t="e">
        <f>ETI!G17/ETI!F17</f>
        <v>#DIV/0!</v>
      </c>
      <c r="P96" s="215">
        <f>ETI!H17</f>
        <v>0</v>
      </c>
      <c r="Q96" s="214" t="e">
        <f>ETI!H17/ETI!F17</f>
        <v>#DIV/0!</v>
      </c>
    </row>
    <row r="97" spans="2:17" x14ac:dyDescent="0.25">
      <c r="B97" s="197">
        <f>Leyendas!$A$2</f>
        <v>2019</v>
      </c>
      <c r="C97" s="112">
        <v>11</v>
      </c>
      <c r="D97" s="190">
        <f>IRAG!G18</f>
        <v>0</v>
      </c>
      <c r="E97" s="190" t="e">
        <f>IRAG!G18/IRAG!F18</f>
        <v>#DIV/0!</v>
      </c>
      <c r="F97" s="190">
        <f>IRAG!H18</f>
        <v>0</v>
      </c>
      <c r="G97" s="268" t="e">
        <f>IRAG!H18/IRAG!F18</f>
        <v>#DIV/0!</v>
      </c>
      <c r="J97" s="215">
        <f>ETI!E18</f>
        <v>0</v>
      </c>
      <c r="K97" s="215">
        <f>ETI!D18</f>
        <v>0</v>
      </c>
      <c r="L97" s="216" t="e">
        <f t="shared" si="0"/>
        <v>#DIV/0!</v>
      </c>
      <c r="M97" s="214" t="e">
        <f>ETI!E18/ETI!F18</f>
        <v>#DIV/0!</v>
      </c>
      <c r="N97" s="215">
        <f>ETI!G18</f>
        <v>0</v>
      </c>
      <c r="O97" s="214" t="e">
        <f>ETI!G18/ETI!F18</f>
        <v>#DIV/0!</v>
      </c>
      <c r="P97" s="215">
        <f>ETI!H18</f>
        <v>0</v>
      </c>
      <c r="Q97" s="214" t="e">
        <f>ETI!H18/ETI!F18</f>
        <v>#DIV/0!</v>
      </c>
    </row>
    <row r="98" spans="2:17" x14ac:dyDescent="0.25">
      <c r="B98" s="197">
        <f>Leyendas!$A$2</f>
        <v>2019</v>
      </c>
      <c r="C98" s="112">
        <v>12</v>
      </c>
      <c r="D98" s="190">
        <f>IRAG!G19</f>
        <v>0</v>
      </c>
      <c r="E98" s="190" t="e">
        <f>IRAG!G19/IRAG!F19</f>
        <v>#DIV/0!</v>
      </c>
      <c r="F98" s="190">
        <f>IRAG!H19</f>
        <v>0</v>
      </c>
      <c r="G98" s="268" t="e">
        <f>IRAG!H19/IRAG!F19</f>
        <v>#DIV/0!</v>
      </c>
      <c r="J98" s="215">
        <f>ETI!E19</f>
        <v>0</v>
      </c>
      <c r="K98" s="215">
        <f>ETI!D19</f>
        <v>0</v>
      </c>
      <c r="L98" s="216" t="e">
        <f t="shared" si="0"/>
        <v>#DIV/0!</v>
      </c>
      <c r="M98" s="214" t="e">
        <f>ETI!E19/ETI!F19</f>
        <v>#DIV/0!</v>
      </c>
      <c r="N98" s="215">
        <f>ETI!G19</f>
        <v>0</v>
      </c>
      <c r="O98" s="214" t="e">
        <f>ETI!G19/ETI!F19</f>
        <v>#DIV/0!</v>
      </c>
      <c r="P98" s="215">
        <f>ETI!H19</f>
        <v>0</v>
      </c>
      <c r="Q98" s="214" t="e">
        <f>ETI!H19/ETI!F19</f>
        <v>#DIV/0!</v>
      </c>
    </row>
    <row r="99" spans="2:17" x14ac:dyDescent="0.25">
      <c r="B99" s="197">
        <f>Leyendas!$A$2</f>
        <v>2019</v>
      </c>
      <c r="C99" s="112">
        <v>13</v>
      </c>
      <c r="D99" s="190">
        <f>IRAG!G20</f>
        <v>0</v>
      </c>
      <c r="E99" s="190" t="e">
        <f>IRAG!G20/IRAG!F20</f>
        <v>#DIV/0!</v>
      </c>
      <c r="F99" s="190">
        <f>IRAG!H20</f>
        <v>0</v>
      </c>
      <c r="G99" s="268" t="e">
        <f>IRAG!H20/IRAG!F20</f>
        <v>#DIV/0!</v>
      </c>
      <c r="J99" s="215">
        <f>ETI!E20</f>
        <v>0</v>
      </c>
      <c r="K99" s="215">
        <f>ETI!D20</f>
        <v>0</v>
      </c>
      <c r="L99" s="216" t="e">
        <f t="shared" si="0"/>
        <v>#DIV/0!</v>
      </c>
      <c r="M99" s="214" t="e">
        <f>ETI!E20/ETI!F20</f>
        <v>#DIV/0!</v>
      </c>
      <c r="N99" s="215">
        <f>ETI!G20</f>
        <v>0</v>
      </c>
      <c r="O99" s="214" t="e">
        <f>ETI!G20/ETI!F20</f>
        <v>#DIV/0!</v>
      </c>
      <c r="P99" s="215">
        <f>ETI!H20</f>
        <v>0</v>
      </c>
      <c r="Q99" s="214" t="e">
        <f>ETI!H20/ETI!F20</f>
        <v>#DIV/0!</v>
      </c>
    </row>
    <row r="100" spans="2:17" x14ac:dyDescent="0.25">
      <c r="B100" s="197">
        <f>Leyendas!$A$2</f>
        <v>2019</v>
      </c>
      <c r="C100" s="112">
        <v>14</v>
      </c>
      <c r="D100" s="190">
        <f>IRAG!G21</f>
        <v>0</v>
      </c>
      <c r="E100" s="190" t="e">
        <f>IRAG!G21/IRAG!F21</f>
        <v>#DIV/0!</v>
      </c>
      <c r="F100" s="190">
        <f>IRAG!H21</f>
        <v>0</v>
      </c>
      <c r="G100" s="268" t="e">
        <f>IRAG!H21/IRAG!F21</f>
        <v>#DIV/0!</v>
      </c>
      <c r="J100" s="215">
        <f>ETI!E21</f>
        <v>0</v>
      </c>
      <c r="K100" s="215">
        <f>ETI!D21</f>
        <v>0</v>
      </c>
      <c r="L100" s="216" t="e">
        <f t="shared" si="0"/>
        <v>#DIV/0!</v>
      </c>
      <c r="M100" s="214" t="e">
        <f>ETI!E21/ETI!F21</f>
        <v>#DIV/0!</v>
      </c>
      <c r="N100" s="215">
        <f>ETI!G21</f>
        <v>0</v>
      </c>
      <c r="O100" s="214" t="e">
        <f>ETI!G21/ETI!F21</f>
        <v>#DIV/0!</v>
      </c>
      <c r="P100" s="215">
        <f>ETI!H21</f>
        <v>0</v>
      </c>
      <c r="Q100" s="214" t="e">
        <f>ETI!H21/ETI!F21</f>
        <v>#DIV/0!</v>
      </c>
    </row>
    <row r="101" spans="2:17" x14ac:dyDescent="0.25">
      <c r="B101" s="197">
        <f>Leyendas!$A$2</f>
        <v>2019</v>
      </c>
      <c r="C101" s="112">
        <v>15</v>
      </c>
      <c r="D101" s="190">
        <f>IRAG!G22</f>
        <v>0</v>
      </c>
      <c r="E101" s="190" t="e">
        <f>IRAG!G22/IRAG!F22</f>
        <v>#DIV/0!</v>
      </c>
      <c r="F101" s="190">
        <f>IRAG!H22</f>
        <v>0</v>
      </c>
      <c r="G101" s="268" t="e">
        <f>IRAG!H22/IRAG!F22</f>
        <v>#DIV/0!</v>
      </c>
      <c r="J101" s="215">
        <f>ETI!E22</f>
        <v>0</v>
      </c>
      <c r="K101" s="215">
        <f>ETI!D22</f>
        <v>0</v>
      </c>
      <c r="L101" s="216" t="e">
        <f t="shared" si="0"/>
        <v>#DIV/0!</v>
      </c>
      <c r="M101" s="214" t="e">
        <f>ETI!E22/ETI!F22</f>
        <v>#DIV/0!</v>
      </c>
      <c r="N101" s="215">
        <f>ETI!G22</f>
        <v>0</v>
      </c>
      <c r="O101" s="214" t="e">
        <f>ETI!G22/ETI!F22</f>
        <v>#DIV/0!</v>
      </c>
      <c r="P101" s="215">
        <f>ETI!H22</f>
        <v>0</v>
      </c>
      <c r="Q101" s="214" t="e">
        <f>ETI!H22/ETI!F22</f>
        <v>#DIV/0!</v>
      </c>
    </row>
    <row r="102" spans="2:17" x14ac:dyDescent="0.25">
      <c r="B102" s="197">
        <f>Leyendas!$A$2</f>
        <v>2019</v>
      </c>
      <c r="C102" s="112">
        <v>16</v>
      </c>
      <c r="D102" s="190">
        <f>IRAG!G23</f>
        <v>0</v>
      </c>
      <c r="E102" s="190" t="e">
        <f>IRAG!G23/IRAG!F23</f>
        <v>#DIV/0!</v>
      </c>
      <c r="F102" s="190">
        <f>IRAG!H23</f>
        <v>0</v>
      </c>
      <c r="G102" s="268" t="e">
        <f>IRAG!H23/IRAG!F23</f>
        <v>#DIV/0!</v>
      </c>
      <c r="J102" s="215">
        <f>ETI!E23</f>
        <v>0</v>
      </c>
      <c r="K102" s="215">
        <f>ETI!D23</f>
        <v>0</v>
      </c>
      <c r="L102" s="216" t="e">
        <f t="shared" si="0"/>
        <v>#DIV/0!</v>
      </c>
      <c r="M102" s="214" t="e">
        <f>ETI!E23/ETI!F23</f>
        <v>#DIV/0!</v>
      </c>
      <c r="N102" s="215">
        <f>ETI!G23</f>
        <v>0</v>
      </c>
      <c r="O102" s="214" t="e">
        <f>ETI!G23/ETI!F23</f>
        <v>#DIV/0!</v>
      </c>
      <c r="P102" s="215">
        <f>ETI!H23</f>
        <v>0</v>
      </c>
      <c r="Q102" s="214" t="e">
        <f>ETI!H23/ETI!F23</f>
        <v>#DIV/0!</v>
      </c>
    </row>
    <row r="103" spans="2:17" x14ac:dyDescent="0.25">
      <c r="B103" s="197">
        <f>Leyendas!$A$2</f>
        <v>2019</v>
      </c>
      <c r="C103" s="112">
        <v>17</v>
      </c>
      <c r="D103" s="190">
        <f>IRAG!G24</f>
        <v>0</v>
      </c>
      <c r="E103" s="190" t="e">
        <f>IRAG!G24/IRAG!F24</f>
        <v>#DIV/0!</v>
      </c>
      <c r="F103" s="190">
        <f>IRAG!H24</f>
        <v>0</v>
      </c>
      <c r="G103" s="268" t="e">
        <f>IRAG!H24/IRAG!F24</f>
        <v>#DIV/0!</v>
      </c>
      <c r="J103" s="215">
        <f>ETI!E24</f>
        <v>0</v>
      </c>
      <c r="K103" s="215">
        <f>ETI!D24</f>
        <v>0</v>
      </c>
      <c r="L103" s="216" t="e">
        <f t="shared" si="0"/>
        <v>#DIV/0!</v>
      </c>
      <c r="M103" s="214" t="e">
        <f>ETI!E24/ETI!F24</f>
        <v>#DIV/0!</v>
      </c>
      <c r="N103" s="215">
        <f>ETI!G24</f>
        <v>0</v>
      </c>
      <c r="O103" s="214" t="e">
        <f>ETI!G24/ETI!F24</f>
        <v>#DIV/0!</v>
      </c>
      <c r="P103" s="215">
        <f>ETI!H24</f>
        <v>0</v>
      </c>
      <c r="Q103" s="214" t="e">
        <f>ETI!H24/ETI!F24</f>
        <v>#DIV/0!</v>
      </c>
    </row>
    <row r="104" spans="2:17" x14ac:dyDescent="0.25">
      <c r="B104" s="197">
        <f>Leyendas!$A$2</f>
        <v>2019</v>
      </c>
      <c r="C104" s="112">
        <v>18</v>
      </c>
      <c r="D104" s="190">
        <f>IRAG!G25</f>
        <v>0</v>
      </c>
      <c r="E104" s="190" t="e">
        <f>IRAG!G25/IRAG!F25</f>
        <v>#DIV/0!</v>
      </c>
      <c r="F104" s="190">
        <f>IRAG!H25</f>
        <v>0</v>
      </c>
      <c r="G104" s="268" t="e">
        <f>IRAG!H25/IRAG!F25</f>
        <v>#DIV/0!</v>
      </c>
      <c r="J104" s="215">
        <f>ETI!E25</f>
        <v>0</v>
      </c>
      <c r="K104" s="215">
        <f>ETI!D25</f>
        <v>0</v>
      </c>
      <c r="L104" s="216" t="e">
        <f t="shared" si="0"/>
        <v>#DIV/0!</v>
      </c>
      <c r="M104" s="214" t="e">
        <f>ETI!E25/ETI!F25</f>
        <v>#DIV/0!</v>
      </c>
      <c r="N104" s="215">
        <f>ETI!G25</f>
        <v>0</v>
      </c>
      <c r="O104" s="214" t="e">
        <f>ETI!G25/ETI!F25</f>
        <v>#DIV/0!</v>
      </c>
      <c r="P104" s="215">
        <f>ETI!H25</f>
        <v>0</v>
      </c>
      <c r="Q104" s="214" t="e">
        <f>ETI!H25/ETI!F25</f>
        <v>#DIV/0!</v>
      </c>
    </row>
    <row r="105" spans="2:17" x14ac:dyDescent="0.25">
      <c r="B105" s="197">
        <f>Leyendas!$A$2</f>
        <v>2019</v>
      </c>
      <c r="C105" s="112">
        <v>19</v>
      </c>
      <c r="D105" s="190">
        <f>IRAG!G26</f>
        <v>0</v>
      </c>
      <c r="E105" s="190" t="e">
        <f>IRAG!G26/IRAG!F26</f>
        <v>#DIV/0!</v>
      </c>
      <c r="F105" s="190">
        <f>IRAG!H26</f>
        <v>0</v>
      </c>
      <c r="G105" s="268" t="e">
        <f>IRAG!H26/IRAG!F26</f>
        <v>#DIV/0!</v>
      </c>
      <c r="J105" s="215">
        <f>ETI!E26</f>
        <v>0</v>
      </c>
      <c r="K105" s="215">
        <f>ETI!D26</f>
        <v>0</v>
      </c>
      <c r="L105" s="216" t="e">
        <f t="shared" si="0"/>
        <v>#DIV/0!</v>
      </c>
      <c r="M105" s="214" t="e">
        <f>ETI!E26/ETI!F26</f>
        <v>#DIV/0!</v>
      </c>
      <c r="N105" s="215">
        <f>ETI!G26</f>
        <v>0</v>
      </c>
      <c r="O105" s="214" t="e">
        <f>ETI!G26/ETI!F26</f>
        <v>#DIV/0!</v>
      </c>
      <c r="P105" s="215">
        <f>ETI!H26</f>
        <v>0</v>
      </c>
      <c r="Q105" s="214" t="e">
        <f>ETI!H26/ETI!F26</f>
        <v>#DIV/0!</v>
      </c>
    </row>
    <row r="106" spans="2:17" x14ac:dyDescent="0.25">
      <c r="B106" s="197">
        <f>Leyendas!$A$2</f>
        <v>2019</v>
      </c>
      <c r="C106" s="112">
        <v>20</v>
      </c>
      <c r="D106" s="190">
        <f>IRAG!G27</f>
        <v>0</v>
      </c>
      <c r="E106" s="190" t="e">
        <f>IRAG!G27/IRAG!F27</f>
        <v>#DIV/0!</v>
      </c>
      <c r="F106" s="190">
        <f>IRAG!H27</f>
        <v>0</v>
      </c>
      <c r="G106" s="268" t="e">
        <f>IRAG!H27/IRAG!F27</f>
        <v>#DIV/0!</v>
      </c>
      <c r="J106" s="215">
        <f>ETI!E27</f>
        <v>0</v>
      </c>
      <c r="K106" s="215">
        <f>ETI!D27</f>
        <v>0</v>
      </c>
      <c r="L106" s="216" t="e">
        <f t="shared" si="0"/>
        <v>#DIV/0!</v>
      </c>
      <c r="M106" s="214" t="e">
        <f>ETI!E27/ETI!F27</f>
        <v>#DIV/0!</v>
      </c>
      <c r="N106" s="215">
        <f>ETI!G27</f>
        <v>0</v>
      </c>
      <c r="O106" s="214" t="e">
        <f>ETI!G27/ETI!F27</f>
        <v>#DIV/0!</v>
      </c>
      <c r="P106" s="215">
        <f>ETI!H27</f>
        <v>0</v>
      </c>
      <c r="Q106" s="214" t="e">
        <f>ETI!H27/ETI!F27</f>
        <v>#DIV/0!</v>
      </c>
    </row>
    <row r="107" spans="2:17" x14ac:dyDescent="0.25">
      <c r="B107" s="197">
        <f>Leyendas!$A$2</f>
        <v>2019</v>
      </c>
      <c r="C107" s="112">
        <v>21</v>
      </c>
      <c r="D107" s="190">
        <f>IRAG!G28</f>
        <v>0</v>
      </c>
      <c r="E107" s="190" t="e">
        <f>IRAG!G28/IRAG!F28</f>
        <v>#DIV/0!</v>
      </c>
      <c r="F107" s="190">
        <f>IRAG!H28</f>
        <v>0</v>
      </c>
      <c r="G107" s="268" t="e">
        <f>IRAG!H28/IRAG!F28</f>
        <v>#DIV/0!</v>
      </c>
      <c r="J107" s="215">
        <f>ETI!E28</f>
        <v>0</v>
      </c>
      <c r="K107" s="215">
        <f>ETI!D28</f>
        <v>0</v>
      </c>
      <c r="L107" s="216" t="e">
        <f t="shared" si="0"/>
        <v>#DIV/0!</v>
      </c>
      <c r="M107" s="214" t="e">
        <f>ETI!E28/ETI!F28</f>
        <v>#DIV/0!</v>
      </c>
      <c r="N107" s="215">
        <f>ETI!G28</f>
        <v>0</v>
      </c>
      <c r="O107" s="214" t="e">
        <f>ETI!G28/ETI!F28</f>
        <v>#DIV/0!</v>
      </c>
      <c r="P107" s="215">
        <f>ETI!H28</f>
        <v>0</v>
      </c>
      <c r="Q107" s="214" t="e">
        <f>ETI!H28/ETI!F28</f>
        <v>#DIV/0!</v>
      </c>
    </row>
    <row r="108" spans="2:17" x14ac:dyDescent="0.25">
      <c r="B108" s="197">
        <f>Leyendas!$A$2</f>
        <v>2019</v>
      </c>
      <c r="C108" s="112">
        <v>22</v>
      </c>
      <c r="D108" s="190">
        <f>IRAG!G29</f>
        <v>0</v>
      </c>
      <c r="E108" s="190" t="e">
        <f>IRAG!G29/IRAG!F29</f>
        <v>#DIV/0!</v>
      </c>
      <c r="F108" s="190">
        <f>IRAG!H29</f>
        <v>0</v>
      </c>
      <c r="G108" s="268" t="e">
        <f>IRAG!H29/IRAG!F29</f>
        <v>#DIV/0!</v>
      </c>
      <c r="J108" s="215">
        <f>ETI!E29</f>
        <v>0</v>
      </c>
      <c r="K108" s="215">
        <f>ETI!D29</f>
        <v>0</v>
      </c>
      <c r="L108" s="216" t="e">
        <f t="shared" si="0"/>
        <v>#DIV/0!</v>
      </c>
      <c r="M108" s="214" t="e">
        <f>ETI!E29/ETI!F29</f>
        <v>#DIV/0!</v>
      </c>
      <c r="N108" s="215">
        <f>ETI!G29</f>
        <v>0</v>
      </c>
      <c r="O108" s="214" t="e">
        <f>ETI!G29/ETI!F29</f>
        <v>#DIV/0!</v>
      </c>
      <c r="P108" s="215">
        <f>ETI!H29</f>
        <v>0</v>
      </c>
      <c r="Q108" s="214" t="e">
        <f>ETI!H29/ETI!F29</f>
        <v>#DIV/0!</v>
      </c>
    </row>
    <row r="109" spans="2:17" x14ac:dyDescent="0.25">
      <c r="B109" s="197">
        <f>Leyendas!$A$2</f>
        <v>2019</v>
      </c>
      <c r="C109" s="112">
        <v>23</v>
      </c>
      <c r="D109" s="190">
        <f>IRAG!G30</f>
        <v>0</v>
      </c>
      <c r="E109" s="190" t="e">
        <f>IRAG!G30/IRAG!F30</f>
        <v>#DIV/0!</v>
      </c>
      <c r="F109" s="190">
        <f>IRAG!H30</f>
        <v>0</v>
      </c>
      <c r="G109" s="268" t="e">
        <f>IRAG!H30/IRAG!F30</f>
        <v>#DIV/0!</v>
      </c>
      <c r="J109" s="215">
        <f>ETI!E30</f>
        <v>0</v>
      </c>
      <c r="K109" s="215">
        <f>ETI!D30</f>
        <v>0</v>
      </c>
      <c r="L109" s="216" t="e">
        <f t="shared" si="0"/>
        <v>#DIV/0!</v>
      </c>
      <c r="M109" s="214" t="e">
        <f>ETI!E30/ETI!F30</f>
        <v>#DIV/0!</v>
      </c>
      <c r="N109" s="215">
        <f>ETI!G30</f>
        <v>0</v>
      </c>
      <c r="O109" s="214" t="e">
        <f>ETI!G30/ETI!F30</f>
        <v>#DIV/0!</v>
      </c>
      <c r="P109" s="215">
        <f>ETI!H30</f>
        <v>0</v>
      </c>
      <c r="Q109" s="214" t="e">
        <f>ETI!H30/ETI!F30</f>
        <v>#DIV/0!</v>
      </c>
    </row>
    <row r="110" spans="2:17" x14ac:dyDescent="0.25">
      <c r="B110" s="197">
        <f>Leyendas!$A$2</f>
        <v>2019</v>
      </c>
      <c r="C110" s="112">
        <v>24</v>
      </c>
      <c r="D110" s="190">
        <f>IRAG!G31</f>
        <v>0</v>
      </c>
      <c r="E110" s="190" t="e">
        <f>IRAG!G31/IRAG!F31</f>
        <v>#DIV/0!</v>
      </c>
      <c r="F110" s="190">
        <f>IRAG!H31</f>
        <v>0</v>
      </c>
      <c r="G110" s="268" t="e">
        <f>IRAG!H31/IRAG!F31</f>
        <v>#DIV/0!</v>
      </c>
      <c r="J110" s="215">
        <f>ETI!E31</f>
        <v>0</v>
      </c>
      <c r="K110" s="215">
        <f>ETI!D31</f>
        <v>0</v>
      </c>
      <c r="L110" s="216" t="e">
        <f t="shared" si="0"/>
        <v>#DIV/0!</v>
      </c>
      <c r="M110" s="214" t="e">
        <f>ETI!E31/ETI!F31</f>
        <v>#DIV/0!</v>
      </c>
      <c r="N110" s="215">
        <f>ETI!G31</f>
        <v>0</v>
      </c>
      <c r="O110" s="214" t="e">
        <f>ETI!G31/ETI!F31</f>
        <v>#DIV/0!</v>
      </c>
      <c r="P110" s="215">
        <f>ETI!H31</f>
        <v>0</v>
      </c>
      <c r="Q110" s="214" t="e">
        <f>ETI!H31/ETI!F31</f>
        <v>#DIV/0!</v>
      </c>
    </row>
    <row r="111" spans="2:17" x14ac:dyDescent="0.25">
      <c r="B111" s="197">
        <f>Leyendas!$A$2</f>
        <v>2019</v>
      </c>
      <c r="C111" s="112">
        <v>25</v>
      </c>
      <c r="D111" s="190">
        <f>IRAG!G32</f>
        <v>0</v>
      </c>
      <c r="E111" s="190" t="e">
        <f>IRAG!G32/IRAG!F32</f>
        <v>#DIV/0!</v>
      </c>
      <c r="F111" s="190">
        <f>IRAG!H32</f>
        <v>0</v>
      </c>
      <c r="G111" s="268" t="e">
        <f>IRAG!H32/IRAG!F32</f>
        <v>#DIV/0!</v>
      </c>
      <c r="J111" s="215">
        <f>ETI!E32</f>
        <v>0</v>
      </c>
      <c r="K111" s="215">
        <f>ETI!D32</f>
        <v>0</v>
      </c>
      <c r="L111" s="216" t="e">
        <f t="shared" si="0"/>
        <v>#DIV/0!</v>
      </c>
      <c r="M111" s="214" t="e">
        <f>ETI!E32/ETI!F32</f>
        <v>#DIV/0!</v>
      </c>
      <c r="N111" s="215">
        <f>ETI!G32</f>
        <v>0</v>
      </c>
      <c r="O111" s="214" t="e">
        <f>ETI!G32/ETI!F32</f>
        <v>#DIV/0!</v>
      </c>
      <c r="P111" s="215">
        <f>ETI!H32</f>
        <v>0</v>
      </c>
      <c r="Q111" s="214" t="e">
        <f>ETI!H32/ETI!F32</f>
        <v>#DIV/0!</v>
      </c>
    </row>
    <row r="112" spans="2:17" x14ac:dyDescent="0.25">
      <c r="B112" s="197">
        <f>Leyendas!$A$2</f>
        <v>2019</v>
      </c>
      <c r="C112" s="112">
        <v>26</v>
      </c>
      <c r="D112" s="190">
        <f>IRAG!G33</f>
        <v>0</v>
      </c>
      <c r="E112" s="190" t="e">
        <f>IRAG!G33/IRAG!F33</f>
        <v>#DIV/0!</v>
      </c>
      <c r="F112" s="190">
        <f>IRAG!H33</f>
        <v>0</v>
      </c>
      <c r="G112" s="268" t="e">
        <f>IRAG!H33/IRAG!F33</f>
        <v>#DIV/0!</v>
      </c>
      <c r="J112" s="215">
        <f>ETI!E33</f>
        <v>0</v>
      </c>
      <c r="K112" s="215">
        <f>ETI!D33</f>
        <v>0</v>
      </c>
      <c r="L112" s="216" t="e">
        <f t="shared" si="0"/>
        <v>#DIV/0!</v>
      </c>
      <c r="M112" s="214" t="e">
        <f>ETI!E33/ETI!F33</f>
        <v>#DIV/0!</v>
      </c>
      <c r="N112" s="215">
        <f>ETI!G33</f>
        <v>0</v>
      </c>
      <c r="O112" s="214" t="e">
        <f>ETI!G33/ETI!F33</f>
        <v>#DIV/0!</v>
      </c>
      <c r="P112" s="215">
        <f>ETI!H33</f>
        <v>0</v>
      </c>
      <c r="Q112" s="214" t="e">
        <f>ETI!H33/ETI!F33</f>
        <v>#DIV/0!</v>
      </c>
    </row>
    <row r="113" spans="2:17" x14ac:dyDescent="0.25">
      <c r="B113" s="197">
        <f>Leyendas!$A$2</f>
        <v>2019</v>
      </c>
      <c r="C113" s="112">
        <v>27</v>
      </c>
      <c r="D113" s="190">
        <f>IRAG!G34</f>
        <v>0</v>
      </c>
      <c r="E113" s="190" t="e">
        <f>IRAG!G34/IRAG!F34</f>
        <v>#DIV/0!</v>
      </c>
      <c r="F113" s="190">
        <f>IRAG!H34</f>
        <v>0</v>
      </c>
      <c r="G113" s="268" t="e">
        <f>IRAG!H34/IRAG!F34</f>
        <v>#DIV/0!</v>
      </c>
      <c r="J113" s="215">
        <f>ETI!E34</f>
        <v>0</v>
      </c>
      <c r="K113" s="215">
        <f>ETI!D34</f>
        <v>0</v>
      </c>
      <c r="L113" s="216" t="e">
        <f t="shared" si="0"/>
        <v>#DIV/0!</v>
      </c>
      <c r="M113" s="214" t="e">
        <f>ETI!E34/ETI!F34</f>
        <v>#DIV/0!</v>
      </c>
      <c r="N113" s="215">
        <f>ETI!G34</f>
        <v>0</v>
      </c>
      <c r="O113" s="214" t="e">
        <f>ETI!G34/ETI!F34</f>
        <v>#DIV/0!</v>
      </c>
      <c r="P113" s="215">
        <f>ETI!H34</f>
        <v>0</v>
      </c>
      <c r="Q113" s="214" t="e">
        <f>ETI!H34/ETI!F34</f>
        <v>#DIV/0!</v>
      </c>
    </row>
    <row r="114" spans="2:17" x14ac:dyDescent="0.25">
      <c r="B114" s="197">
        <f>Leyendas!$A$2</f>
        <v>2019</v>
      </c>
      <c r="C114" s="112">
        <v>28</v>
      </c>
      <c r="D114" s="190">
        <f>IRAG!G35</f>
        <v>0</v>
      </c>
      <c r="E114" s="190" t="e">
        <f>IRAG!G35/IRAG!F35</f>
        <v>#DIV/0!</v>
      </c>
      <c r="F114" s="190">
        <f>IRAG!H35</f>
        <v>0</v>
      </c>
      <c r="G114" s="268" t="e">
        <f>IRAG!H35/IRAG!F35</f>
        <v>#DIV/0!</v>
      </c>
      <c r="J114" s="215">
        <f>ETI!E35</f>
        <v>0</v>
      </c>
      <c r="K114" s="215">
        <f>ETI!D35</f>
        <v>0</v>
      </c>
      <c r="L114" s="216" t="e">
        <f t="shared" si="0"/>
        <v>#DIV/0!</v>
      </c>
      <c r="M114" s="214" t="e">
        <f>ETI!E35/ETI!F35</f>
        <v>#DIV/0!</v>
      </c>
      <c r="N114" s="215">
        <f>ETI!G35</f>
        <v>0</v>
      </c>
      <c r="O114" s="214" t="e">
        <f>ETI!G35/ETI!F35</f>
        <v>#DIV/0!</v>
      </c>
      <c r="P114" s="215">
        <f>ETI!H35</f>
        <v>0</v>
      </c>
      <c r="Q114" s="214" t="e">
        <f>ETI!H35/ETI!F35</f>
        <v>#DIV/0!</v>
      </c>
    </row>
    <row r="115" spans="2:17" x14ac:dyDescent="0.25">
      <c r="B115" s="197">
        <f>Leyendas!$A$2</f>
        <v>2019</v>
      </c>
      <c r="C115" s="112">
        <v>29</v>
      </c>
      <c r="D115" s="190">
        <f>IRAG!G36</f>
        <v>0</v>
      </c>
      <c r="E115" s="190" t="e">
        <f>IRAG!G36/IRAG!F36</f>
        <v>#DIV/0!</v>
      </c>
      <c r="F115" s="190">
        <f>IRAG!H36</f>
        <v>0</v>
      </c>
      <c r="G115" s="268" t="e">
        <f>IRAG!H36/IRAG!F36</f>
        <v>#DIV/0!</v>
      </c>
      <c r="J115" s="215">
        <f>ETI!E36</f>
        <v>0</v>
      </c>
      <c r="K115" s="215">
        <f>ETI!D36</f>
        <v>0</v>
      </c>
      <c r="L115" s="216" t="e">
        <f t="shared" si="0"/>
        <v>#DIV/0!</v>
      </c>
      <c r="M115" s="214" t="e">
        <f>ETI!E36/ETI!F36</f>
        <v>#DIV/0!</v>
      </c>
      <c r="N115" s="215">
        <f>ETI!G36</f>
        <v>0</v>
      </c>
      <c r="O115" s="214" t="e">
        <f>ETI!G36/ETI!F36</f>
        <v>#DIV/0!</v>
      </c>
      <c r="P115" s="215">
        <f>ETI!H36</f>
        <v>0</v>
      </c>
      <c r="Q115" s="214" t="e">
        <f>ETI!H36/ETI!F36</f>
        <v>#DIV/0!</v>
      </c>
    </row>
    <row r="116" spans="2:17" x14ac:dyDescent="0.25">
      <c r="B116" s="197">
        <f>Leyendas!$A$2</f>
        <v>2019</v>
      </c>
      <c r="C116" s="112">
        <v>30</v>
      </c>
      <c r="D116" s="190">
        <f>IRAG!G37</f>
        <v>0</v>
      </c>
      <c r="E116" s="190" t="e">
        <f>IRAG!G37/IRAG!F37</f>
        <v>#DIV/0!</v>
      </c>
      <c r="F116" s="190">
        <f>IRAG!H37</f>
        <v>0</v>
      </c>
      <c r="G116" s="268" t="e">
        <f>IRAG!H37/IRAG!F37</f>
        <v>#DIV/0!</v>
      </c>
      <c r="J116" s="215">
        <f>ETI!E37</f>
        <v>0</v>
      </c>
      <c r="K116" s="215">
        <f>ETI!D37</f>
        <v>0</v>
      </c>
      <c r="L116" s="216" t="e">
        <f t="shared" si="0"/>
        <v>#DIV/0!</v>
      </c>
      <c r="M116" s="214" t="e">
        <f>ETI!E37/ETI!F37</f>
        <v>#DIV/0!</v>
      </c>
      <c r="N116" s="215">
        <f>ETI!G37</f>
        <v>0</v>
      </c>
      <c r="O116" s="214" t="e">
        <f>ETI!G37/ETI!F37</f>
        <v>#DIV/0!</v>
      </c>
      <c r="P116" s="215">
        <f>ETI!H37</f>
        <v>0</v>
      </c>
      <c r="Q116" s="214" t="e">
        <f>ETI!H37/ETI!F37</f>
        <v>#DIV/0!</v>
      </c>
    </row>
    <row r="117" spans="2:17" x14ac:dyDescent="0.25">
      <c r="B117" s="197">
        <f>Leyendas!$A$2</f>
        <v>2019</v>
      </c>
      <c r="C117" s="112">
        <v>31</v>
      </c>
      <c r="D117" s="190">
        <f>IRAG!G38</f>
        <v>0</v>
      </c>
      <c r="E117" s="190" t="e">
        <f>IRAG!G38/IRAG!F38</f>
        <v>#DIV/0!</v>
      </c>
      <c r="F117" s="190">
        <f>IRAG!H38</f>
        <v>0</v>
      </c>
      <c r="G117" s="268" t="e">
        <f>IRAG!H38/IRAG!F38</f>
        <v>#DIV/0!</v>
      </c>
      <c r="J117" s="215">
        <f>ETI!E38</f>
        <v>0</v>
      </c>
      <c r="K117" s="215">
        <f>ETI!D38</f>
        <v>0</v>
      </c>
      <c r="L117" s="216" t="e">
        <f t="shared" si="0"/>
        <v>#DIV/0!</v>
      </c>
      <c r="M117" s="214" t="e">
        <f>ETI!E38/ETI!F38</f>
        <v>#DIV/0!</v>
      </c>
      <c r="N117" s="215">
        <f>ETI!G38</f>
        <v>0</v>
      </c>
      <c r="O117" s="214" t="e">
        <f>ETI!G38/ETI!F38</f>
        <v>#DIV/0!</v>
      </c>
      <c r="P117" s="215">
        <f>ETI!H38</f>
        <v>0</v>
      </c>
      <c r="Q117" s="214" t="e">
        <f>ETI!H38/ETI!F38</f>
        <v>#DIV/0!</v>
      </c>
    </row>
    <row r="118" spans="2:17" x14ac:dyDescent="0.25">
      <c r="B118" s="197">
        <f>Leyendas!$A$2</f>
        <v>2019</v>
      </c>
      <c r="C118" s="112">
        <v>32</v>
      </c>
      <c r="D118" s="190">
        <f>IRAG!G39</f>
        <v>0</v>
      </c>
      <c r="E118" s="190" t="e">
        <f>IRAG!G39/IRAG!F39</f>
        <v>#DIV/0!</v>
      </c>
      <c r="F118" s="190">
        <f>IRAG!H39</f>
        <v>0</v>
      </c>
      <c r="G118" s="268" t="e">
        <f>IRAG!H39/IRAG!F39</f>
        <v>#DIV/0!</v>
      </c>
      <c r="J118" s="215">
        <f>ETI!E39</f>
        <v>0</v>
      </c>
      <c r="K118" s="215">
        <f>ETI!D39</f>
        <v>0</v>
      </c>
      <c r="L118" s="216" t="e">
        <f t="shared" si="0"/>
        <v>#DIV/0!</v>
      </c>
      <c r="M118" s="214" t="e">
        <f>ETI!E39/ETI!F39</f>
        <v>#DIV/0!</v>
      </c>
      <c r="N118" s="215">
        <f>ETI!G39</f>
        <v>0</v>
      </c>
      <c r="O118" s="214" t="e">
        <f>ETI!G39/ETI!F39</f>
        <v>#DIV/0!</v>
      </c>
      <c r="P118" s="215">
        <f>ETI!H39</f>
        <v>0</v>
      </c>
      <c r="Q118" s="214" t="e">
        <f>ETI!H39/ETI!F39</f>
        <v>#DIV/0!</v>
      </c>
    </row>
    <row r="119" spans="2:17" x14ac:dyDescent="0.25">
      <c r="B119" s="197">
        <f>Leyendas!$A$2</f>
        <v>2019</v>
      </c>
      <c r="C119" s="112">
        <v>33</v>
      </c>
      <c r="D119" s="190">
        <f>IRAG!G40</f>
        <v>0</v>
      </c>
      <c r="E119" s="190" t="e">
        <f>IRAG!G40/IRAG!F40</f>
        <v>#DIV/0!</v>
      </c>
      <c r="F119" s="190">
        <f>IRAG!H40</f>
        <v>0</v>
      </c>
      <c r="G119" s="268" t="e">
        <f>IRAG!H40/IRAG!F40</f>
        <v>#DIV/0!</v>
      </c>
      <c r="J119" s="215">
        <f>ETI!E40</f>
        <v>0</v>
      </c>
      <c r="K119" s="215">
        <f>ETI!D40</f>
        <v>0</v>
      </c>
      <c r="L119" s="216" t="e">
        <f t="shared" si="0"/>
        <v>#DIV/0!</v>
      </c>
      <c r="M119" s="214" t="e">
        <f>ETI!E40/ETI!F40</f>
        <v>#DIV/0!</v>
      </c>
      <c r="N119" s="215">
        <f>ETI!G40</f>
        <v>0</v>
      </c>
      <c r="O119" s="214" t="e">
        <f>ETI!G40/ETI!F40</f>
        <v>#DIV/0!</v>
      </c>
      <c r="P119" s="215">
        <f>ETI!H40</f>
        <v>0</v>
      </c>
      <c r="Q119" s="214" t="e">
        <f>ETI!H40/ETI!F40</f>
        <v>#DIV/0!</v>
      </c>
    </row>
    <row r="120" spans="2:17" x14ac:dyDescent="0.25">
      <c r="B120" s="197">
        <f>Leyendas!$A$2</f>
        <v>2019</v>
      </c>
      <c r="C120" s="112">
        <v>34</v>
      </c>
      <c r="D120" s="190">
        <f>IRAG!G41</f>
        <v>0</v>
      </c>
      <c r="E120" s="190" t="e">
        <f>IRAG!G41/IRAG!F41</f>
        <v>#DIV/0!</v>
      </c>
      <c r="F120" s="190">
        <f>IRAG!H41</f>
        <v>0</v>
      </c>
      <c r="G120" s="268" t="e">
        <f>IRAG!H41/IRAG!F41</f>
        <v>#DIV/0!</v>
      </c>
      <c r="J120" s="215">
        <f>ETI!E41</f>
        <v>0</v>
      </c>
      <c r="K120" s="215">
        <f>ETI!D41</f>
        <v>0</v>
      </c>
      <c r="L120" s="216" t="e">
        <f t="shared" si="0"/>
        <v>#DIV/0!</v>
      </c>
      <c r="M120" s="214" t="e">
        <f>ETI!E41/ETI!F41</f>
        <v>#DIV/0!</v>
      </c>
      <c r="N120" s="215">
        <f>ETI!G41</f>
        <v>0</v>
      </c>
      <c r="O120" s="214" t="e">
        <f>ETI!G41/ETI!F41</f>
        <v>#DIV/0!</v>
      </c>
      <c r="P120" s="215">
        <f>ETI!H41</f>
        <v>0</v>
      </c>
      <c r="Q120" s="214" t="e">
        <f>ETI!H41/ETI!F41</f>
        <v>#DIV/0!</v>
      </c>
    </row>
    <row r="121" spans="2:17" x14ac:dyDescent="0.25">
      <c r="B121" s="197">
        <f>Leyendas!$A$2</f>
        <v>2019</v>
      </c>
      <c r="C121" s="112">
        <v>35</v>
      </c>
      <c r="D121" s="190">
        <f>IRAG!G42</f>
        <v>0</v>
      </c>
      <c r="E121" s="190" t="e">
        <f>IRAG!G42/IRAG!F42</f>
        <v>#DIV/0!</v>
      </c>
      <c r="F121" s="190">
        <f>IRAG!H42</f>
        <v>0</v>
      </c>
      <c r="G121" s="268" t="e">
        <f>IRAG!H42/IRAG!F42</f>
        <v>#DIV/0!</v>
      </c>
      <c r="J121" s="215">
        <f>ETI!E42</f>
        <v>0</v>
      </c>
      <c r="K121" s="215">
        <f>ETI!D42</f>
        <v>0</v>
      </c>
      <c r="L121" s="216" t="e">
        <f t="shared" si="0"/>
        <v>#DIV/0!</v>
      </c>
      <c r="M121" s="214" t="e">
        <f>ETI!E42/ETI!F42</f>
        <v>#DIV/0!</v>
      </c>
      <c r="N121" s="215">
        <f>ETI!G42</f>
        <v>0</v>
      </c>
      <c r="O121" s="214" t="e">
        <f>ETI!G42/ETI!F42</f>
        <v>#DIV/0!</v>
      </c>
      <c r="P121" s="215">
        <f>ETI!H42</f>
        <v>0</v>
      </c>
      <c r="Q121" s="214" t="e">
        <f>ETI!H42/ETI!F42</f>
        <v>#DIV/0!</v>
      </c>
    </row>
    <row r="122" spans="2:17" x14ac:dyDescent="0.25">
      <c r="B122" s="197">
        <f>Leyendas!$A$2</f>
        <v>2019</v>
      </c>
      <c r="C122" s="112">
        <v>36</v>
      </c>
      <c r="D122" s="190">
        <f>IRAG!G43</f>
        <v>0</v>
      </c>
      <c r="E122" s="190" t="e">
        <f>IRAG!G43/IRAG!F43</f>
        <v>#DIV/0!</v>
      </c>
      <c r="F122" s="190">
        <f>IRAG!H43</f>
        <v>0</v>
      </c>
      <c r="G122" s="268" t="e">
        <f>IRAG!H43/IRAG!F43</f>
        <v>#DIV/0!</v>
      </c>
      <c r="J122" s="215">
        <f>ETI!E43</f>
        <v>0</v>
      </c>
      <c r="K122" s="215">
        <f>ETI!D43</f>
        <v>0</v>
      </c>
      <c r="L122" s="216" t="e">
        <f t="shared" si="0"/>
        <v>#DIV/0!</v>
      </c>
      <c r="M122" s="214" t="e">
        <f>ETI!E43/ETI!F43</f>
        <v>#DIV/0!</v>
      </c>
      <c r="N122" s="215">
        <f>ETI!G43</f>
        <v>0</v>
      </c>
      <c r="O122" s="214" t="e">
        <f>ETI!G43/ETI!F43</f>
        <v>#DIV/0!</v>
      </c>
      <c r="P122" s="215">
        <f>ETI!H43</f>
        <v>0</v>
      </c>
      <c r="Q122" s="214" t="e">
        <f>ETI!H43/ETI!F43</f>
        <v>#DIV/0!</v>
      </c>
    </row>
    <row r="123" spans="2:17" x14ac:dyDescent="0.25">
      <c r="B123" s="197">
        <f>Leyendas!$A$2</f>
        <v>2019</v>
      </c>
      <c r="C123" s="112">
        <v>37</v>
      </c>
      <c r="D123" s="190">
        <f>IRAG!G44</f>
        <v>0</v>
      </c>
      <c r="E123" s="190" t="e">
        <f>IRAG!G44/IRAG!F44</f>
        <v>#DIV/0!</v>
      </c>
      <c r="F123" s="190">
        <f>IRAG!H44</f>
        <v>0</v>
      </c>
      <c r="G123" s="268" t="e">
        <f>IRAG!H44/IRAG!F44</f>
        <v>#DIV/0!</v>
      </c>
      <c r="J123" s="215">
        <f>ETI!E44</f>
        <v>0</v>
      </c>
      <c r="K123" s="215">
        <f>ETI!D44</f>
        <v>0</v>
      </c>
      <c r="L123" s="216" t="e">
        <f t="shared" si="0"/>
        <v>#DIV/0!</v>
      </c>
      <c r="M123" s="214" t="e">
        <f>ETI!E44/ETI!F44</f>
        <v>#DIV/0!</v>
      </c>
      <c r="N123" s="215">
        <f>ETI!G44</f>
        <v>0</v>
      </c>
      <c r="O123" s="214" t="e">
        <f>ETI!G44/ETI!F44</f>
        <v>#DIV/0!</v>
      </c>
      <c r="P123" s="215">
        <f>ETI!H44</f>
        <v>0</v>
      </c>
      <c r="Q123" s="214" t="e">
        <f>ETI!H44/ETI!F44</f>
        <v>#DIV/0!</v>
      </c>
    </row>
    <row r="124" spans="2:17" x14ac:dyDescent="0.25">
      <c r="B124" s="197">
        <f>Leyendas!$A$2</f>
        <v>2019</v>
      </c>
      <c r="C124" s="112">
        <v>38</v>
      </c>
      <c r="D124" s="190">
        <f>IRAG!G45</f>
        <v>0</v>
      </c>
      <c r="E124" s="190" t="e">
        <f>IRAG!G45/IRAG!F45</f>
        <v>#DIV/0!</v>
      </c>
      <c r="F124" s="190">
        <f>IRAG!H45</f>
        <v>0</v>
      </c>
      <c r="G124" s="268" t="e">
        <f>IRAG!H45/IRAG!F45</f>
        <v>#DIV/0!</v>
      </c>
      <c r="J124" s="215">
        <f>ETI!E45</f>
        <v>0</v>
      </c>
      <c r="K124" s="215">
        <f>ETI!D45</f>
        <v>0</v>
      </c>
      <c r="L124" s="216" t="e">
        <f t="shared" si="0"/>
        <v>#DIV/0!</v>
      </c>
      <c r="M124" s="214" t="e">
        <f>ETI!E45/ETI!F45</f>
        <v>#DIV/0!</v>
      </c>
      <c r="N124" s="215">
        <f>ETI!G45</f>
        <v>0</v>
      </c>
      <c r="O124" s="214" t="e">
        <f>ETI!G45/ETI!F45</f>
        <v>#DIV/0!</v>
      </c>
      <c r="P124" s="215">
        <f>ETI!H45</f>
        <v>0</v>
      </c>
      <c r="Q124" s="214" t="e">
        <f>ETI!H45/ETI!F45</f>
        <v>#DIV/0!</v>
      </c>
    </row>
    <row r="125" spans="2:17" x14ac:dyDescent="0.25">
      <c r="B125" s="197">
        <f>Leyendas!$A$2</f>
        <v>2019</v>
      </c>
      <c r="C125" s="112">
        <v>39</v>
      </c>
      <c r="D125" s="190">
        <f>IRAG!G46</f>
        <v>0</v>
      </c>
      <c r="E125" s="190" t="e">
        <f>IRAG!G46/IRAG!F46</f>
        <v>#DIV/0!</v>
      </c>
      <c r="F125" s="190">
        <f>IRAG!H46</f>
        <v>0</v>
      </c>
      <c r="G125" s="268" t="e">
        <f>IRAG!H46/IRAG!F46</f>
        <v>#DIV/0!</v>
      </c>
      <c r="J125" s="215">
        <f>ETI!E46</f>
        <v>0</v>
      </c>
      <c r="K125" s="215">
        <f>ETI!D46</f>
        <v>0</v>
      </c>
      <c r="L125" s="216" t="e">
        <f t="shared" si="0"/>
        <v>#DIV/0!</v>
      </c>
      <c r="M125" s="214" t="e">
        <f>ETI!E46/ETI!F46</f>
        <v>#DIV/0!</v>
      </c>
      <c r="N125" s="215">
        <f>ETI!G46</f>
        <v>0</v>
      </c>
      <c r="O125" s="214" t="e">
        <f>ETI!G46/ETI!F46</f>
        <v>#DIV/0!</v>
      </c>
      <c r="P125" s="215">
        <f>ETI!H46</f>
        <v>0</v>
      </c>
      <c r="Q125" s="214" t="e">
        <f>ETI!H46/ETI!F46</f>
        <v>#DIV/0!</v>
      </c>
    </row>
    <row r="126" spans="2:17" x14ac:dyDescent="0.25">
      <c r="B126" s="197">
        <f>Leyendas!$A$2</f>
        <v>2019</v>
      </c>
      <c r="C126" s="112">
        <v>40</v>
      </c>
      <c r="D126" s="190">
        <f>IRAG!G47</f>
        <v>0</v>
      </c>
      <c r="E126" s="190" t="e">
        <f>IRAG!G47/IRAG!F47</f>
        <v>#DIV/0!</v>
      </c>
      <c r="F126" s="190">
        <f>IRAG!H47</f>
        <v>0</v>
      </c>
      <c r="G126" s="268" t="e">
        <f>IRAG!H47/IRAG!F47</f>
        <v>#DIV/0!</v>
      </c>
      <c r="J126" s="215">
        <f>ETI!E47</f>
        <v>0</v>
      </c>
      <c r="K126" s="215">
        <f>ETI!D47</f>
        <v>0</v>
      </c>
      <c r="L126" s="216" t="e">
        <f t="shared" si="0"/>
        <v>#DIV/0!</v>
      </c>
      <c r="M126" s="214" t="e">
        <f>ETI!E47/ETI!F47</f>
        <v>#DIV/0!</v>
      </c>
      <c r="N126" s="215">
        <f>ETI!G47</f>
        <v>0</v>
      </c>
      <c r="O126" s="214" t="e">
        <f>ETI!G47/ETI!F47</f>
        <v>#DIV/0!</v>
      </c>
      <c r="P126" s="215">
        <f>ETI!H47</f>
        <v>0</v>
      </c>
      <c r="Q126" s="214" t="e">
        <f>ETI!H47/ETI!F47</f>
        <v>#DIV/0!</v>
      </c>
    </row>
    <row r="127" spans="2:17" x14ac:dyDescent="0.25">
      <c r="B127" s="197">
        <f>Leyendas!$A$2</f>
        <v>2019</v>
      </c>
      <c r="C127" s="112">
        <v>41</v>
      </c>
      <c r="D127" s="190">
        <f>IRAG!G48</f>
        <v>0</v>
      </c>
      <c r="E127" s="190" t="e">
        <f>IRAG!G48/IRAG!F48</f>
        <v>#DIV/0!</v>
      </c>
      <c r="F127" s="190">
        <f>IRAG!H48</f>
        <v>0</v>
      </c>
      <c r="G127" s="268" t="e">
        <f>IRAG!H48/IRAG!F48</f>
        <v>#DIV/0!</v>
      </c>
      <c r="J127" s="215">
        <f>ETI!E48</f>
        <v>0</v>
      </c>
      <c r="K127" s="215">
        <f>ETI!D48</f>
        <v>0</v>
      </c>
      <c r="L127" s="216" t="e">
        <f t="shared" si="0"/>
        <v>#DIV/0!</v>
      </c>
      <c r="M127" s="214" t="e">
        <f>ETI!E48/ETI!F48</f>
        <v>#DIV/0!</v>
      </c>
      <c r="N127" s="215">
        <f>ETI!G48</f>
        <v>0</v>
      </c>
      <c r="O127" s="214" t="e">
        <f>ETI!G48/ETI!F48</f>
        <v>#DIV/0!</v>
      </c>
      <c r="P127" s="215">
        <f>ETI!H48</f>
        <v>0</v>
      </c>
      <c r="Q127" s="214" t="e">
        <f>ETI!H48/ETI!F48</f>
        <v>#DIV/0!</v>
      </c>
    </row>
    <row r="128" spans="2:17" x14ac:dyDescent="0.25">
      <c r="B128" s="197">
        <f>Leyendas!$A$2</f>
        <v>2019</v>
      </c>
      <c r="C128" s="112">
        <v>42</v>
      </c>
      <c r="D128" s="190">
        <f>IRAG!G49</f>
        <v>0</v>
      </c>
      <c r="E128" s="190" t="e">
        <f>IRAG!G49/IRAG!F49</f>
        <v>#DIV/0!</v>
      </c>
      <c r="F128" s="190">
        <f>IRAG!H49</f>
        <v>0</v>
      </c>
      <c r="G128" s="268" t="e">
        <f>IRAG!H49/IRAG!F49</f>
        <v>#DIV/0!</v>
      </c>
      <c r="J128" s="215">
        <f>ETI!E49</f>
        <v>0</v>
      </c>
      <c r="K128" s="215">
        <f>ETI!D49</f>
        <v>0</v>
      </c>
      <c r="L128" s="216" t="e">
        <f t="shared" si="0"/>
        <v>#DIV/0!</v>
      </c>
      <c r="M128" s="214" t="e">
        <f>ETI!E49/ETI!F49</f>
        <v>#DIV/0!</v>
      </c>
      <c r="N128" s="215">
        <f>ETI!G49</f>
        <v>0</v>
      </c>
      <c r="O128" s="214" t="e">
        <f>ETI!G49/ETI!F49</f>
        <v>#DIV/0!</v>
      </c>
      <c r="P128" s="215">
        <f>ETI!H49</f>
        <v>0</v>
      </c>
      <c r="Q128" s="214" t="e">
        <f>ETI!H49/ETI!F49</f>
        <v>#DIV/0!</v>
      </c>
    </row>
    <row r="129" spans="2:17" x14ac:dyDescent="0.25">
      <c r="B129" s="197">
        <f>Leyendas!$A$2</f>
        <v>2019</v>
      </c>
      <c r="C129" s="112">
        <v>43</v>
      </c>
      <c r="D129" s="190">
        <f>IRAG!G50</f>
        <v>0</v>
      </c>
      <c r="E129" s="190" t="e">
        <f>IRAG!G50/IRAG!F50</f>
        <v>#DIV/0!</v>
      </c>
      <c r="F129" s="190">
        <f>IRAG!H50</f>
        <v>0</v>
      </c>
      <c r="G129" s="268" t="e">
        <f>IRAG!H50/IRAG!F50</f>
        <v>#DIV/0!</v>
      </c>
      <c r="J129" s="215">
        <f>ETI!E50</f>
        <v>0</v>
      </c>
      <c r="K129" s="215">
        <f>ETI!D50</f>
        <v>0</v>
      </c>
      <c r="L129" s="216" t="e">
        <f t="shared" si="0"/>
        <v>#DIV/0!</v>
      </c>
      <c r="M129" s="214" t="e">
        <f>ETI!E50/ETI!F50</f>
        <v>#DIV/0!</v>
      </c>
      <c r="N129" s="215">
        <f>ETI!G50</f>
        <v>0</v>
      </c>
      <c r="O129" s="214" t="e">
        <f>ETI!G50/ETI!F50</f>
        <v>#DIV/0!</v>
      </c>
      <c r="P129" s="215">
        <f>ETI!H50</f>
        <v>0</v>
      </c>
      <c r="Q129" s="214" t="e">
        <f>ETI!H50/ETI!F50</f>
        <v>#DIV/0!</v>
      </c>
    </row>
    <row r="130" spans="2:17" x14ac:dyDescent="0.25">
      <c r="B130" s="197">
        <f>Leyendas!$A$2</f>
        <v>2019</v>
      </c>
      <c r="C130" s="112">
        <v>44</v>
      </c>
      <c r="D130" s="190">
        <f>IRAG!G51</f>
        <v>0</v>
      </c>
      <c r="E130" s="190" t="e">
        <f>IRAG!G51/IRAG!F51</f>
        <v>#DIV/0!</v>
      </c>
      <c r="F130" s="190">
        <f>IRAG!H51</f>
        <v>0</v>
      </c>
      <c r="G130" s="268" t="e">
        <f>IRAG!H51/IRAG!F51</f>
        <v>#DIV/0!</v>
      </c>
      <c r="J130" s="215">
        <f>ETI!E51</f>
        <v>0</v>
      </c>
      <c r="K130" s="215">
        <f>ETI!D51</f>
        <v>0</v>
      </c>
      <c r="L130" s="216" t="e">
        <f t="shared" si="0"/>
        <v>#DIV/0!</v>
      </c>
      <c r="M130" s="214" t="e">
        <f>ETI!E51/ETI!F51</f>
        <v>#DIV/0!</v>
      </c>
      <c r="N130" s="215">
        <f>ETI!G51</f>
        <v>0</v>
      </c>
      <c r="O130" s="214" t="e">
        <f>ETI!G51/ETI!F51</f>
        <v>#DIV/0!</v>
      </c>
      <c r="P130" s="215">
        <f>ETI!H51</f>
        <v>0</v>
      </c>
      <c r="Q130" s="214" t="e">
        <f>ETI!H51/ETI!F51</f>
        <v>#DIV/0!</v>
      </c>
    </row>
    <row r="131" spans="2:17" x14ac:dyDescent="0.25">
      <c r="B131" s="197">
        <f>Leyendas!$A$2</f>
        <v>2019</v>
      </c>
      <c r="C131" s="112">
        <v>45</v>
      </c>
      <c r="D131" s="190">
        <f>IRAG!G52</f>
        <v>0</v>
      </c>
      <c r="E131" s="190" t="e">
        <f>IRAG!G52/IRAG!F52</f>
        <v>#DIV/0!</v>
      </c>
      <c r="F131" s="190">
        <f>IRAG!H52</f>
        <v>0</v>
      </c>
      <c r="G131" s="268" t="e">
        <f>IRAG!H52/IRAG!F52</f>
        <v>#DIV/0!</v>
      </c>
      <c r="J131" s="215">
        <f>ETI!E52</f>
        <v>0</v>
      </c>
      <c r="K131" s="215">
        <f>ETI!D52</f>
        <v>0</v>
      </c>
      <c r="L131" s="216" t="e">
        <f t="shared" si="0"/>
        <v>#DIV/0!</v>
      </c>
      <c r="M131" s="214" t="e">
        <f>ETI!E52/ETI!F52</f>
        <v>#DIV/0!</v>
      </c>
      <c r="N131" s="215">
        <f>ETI!G52</f>
        <v>0</v>
      </c>
      <c r="O131" s="214" t="e">
        <f>ETI!G52/ETI!F52</f>
        <v>#DIV/0!</v>
      </c>
      <c r="P131" s="215">
        <f>ETI!H52</f>
        <v>0</v>
      </c>
      <c r="Q131" s="214" t="e">
        <f>ETI!H52/ETI!F52</f>
        <v>#DIV/0!</v>
      </c>
    </row>
    <row r="132" spans="2:17" x14ac:dyDescent="0.25">
      <c r="B132" s="197">
        <f>Leyendas!$A$2</f>
        <v>2019</v>
      </c>
      <c r="C132" s="112">
        <v>46</v>
      </c>
      <c r="D132" s="190">
        <f>IRAG!G53</f>
        <v>0</v>
      </c>
      <c r="E132" s="190" t="e">
        <f>IRAG!G53/IRAG!F53</f>
        <v>#DIV/0!</v>
      </c>
      <c r="F132" s="190">
        <f>IRAG!H53</f>
        <v>0</v>
      </c>
      <c r="G132" s="268" t="e">
        <f>IRAG!H53/IRAG!F53</f>
        <v>#DIV/0!</v>
      </c>
      <c r="J132" s="215">
        <f>ETI!E53</f>
        <v>0</v>
      </c>
      <c r="K132" s="215">
        <f>ETI!D53</f>
        <v>0</v>
      </c>
      <c r="L132" s="216" t="e">
        <f t="shared" si="0"/>
        <v>#DIV/0!</v>
      </c>
      <c r="M132" s="214" t="e">
        <f>ETI!E53/ETI!F53</f>
        <v>#DIV/0!</v>
      </c>
      <c r="N132" s="215">
        <f>ETI!G53</f>
        <v>0</v>
      </c>
      <c r="O132" s="214" t="e">
        <f>ETI!G53/ETI!F53</f>
        <v>#DIV/0!</v>
      </c>
      <c r="P132" s="215">
        <f>ETI!H53</f>
        <v>0</v>
      </c>
      <c r="Q132" s="214" t="e">
        <f>ETI!H53/ETI!F53</f>
        <v>#DIV/0!</v>
      </c>
    </row>
    <row r="133" spans="2:17" x14ac:dyDescent="0.25">
      <c r="B133" s="197">
        <f>Leyendas!$A$2</f>
        <v>2019</v>
      </c>
      <c r="C133" s="112">
        <v>47</v>
      </c>
      <c r="D133" s="190">
        <f>IRAG!G54</f>
        <v>0</v>
      </c>
      <c r="E133" s="190" t="e">
        <f>IRAG!G54/IRAG!F54</f>
        <v>#DIV/0!</v>
      </c>
      <c r="F133" s="190">
        <f>IRAG!H54</f>
        <v>0</v>
      </c>
      <c r="G133" s="268" t="e">
        <f>IRAG!H54/IRAG!F54</f>
        <v>#DIV/0!</v>
      </c>
      <c r="J133" s="215">
        <f>ETI!E54</f>
        <v>0</v>
      </c>
      <c r="K133" s="215">
        <f>ETI!D54</f>
        <v>0</v>
      </c>
      <c r="L133" s="216" t="e">
        <f t="shared" si="0"/>
        <v>#DIV/0!</v>
      </c>
      <c r="M133" s="214" t="e">
        <f>ETI!E54/ETI!F54</f>
        <v>#DIV/0!</v>
      </c>
      <c r="N133" s="215">
        <f>ETI!G54</f>
        <v>0</v>
      </c>
      <c r="O133" s="214" t="e">
        <f>ETI!G54/ETI!F54</f>
        <v>#DIV/0!</v>
      </c>
      <c r="P133" s="215">
        <f>ETI!H54</f>
        <v>0</v>
      </c>
      <c r="Q133" s="214" t="e">
        <f>ETI!H54/ETI!F54</f>
        <v>#DIV/0!</v>
      </c>
    </row>
    <row r="134" spans="2:17" x14ac:dyDescent="0.25">
      <c r="B134" s="197">
        <f>Leyendas!$A$2</f>
        <v>2019</v>
      </c>
      <c r="C134" s="112">
        <v>48</v>
      </c>
      <c r="D134" s="190">
        <f>IRAG!G55</f>
        <v>0</v>
      </c>
      <c r="E134" s="190" t="e">
        <f>IRAG!G55/IRAG!F55</f>
        <v>#DIV/0!</v>
      </c>
      <c r="F134" s="190">
        <f>IRAG!H55</f>
        <v>0</v>
      </c>
      <c r="G134" s="268" t="e">
        <f>IRAG!H55/IRAG!F55</f>
        <v>#DIV/0!</v>
      </c>
      <c r="J134" s="215">
        <f>ETI!E55</f>
        <v>0</v>
      </c>
      <c r="K134" s="215">
        <f>ETI!D55</f>
        <v>0</v>
      </c>
      <c r="L134" s="216" t="e">
        <f t="shared" si="0"/>
        <v>#DIV/0!</v>
      </c>
      <c r="M134" s="214" t="e">
        <f>ETI!E55/ETI!F55</f>
        <v>#DIV/0!</v>
      </c>
      <c r="N134" s="215">
        <f>ETI!G55</f>
        <v>0</v>
      </c>
      <c r="O134" s="214" t="e">
        <f>ETI!G55/ETI!F55</f>
        <v>#DIV/0!</v>
      </c>
      <c r="P134" s="215">
        <f>ETI!H55</f>
        <v>0</v>
      </c>
      <c r="Q134" s="214" t="e">
        <f>ETI!H55/ETI!F55</f>
        <v>#DIV/0!</v>
      </c>
    </row>
    <row r="135" spans="2:17" x14ac:dyDescent="0.25">
      <c r="B135" s="197">
        <f>Leyendas!$A$2</f>
        <v>2019</v>
      </c>
      <c r="C135" s="112">
        <v>49</v>
      </c>
      <c r="D135" s="190">
        <f>IRAG!G56</f>
        <v>0</v>
      </c>
      <c r="E135" s="190" t="e">
        <f>IRAG!G56/IRAG!F56</f>
        <v>#DIV/0!</v>
      </c>
      <c r="F135" s="190">
        <f>IRAG!H56</f>
        <v>0</v>
      </c>
      <c r="G135" s="268" t="e">
        <f>IRAG!H56/IRAG!F56</f>
        <v>#DIV/0!</v>
      </c>
      <c r="J135" s="215">
        <f>ETI!E56</f>
        <v>0</v>
      </c>
      <c r="K135" s="215">
        <f>ETI!D56</f>
        <v>0</v>
      </c>
      <c r="L135" s="216" t="e">
        <f t="shared" si="0"/>
        <v>#DIV/0!</v>
      </c>
      <c r="M135" s="214" t="e">
        <f>ETI!E56/ETI!F56</f>
        <v>#DIV/0!</v>
      </c>
      <c r="N135" s="215">
        <f>ETI!G56</f>
        <v>0</v>
      </c>
      <c r="O135" s="214" t="e">
        <f>ETI!G56/ETI!F56</f>
        <v>#DIV/0!</v>
      </c>
      <c r="P135" s="215">
        <f>ETI!H56</f>
        <v>0</v>
      </c>
      <c r="Q135" s="214" t="e">
        <f>ETI!H56/ETI!F56</f>
        <v>#DIV/0!</v>
      </c>
    </row>
    <row r="136" spans="2:17" x14ac:dyDescent="0.25">
      <c r="B136" s="197">
        <f>Leyendas!$A$2</f>
        <v>2019</v>
      </c>
      <c r="C136" s="112">
        <v>50</v>
      </c>
      <c r="D136" s="190">
        <f>IRAG!G57</f>
        <v>0</v>
      </c>
      <c r="E136" s="190" t="e">
        <f>IRAG!G57/IRAG!F57</f>
        <v>#DIV/0!</v>
      </c>
      <c r="F136" s="190">
        <f>IRAG!H57</f>
        <v>0</v>
      </c>
      <c r="G136" s="268" t="e">
        <f>IRAG!H57/IRAG!F57</f>
        <v>#DIV/0!</v>
      </c>
      <c r="J136" s="215">
        <f>ETI!E57</f>
        <v>0</v>
      </c>
      <c r="K136" s="215">
        <f>ETI!D57</f>
        <v>0</v>
      </c>
      <c r="L136" s="216" t="e">
        <f t="shared" si="0"/>
        <v>#DIV/0!</v>
      </c>
      <c r="M136" s="214" t="e">
        <f>ETI!E57/ETI!F57</f>
        <v>#DIV/0!</v>
      </c>
      <c r="N136" s="215">
        <f>ETI!G57</f>
        <v>0</v>
      </c>
      <c r="O136" s="214" t="e">
        <f>ETI!G57/ETI!F57</f>
        <v>#DIV/0!</v>
      </c>
      <c r="P136" s="215">
        <f>ETI!H57</f>
        <v>0</v>
      </c>
      <c r="Q136" s="214" t="e">
        <f>ETI!H57/ETI!F57</f>
        <v>#DIV/0!</v>
      </c>
    </row>
    <row r="137" spans="2:17" x14ac:dyDescent="0.25">
      <c r="B137" s="197">
        <f>Leyendas!$A$2</f>
        <v>2019</v>
      </c>
      <c r="C137" s="112">
        <v>51</v>
      </c>
      <c r="D137" s="190">
        <f>IRAG!G58</f>
        <v>0</v>
      </c>
      <c r="E137" s="190" t="e">
        <f>IRAG!G58/IRAG!F58</f>
        <v>#DIV/0!</v>
      </c>
      <c r="F137" s="190">
        <f>IRAG!H58</f>
        <v>0</v>
      </c>
      <c r="G137" s="268" t="e">
        <f>IRAG!H58/IRAG!F58</f>
        <v>#DIV/0!</v>
      </c>
      <c r="J137" s="215">
        <f>ETI!E58</f>
        <v>0</v>
      </c>
      <c r="K137" s="215">
        <f>ETI!D58</f>
        <v>0</v>
      </c>
      <c r="L137" s="216" t="e">
        <f t="shared" si="0"/>
        <v>#DIV/0!</v>
      </c>
      <c r="M137" s="214" t="e">
        <f>ETI!E58/ETI!F58</f>
        <v>#DIV/0!</v>
      </c>
      <c r="N137" s="215">
        <f>ETI!G58</f>
        <v>0</v>
      </c>
      <c r="O137" s="214" t="e">
        <f>ETI!G58/ETI!F58</f>
        <v>#DIV/0!</v>
      </c>
      <c r="P137" s="215">
        <f>ETI!H58</f>
        <v>0</v>
      </c>
      <c r="Q137" s="214" t="e">
        <f>ETI!H58/ETI!F58</f>
        <v>#DIV/0!</v>
      </c>
    </row>
    <row r="138" spans="2:17" x14ac:dyDescent="0.25">
      <c r="B138" s="197">
        <f>Leyendas!$A$2</f>
        <v>2019</v>
      </c>
      <c r="C138" s="112">
        <v>52</v>
      </c>
      <c r="D138" s="190">
        <f>IRAG!G59</f>
        <v>0</v>
      </c>
      <c r="E138" s="190" t="e">
        <f>IRAG!G59/IRAG!F59</f>
        <v>#DIV/0!</v>
      </c>
      <c r="F138" s="190">
        <f>IRAG!H59</f>
        <v>0</v>
      </c>
      <c r="G138" s="268" t="e">
        <f>IRAG!H59/IRAG!F59</f>
        <v>#DIV/0!</v>
      </c>
      <c r="J138" s="215">
        <f>ETI!E59</f>
        <v>0</v>
      </c>
      <c r="K138" s="215">
        <f>ETI!D59</f>
        <v>0</v>
      </c>
      <c r="L138" s="216" t="e">
        <f t="shared" si="0"/>
        <v>#DIV/0!</v>
      </c>
      <c r="M138" s="214" t="e">
        <f>ETI!E59/ETI!F59</f>
        <v>#DIV/0!</v>
      </c>
      <c r="N138" s="215">
        <f>ETI!G59</f>
        <v>0</v>
      </c>
      <c r="O138" s="214" t="e">
        <f>ETI!G59/ETI!F59</f>
        <v>#DIV/0!</v>
      </c>
      <c r="P138" s="215">
        <f>ETI!H59</f>
        <v>0</v>
      </c>
      <c r="Q138" s="214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7" customWidth="1"/>
    <col min="15" max="20" width="8" customWidth="1"/>
  </cols>
  <sheetData>
    <row r="1" spans="1:21" x14ac:dyDescent="0.25">
      <c r="G1" s="14"/>
      <c r="H1" s="110"/>
      <c r="I1" s="110"/>
      <c r="J1" s="110"/>
      <c r="K1" s="110"/>
      <c r="L1" s="110"/>
      <c r="M1" s="110"/>
      <c r="N1" s="136"/>
      <c r="O1" s="110"/>
      <c r="P1" s="110"/>
      <c r="Q1" s="110"/>
      <c r="R1" s="110"/>
      <c r="S1" s="110"/>
      <c r="T1" s="110"/>
    </row>
    <row r="2" spans="1:21" s="175" customFormat="1" ht="135" x14ac:dyDescent="0.25">
      <c r="A2" s="179" t="s">
        <v>12</v>
      </c>
      <c r="B2" s="178" t="s">
        <v>16</v>
      </c>
      <c r="C2" s="170" t="s">
        <v>328</v>
      </c>
      <c r="D2" s="170" t="s">
        <v>329</v>
      </c>
      <c r="E2" s="169" t="s">
        <v>330</v>
      </c>
      <c r="F2" s="169" t="s">
        <v>331</v>
      </c>
      <c r="G2" s="172" t="s">
        <v>332</v>
      </c>
      <c r="H2" s="171" t="s">
        <v>313</v>
      </c>
      <c r="I2" s="173" t="s">
        <v>333</v>
      </c>
      <c r="J2" s="173" t="s">
        <v>334</v>
      </c>
      <c r="K2" s="177"/>
      <c r="L2" s="168" t="s">
        <v>314</v>
      </c>
      <c r="M2" s="168" t="s">
        <v>343</v>
      </c>
      <c r="N2" s="202" t="s">
        <v>344</v>
      </c>
      <c r="O2" s="168" t="s">
        <v>315</v>
      </c>
      <c r="P2" s="167" t="s">
        <v>335</v>
      </c>
      <c r="Q2" s="167" t="s">
        <v>336</v>
      </c>
      <c r="R2" s="166" t="s">
        <v>337</v>
      </c>
      <c r="S2" s="166" t="s">
        <v>338</v>
      </c>
      <c r="T2" s="177"/>
      <c r="U2" s="176" t="s">
        <v>302</v>
      </c>
    </row>
    <row r="3" spans="1:21" x14ac:dyDescent="0.25">
      <c r="A3" s="174">
        <f>Leyendas!$A$2</f>
        <v>2019</v>
      </c>
      <c r="B3" s="203">
        <v>1</v>
      </c>
      <c r="C3" s="111">
        <f>IRAG!G8</f>
        <v>0</v>
      </c>
      <c r="D3" s="119" t="e">
        <f>IRAG!G8/IRAG!F8</f>
        <v>#DIV/0!</v>
      </c>
      <c r="E3" s="111">
        <f>IRAG!H8</f>
        <v>0</v>
      </c>
      <c r="F3" s="119" t="e">
        <f>IRAG!H8/IRAG!F8</f>
        <v>#DIV/0!</v>
      </c>
      <c r="G3" s="14">
        <f>IRAG!E8</f>
        <v>0</v>
      </c>
      <c r="H3" s="110" t="e">
        <f>IRAG!E8/IRAG!D8</f>
        <v>#DIV/0!</v>
      </c>
      <c r="I3" s="132">
        <f>IRAG!K8</f>
        <v>0</v>
      </c>
      <c r="J3" s="110" t="e">
        <f>IRAG!K8/IRAG!J8</f>
        <v>#DIV/0!</v>
      </c>
      <c r="K3" s="110"/>
      <c r="L3" s="132">
        <f>ETI!E8</f>
        <v>0</v>
      </c>
      <c r="M3" s="132">
        <f>ETI!D8</f>
        <v>0</v>
      </c>
      <c r="N3" s="136" t="e">
        <f>ETI!E8/ETI!D8</f>
        <v>#DIV/0!</v>
      </c>
      <c r="O3" s="110" t="e">
        <f>ETI!F8/ETI!E8</f>
        <v>#DIV/0!</v>
      </c>
      <c r="P3" s="132">
        <f>ETI!G8</f>
        <v>0</v>
      </c>
      <c r="Q3" s="110" t="e">
        <f>ETI!G8/ETI!F8</f>
        <v>#DIV/0!</v>
      </c>
      <c r="R3" s="132">
        <f>ETI!H8</f>
        <v>0</v>
      </c>
      <c r="S3" s="110" t="e">
        <f>ETI!H8/ETI!F8</f>
        <v>#DIV/0!</v>
      </c>
      <c r="T3" s="110"/>
    </row>
    <row r="4" spans="1:21" x14ac:dyDescent="0.25">
      <c r="A4" s="174">
        <f>Leyendas!$A$2</f>
        <v>2019</v>
      </c>
      <c r="B4" s="203">
        <v>2</v>
      </c>
      <c r="C4" s="197">
        <f>IRAG!G9</f>
        <v>0</v>
      </c>
      <c r="D4" s="198" t="e">
        <f>IRAG!G9/IRAG!F9</f>
        <v>#DIV/0!</v>
      </c>
      <c r="E4" s="197">
        <f>IRAG!H9</f>
        <v>0</v>
      </c>
      <c r="F4" s="198" t="e">
        <f>IRAG!H9/IRAG!F9</f>
        <v>#DIV/0!</v>
      </c>
      <c r="G4" s="191">
        <f>IRAG!E9</f>
        <v>0</v>
      </c>
      <c r="H4" s="196" t="e">
        <f>IRAG!E9/IRAG!D9</f>
        <v>#DIV/0!</v>
      </c>
      <c r="I4" s="199">
        <f>IRAG!K9</f>
        <v>0</v>
      </c>
      <c r="J4" s="196" t="e">
        <f>IRAG!K9/IRAG!J9</f>
        <v>#DIV/0!</v>
      </c>
      <c r="K4" s="110"/>
      <c r="L4" s="215">
        <f>ETI!E9</f>
        <v>0</v>
      </c>
      <c r="M4" s="215">
        <f>ETI!D9</f>
        <v>0</v>
      </c>
      <c r="N4" s="216" t="e">
        <f>ETI!E9/ETI!D9</f>
        <v>#DIV/0!</v>
      </c>
      <c r="O4" s="214" t="e">
        <f>ETI!F9/ETI!E9</f>
        <v>#DIV/0!</v>
      </c>
      <c r="P4" s="215">
        <f>ETI!G9</f>
        <v>0</v>
      </c>
      <c r="Q4" s="214" t="e">
        <f>ETI!G9/ETI!F9</f>
        <v>#DIV/0!</v>
      </c>
      <c r="R4" s="215">
        <f>ETI!H9</f>
        <v>0</v>
      </c>
      <c r="S4" s="214" t="e">
        <f>ETI!H9/ETI!F9</f>
        <v>#DIV/0!</v>
      </c>
      <c r="T4" s="110"/>
    </row>
    <row r="5" spans="1:21" x14ac:dyDescent="0.25">
      <c r="A5" s="174">
        <f>Leyendas!$A$2</f>
        <v>2019</v>
      </c>
      <c r="B5" s="203">
        <v>3</v>
      </c>
      <c r="C5" s="197">
        <f>IRAG!G10</f>
        <v>0</v>
      </c>
      <c r="D5" s="198" t="e">
        <f>IRAG!G10/IRAG!F10</f>
        <v>#DIV/0!</v>
      </c>
      <c r="E5" s="197">
        <f>IRAG!H10</f>
        <v>0</v>
      </c>
      <c r="F5" s="198" t="e">
        <f>IRAG!H10/IRAG!F10</f>
        <v>#DIV/0!</v>
      </c>
      <c r="G5" s="191">
        <f>IRAG!E10</f>
        <v>0</v>
      </c>
      <c r="H5" s="196" t="e">
        <f>IRAG!E10/IRAG!D10</f>
        <v>#DIV/0!</v>
      </c>
      <c r="I5" s="199">
        <f>IRAG!K10</f>
        <v>0</v>
      </c>
      <c r="J5" s="196" t="e">
        <f>IRAG!K10/IRAG!J10</f>
        <v>#DIV/0!</v>
      </c>
      <c r="K5" s="110"/>
      <c r="L5" s="215">
        <f>ETI!E10</f>
        <v>0</v>
      </c>
      <c r="M5" s="215">
        <f>ETI!D10</f>
        <v>0</v>
      </c>
      <c r="N5" s="216" t="e">
        <f>ETI!E10/ETI!D10</f>
        <v>#DIV/0!</v>
      </c>
      <c r="O5" s="214" t="e">
        <f>ETI!F10/ETI!E10</f>
        <v>#DIV/0!</v>
      </c>
      <c r="P5" s="215">
        <f>ETI!G10</f>
        <v>0</v>
      </c>
      <c r="Q5" s="214" t="e">
        <f>ETI!G10/ETI!F10</f>
        <v>#DIV/0!</v>
      </c>
      <c r="R5" s="215">
        <f>ETI!H10</f>
        <v>0</v>
      </c>
      <c r="S5" s="214" t="e">
        <f>ETI!H10/ETI!F10</f>
        <v>#DIV/0!</v>
      </c>
      <c r="T5" s="110"/>
    </row>
    <row r="6" spans="1:21" x14ac:dyDescent="0.25">
      <c r="A6" s="174">
        <f>Leyendas!$A$2</f>
        <v>2019</v>
      </c>
      <c r="B6" s="203">
        <v>4</v>
      </c>
      <c r="C6" s="197">
        <f>IRAG!G11</f>
        <v>0</v>
      </c>
      <c r="D6" s="198" t="e">
        <f>IRAG!G11/IRAG!F11</f>
        <v>#DIV/0!</v>
      </c>
      <c r="E6" s="197">
        <f>IRAG!H11</f>
        <v>0</v>
      </c>
      <c r="F6" s="198" t="e">
        <f>IRAG!H11/IRAG!F11</f>
        <v>#DIV/0!</v>
      </c>
      <c r="G6" s="191">
        <f>IRAG!E11</f>
        <v>0</v>
      </c>
      <c r="H6" s="196" t="e">
        <f>IRAG!E11/IRAG!D11</f>
        <v>#DIV/0!</v>
      </c>
      <c r="I6" s="199">
        <f>IRAG!K11</f>
        <v>0</v>
      </c>
      <c r="J6" s="196" t="e">
        <f>IRAG!K11/IRAG!J11</f>
        <v>#DIV/0!</v>
      </c>
      <c r="K6" s="110"/>
      <c r="L6" s="215">
        <f>ETI!E11</f>
        <v>0</v>
      </c>
      <c r="M6" s="215">
        <f>ETI!D11</f>
        <v>0</v>
      </c>
      <c r="N6" s="216" t="e">
        <f>ETI!E11/ETI!D11</f>
        <v>#DIV/0!</v>
      </c>
      <c r="O6" s="214" t="e">
        <f>ETI!F11/ETI!E11</f>
        <v>#DIV/0!</v>
      </c>
      <c r="P6" s="215">
        <f>ETI!G11</f>
        <v>0</v>
      </c>
      <c r="Q6" s="214" t="e">
        <f>ETI!G11/ETI!F11</f>
        <v>#DIV/0!</v>
      </c>
      <c r="R6" s="215">
        <f>ETI!H11</f>
        <v>0</v>
      </c>
      <c r="S6" s="214" t="e">
        <f>ETI!H11/ETI!F11</f>
        <v>#DIV/0!</v>
      </c>
      <c r="T6" s="110"/>
    </row>
    <row r="7" spans="1:21" x14ac:dyDescent="0.25">
      <c r="A7" s="174">
        <f>Leyendas!$A$2</f>
        <v>2019</v>
      </c>
      <c r="B7" s="203">
        <v>5</v>
      </c>
      <c r="C7" s="197">
        <f>IRAG!G12</f>
        <v>0</v>
      </c>
      <c r="D7" s="198" t="e">
        <f>IRAG!G12/IRAG!F12</f>
        <v>#DIV/0!</v>
      </c>
      <c r="E7" s="197">
        <f>IRAG!H12</f>
        <v>0</v>
      </c>
      <c r="F7" s="198" t="e">
        <f>IRAG!H12/IRAG!F12</f>
        <v>#DIV/0!</v>
      </c>
      <c r="G7" s="191">
        <f>IRAG!E12</f>
        <v>0</v>
      </c>
      <c r="H7" s="196" t="e">
        <f>IRAG!E12/IRAG!D12</f>
        <v>#DIV/0!</v>
      </c>
      <c r="I7" s="199">
        <f>IRAG!K12</f>
        <v>0</v>
      </c>
      <c r="J7" s="196" t="e">
        <f>IRAG!K12/IRAG!J12</f>
        <v>#DIV/0!</v>
      </c>
      <c r="K7" s="110"/>
      <c r="L7" s="215">
        <f>ETI!E12</f>
        <v>0</v>
      </c>
      <c r="M7" s="215">
        <f>ETI!D12</f>
        <v>0</v>
      </c>
      <c r="N7" s="216" t="e">
        <f>ETI!E12/ETI!D12</f>
        <v>#DIV/0!</v>
      </c>
      <c r="O7" s="214" t="e">
        <f>ETI!F12/ETI!E12</f>
        <v>#DIV/0!</v>
      </c>
      <c r="P7" s="215">
        <f>ETI!G12</f>
        <v>0</v>
      </c>
      <c r="Q7" s="214" t="e">
        <f>ETI!G12/ETI!F12</f>
        <v>#DIV/0!</v>
      </c>
      <c r="R7" s="215">
        <f>ETI!H12</f>
        <v>0</v>
      </c>
      <c r="S7" s="214" t="e">
        <f>ETI!H12/ETI!F12</f>
        <v>#DIV/0!</v>
      </c>
      <c r="T7" s="110"/>
    </row>
    <row r="8" spans="1:21" x14ac:dyDescent="0.25">
      <c r="A8" s="174">
        <f>Leyendas!$A$2</f>
        <v>2019</v>
      </c>
      <c r="B8" s="203">
        <v>6</v>
      </c>
      <c r="C8" s="197">
        <f>IRAG!G13</f>
        <v>0</v>
      </c>
      <c r="D8" s="198" t="e">
        <f>IRAG!G13/IRAG!F13</f>
        <v>#DIV/0!</v>
      </c>
      <c r="E8" s="197">
        <f>IRAG!H13</f>
        <v>0</v>
      </c>
      <c r="F8" s="198" t="e">
        <f>IRAG!H13/IRAG!F13</f>
        <v>#DIV/0!</v>
      </c>
      <c r="G8" s="191">
        <f>IRAG!E13</f>
        <v>0</v>
      </c>
      <c r="H8" s="196" t="e">
        <f>IRAG!E13/IRAG!D13</f>
        <v>#DIV/0!</v>
      </c>
      <c r="I8" s="199">
        <f>IRAG!K13</f>
        <v>0</v>
      </c>
      <c r="J8" s="196" t="e">
        <f>IRAG!K13/IRAG!J13</f>
        <v>#DIV/0!</v>
      </c>
      <c r="K8" s="110"/>
      <c r="L8" s="215">
        <f>ETI!E13</f>
        <v>0</v>
      </c>
      <c r="M8" s="215">
        <f>ETI!D13</f>
        <v>0</v>
      </c>
      <c r="N8" s="216" t="e">
        <f>ETI!E13/ETI!D13</f>
        <v>#DIV/0!</v>
      </c>
      <c r="O8" s="214" t="e">
        <f>ETI!F13/ETI!E13</f>
        <v>#DIV/0!</v>
      </c>
      <c r="P8" s="215">
        <f>ETI!G13</f>
        <v>0</v>
      </c>
      <c r="Q8" s="214" t="e">
        <f>ETI!G13/ETI!F13</f>
        <v>#DIV/0!</v>
      </c>
      <c r="R8" s="215">
        <f>ETI!H13</f>
        <v>0</v>
      </c>
      <c r="S8" s="214" t="e">
        <f>ETI!H13/ETI!F13</f>
        <v>#DIV/0!</v>
      </c>
      <c r="T8" s="110"/>
    </row>
    <row r="9" spans="1:21" x14ac:dyDescent="0.25">
      <c r="A9" s="174">
        <f>Leyendas!$A$2</f>
        <v>2019</v>
      </c>
      <c r="B9" s="203">
        <v>7</v>
      </c>
      <c r="C9" s="197">
        <f>IRAG!G14</f>
        <v>0</v>
      </c>
      <c r="D9" s="198" t="e">
        <f>IRAG!G14/IRAG!F14</f>
        <v>#DIV/0!</v>
      </c>
      <c r="E9" s="197">
        <f>IRAG!H14</f>
        <v>0</v>
      </c>
      <c r="F9" s="198" t="e">
        <f>IRAG!H14/IRAG!F14</f>
        <v>#DIV/0!</v>
      </c>
      <c r="G9" s="191">
        <f>IRAG!E14</f>
        <v>0</v>
      </c>
      <c r="H9" s="196" t="e">
        <f>IRAG!E14/IRAG!D14</f>
        <v>#DIV/0!</v>
      </c>
      <c r="I9" s="199">
        <f>IRAG!K14</f>
        <v>0</v>
      </c>
      <c r="J9" s="196" t="e">
        <f>IRAG!K14/IRAG!J14</f>
        <v>#DIV/0!</v>
      </c>
      <c r="K9" s="110"/>
      <c r="L9" s="215">
        <f>ETI!E14</f>
        <v>0</v>
      </c>
      <c r="M9" s="215">
        <f>ETI!D14</f>
        <v>0</v>
      </c>
      <c r="N9" s="216" t="e">
        <f>ETI!E14/ETI!D14</f>
        <v>#DIV/0!</v>
      </c>
      <c r="O9" s="214" t="e">
        <f>ETI!F14/ETI!E14</f>
        <v>#DIV/0!</v>
      </c>
      <c r="P9" s="215">
        <f>ETI!G14</f>
        <v>0</v>
      </c>
      <c r="Q9" s="214" t="e">
        <f>ETI!G14/ETI!F14</f>
        <v>#DIV/0!</v>
      </c>
      <c r="R9" s="215">
        <f>ETI!H14</f>
        <v>0</v>
      </c>
      <c r="S9" s="214" t="e">
        <f>ETI!H14/ETI!F14</f>
        <v>#DIV/0!</v>
      </c>
      <c r="T9" s="110"/>
    </row>
    <row r="10" spans="1:21" x14ac:dyDescent="0.25">
      <c r="A10" s="174">
        <f>Leyendas!$A$2</f>
        <v>2019</v>
      </c>
      <c r="B10" s="203">
        <v>8</v>
      </c>
      <c r="C10" s="197">
        <f>IRAG!G15</f>
        <v>0</v>
      </c>
      <c r="D10" s="198" t="e">
        <f>IRAG!G15/IRAG!F15</f>
        <v>#DIV/0!</v>
      </c>
      <c r="E10" s="197">
        <f>IRAG!H15</f>
        <v>0</v>
      </c>
      <c r="F10" s="198" t="e">
        <f>IRAG!H15/IRAG!F15</f>
        <v>#DIV/0!</v>
      </c>
      <c r="G10" s="191">
        <f>IRAG!E15</f>
        <v>0</v>
      </c>
      <c r="H10" s="196" t="e">
        <f>IRAG!E15/IRAG!D15</f>
        <v>#DIV/0!</v>
      </c>
      <c r="I10" s="199">
        <f>IRAG!K15</f>
        <v>0</v>
      </c>
      <c r="J10" s="196" t="e">
        <f>IRAG!K15/IRAG!J15</f>
        <v>#DIV/0!</v>
      </c>
      <c r="K10" s="110"/>
      <c r="L10" s="215">
        <f>ETI!E15</f>
        <v>0</v>
      </c>
      <c r="M10" s="215">
        <f>ETI!D15</f>
        <v>0</v>
      </c>
      <c r="N10" s="216" t="e">
        <f>ETI!E15/ETI!D15</f>
        <v>#DIV/0!</v>
      </c>
      <c r="O10" s="214" t="e">
        <f>ETI!F15/ETI!E15</f>
        <v>#DIV/0!</v>
      </c>
      <c r="P10" s="215">
        <f>ETI!G15</f>
        <v>0</v>
      </c>
      <c r="Q10" s="214" t="e">
        <f>ETI!G15/ETI!F15</f>
        <v>#DIV/0!</v>
      </c>
      <c r="R10" s="215">
        <f>ETI!H15</f>
        <v>0</v>
      </c>
      <c r="S10" s="214" t="e">
        <f>ETI!H15/ETI!F15</f>
        <v>#DIV/0!</v>
      </c>
      <c r="T10" s="110"/>
    </row>
    <row r="11" spans="1:21" x14ac:dyDescent="0.25">
      <c r="A11" s="174">
        <f>Leyendas!$A$2</f>
        <v>2019</v>
      </c>
      <c r="B11" s="203">
        <v>9</v>
      </c>
      <c r="C11" s="197">
        <f>IRAG!G16</f>
        <v>0</v>
      </c>
      <c r="D11" s="198" t="e">
        <f>IRAG!G16/IRAG!F16</f>
        <v>#DIV/0!</v>
      </c>
      <c r="E11" s="197">
        <f>IRAG!H16</f>
        <v>0</v>
      </c>
      <c r="F11" s="198" t="e">
        <f>IRAG!H16/IRAG!F16</f>
        <v>#DIV/0!</v>
      </c>
      <c r="G11" s="191">
        <f>IRAG!E16</f>
        <v>0</v>
      </c>
      <c r="H11" s="196" t="e">
        <f>IRAG!E16/IRAG!D16</f>
        <v>#DIV/0!</v>
      </c>
      <c r="I11" s="199">
        <f>IRAG!K16</f>
        <v>0</v>
      </c>
      <c r="J11" s="196" t="e">
        <f>IRAG!K16/IRAG!J16</f>
        <v>#DIV/0!</v>
      </c>
      <c r="K11" s="110"/>
      <c r="L11" s="215">
        <f>ETI!E16</f>
        <v>0</v>
      </c>
      <c r="M11" s="215">
        <f>ETI!D16</f>
        <v>0</v>
      </c>
      <c r="N11" s="216" t="e">
        <f>ETI!E16/ETI!D16</f>
        <v>#DIV/0!</v>
      </c>
      <c r="O11" s="214" t="e">
        <f>ETI!F16/ETI!E16</f>
        <v>#DIV/0!</v>
      </c>
      <c r="P11" s="215">
        <f>ETI!G16</f>
        <v>0</v>
      </c>
      <c r="Q11" s="214" t="e">
        <f>ETI!G16/ETI!F16</f>
        <v>#DIV/0!</v>
      </c>
      <c r="R11" s="215">
        <f>ETI!H16</f>
        <v>0</v>
      </c>
      <c r="S11" s="214" t="e">
        <f>ETI!H16/ETI!F16</f>
        <v>#DIV/0!</v>
      </c>
      <c r="T11" s="110"/>
    </row>
    <row r="12" spans="1:21" x14ac:dyDescent="0.25">
      <c r="A12" s="174">
        <f>Leyendas!$A$2</f>
        <v>2019</v>
      </c>
      <c r="B12" s="203">
        <v>10</v>
      </c>
      <c r="C12" s="197">
        <f>IRAG!G17</f>
        <v>0</v>
      </c>
      <c r="D12" s="198" t="e">
        <f>IRAG!G17/IRAG!F17</f>
        <v>#DIV/0!</v>
      </c>
      <c r="E12" s="197">
        <f>IRAG!H17</f>
        <v>0</v>
      </c>
      <c r="F12" s="198" t="e">
        <f>IRAG!H17/IRAG!F17</f>
        <v>#DIV/0!</v>
      </c>
      <c r="G12" s="191">
        <f>IRAG!E17</f>
        <v>0</v>
      </c>
      <c r="H12" s="196" t="e">
        <f>IRAG!E17/IRAG!D17</f>
        <v>#DIV/0!</v>
      </c>
      <c r="I12" s="199">
        <f>IRAG!K17</f>
        <v>0</v>
      </c>
      <c r="J12" s="196" t="e">
        <f>IRAG!K17/IRAG!J17</f>
        <v>#DIV/0!</v>
      </c>
      <c r="K12" s="110"/>
      <c r="L12" s="215">
        <f>ETI!E17</f>
        <v>0</v>
      </c>
      <c r="M12" s="215">
        <f>ETI!D17</f>
        <v>0</v>
      </c>
      <c r="N12" s="216" t="e">
        <f>ETI!E17/ETI!D17</f>
        <v>#DIV/0!</v>
      </c>
      <c r="O12" s="214" t="e">
        <f>ETI!F17/ETI!E17</f>
        <v>#DIV/0!</v>
      </c>
      <c r="P12" s="215">
        <f>ETI!G17</f>
        <v>0</v>
      </c>
      <c r="Q12" s="214" t="e">
        <f>ETI!G17/ETI!F17</f>
        <v>#DIV/0!</v>
      </c>
      <c r="R12" s="215">
        <f>ETI!H17</f>
        <v>0</v>
      </c>
      <c r="S12" s="214" t="e">
        <f>ETI!H17/ETI!F17</f>
        <v>#DIV/0!</v>
      </c>
      <c r="T12" s="110"/>
    </row>
    <row r="13" spans="1:21" x14ac:dyDescent="0.25">
      <c r="A13" s="174">
        <f>Leyendas!$A$2</f>
        <v>2019</v>
      </c>
      <c r="B13" s="203">
        <v>11</v>
      </c>
      <c r="C13" s="197">
        <f>IRAG!G18</f>
        <v>0</v>
      </c>
      <c r="D13" s="198" t="e">
        <f>IRAG!G18/IRAG!F18</f>
        <v>#DIV/0!</v>
      </c>
      <c r="E13" s="197">
        <f>IRAG!H18</f>
        <v>0</v>
      </c>
      <c r="F13" s="198" t="e">
        <f>IRAG!H18/IRAG!F18</f>
        <v>#DIV/0!</v>
      </c>
      <c r="G13" s="191">
        <f>IRAG!E18</f>
        <v>0</v>
      </c>
      <c r="H13" s="196" t="e">
        <f>IRAG!E18/IRAG!D18</f>
        <v>#DIV/0!</v>
      </c>
      <c r="I13" s="199">
        <f>IRAG!K18</f>
        <v>0</v>
      </c>
      <c r="J13" s="196" t="e">
        <f>IRAG!K18/IRAG!J18</f>
        <v>#DIV/0!</v>
      </c>
      <c r="K13" s="110"/>
      <c r="L13" s="215">
        <f>ETI!E18</f>
        <v>0</v>
      </c>
      <c r="M13" s="215">
        <f>ETI!D18</f>
        <v>0</v>
      </c>
      <c r="N13" s="216" t="e">
        <f>ETI!E18/ETI!D18</f>
        <v>#DIV/0!</v>
      </c>
      <c r="O13" s="214" t="e">
        <f>ETI!F18/ETI!E18</f>
        <v>#DIV/0!</v>
      </c>
      <c r="P13" s="215">
        <f>ETI!G18</f>
        <v>0</v>
      </c>
      <c r="Q13" s="214" t="e">
        <f>ETI!G18/ETI!F18</f>
        <v>#DIV/0!</v>
      </c>
      <c r="R13" s="215">
        <f>ETI!H18</f>
        <v>0</v>
      </c>
      <c r="S13" s="214" t="e">
        <f>ETI!H18/ETI!F18</f>
        <v>#DIV/0!</v>
      </c>
      <c r="T13" s="110"/>
    </row>
    <row r="14" spans="1:21" x14ac:dyDescent="0.25">
      <c r="A14" s="174">
        <f>Leyendas!$A$2</f>
        <v>2019</v>
      </c>
      <c r="B14" s="203">
        <v>12</v>
      </c>
      <c r="C14" s="197">
        <f>IRAG!G19</f>
        <v>0</v>
      </c>
      <c r="D14" s="198" t="e">
        <f>IRAG!G19/IRAG!F19</f>
        <v>#DIV/0!</v>
      </c>
      <c r="E14" s="197">
        <f>IRAG!H19</f>
        <v>0</v>
      </c>
      <c r="F14" s="198" t="e">
        <f>IRAG!H19/IRAG!F19</f>
        <v>#DIV/0!</v>
      </c>
      <c r="G14" s="191">
        <f>IRAG!E19</f>
        <v>0</v>
      </c>
      <c r="H14" s="196" t="e">
        <f>IRAG!E19/IRAG!D19</f>
        <v>#DIV/0!</v>
      </c>
      <c r="I14" s="199">
        <f>IRAG!K19</f>
        <v>0</v>
      </c>
      <c r="J14" s="196" t="e">
        <f>IRAG!K19/IRAG!J19</f>
        <v>#DIV/0!</v>
      </c>
      <c r="K14" s="110"/>
      <c r="L14" s="215">
        <f>ETI!E19</f>
        <v>0</v>
      </c>
      <c r="M14" s="215">
        <f>ETI!D19</f>
        <v>0</v>
      </c>
      <c r="N14" s="216" t="e">
        <f>ETI!E19/ETI!D19</f>
        <v>#DIV/0!</v>
      </c>
      <c r="O14" s="214" t="e">
        <f>ETI!F19/ETI!E19</f>
        <v>#DIV/0!</v>
      </c>
      <c r="P14" s="215">
        <f>ETI!G19</f>
        <v>0</v>
      </c>
      <c r="Q14" s="214" t="e">
        <f>ETI!G19/ETI!F19</f>
        <v>#DIV/0!</v>
      </c>
      <c r="R14" s="215">
        <f>ETI!H19</f>
        <v>0</v>
      </c>
      <c r="S14" s="214" t="e">
        <f>ETI!H19/ETI!F19</f>
        <v>#DIV/0!</v>
      </c>
      <c r="T14" s="110"/>
    </row>
    <row r="15" spans="1:21" x14ac:dyDescent="0.25">
      <c r="A15" s="174">
        <f>Leyendas!$A$2</f>
        <v>2019</v>
      </c>
      <c r="B15" s="203">
        <v>13</v>
      </c>
      <c r="C15" s="197">
        <f>IRAG!G20</f>
        <v>0</v>
      </c>
      <c r="D15" s="198" t="e">
        <f>IRAG!G20/IRAG!F20</f>
        <v>#DIV/0!</v>
      </c>
      <c r="E15" s="197">
        <f>IRAG!H20</f>
        <v>0</v>
      </c>
      <c r="F15" s="198" t="e">
        <f>IRAG!H20/IRAG!F20</f>
        <v>#DIV/0!</v>
      </c>
      <c r="G15" s="191">
        <f>IRAG!E20</f>
        <v>0</v>
      </c>
      <c r="H15" s="196" t="e">
        <f>IRAG!E20/IRAG!D20</f>
        <v>#DIV/0!</v>
      </c>
      <c r="I15" s="199">
        <f>IRAG!K20</f>
        <v>0</v>
      </c>
      <c r="J15" s="196" t="e">
        <f>IRAG!K20/IRAG!J20</f>
        <v>#DIV/0!</v>
      </c>
      <c r="K15" s="110"/>
      <c r="L15" s="215">
        <f>ETI!E20</f>
        <v>0</v>
      </c>
      <c r="M15" s="215">
        <f>ETI!D20</f>
        <v>0</v>
      </c>
      <c r="N15" s="216" t="e">
        <f>ETI!E20/ETI!D20</f>
        <v>#DIV/0!</v>
      </c>
      <c r="O15" s="214" t="e">
        <f>ETI!F20/ETI!E20</f>
        <v>#DIV/0!</v>
      </c>
      <c r="P15" s="215">
        <f>ETI!G20</f>
        <v>0</v>
      </c>
      <c r="Q15" s="214" t="e">
        <f>ETI!G20/ETI!F20</f>
        <v>#DIV/0!</v>
      </c>
      <c r="R15" s="215">
        <f>ETI!H20</f>
        <v>0</v>
      </c>
      <c r="S15" s="214" t="e">
        <f>ETI!H20/ETI!F20</f>
        <v>#DIV/0!</v>
      </c>
      <c r="T15" s="110"/>
    </row>
    <row r="16" spans="1:21" x14ac:dyDescent="0.25">
      <c r="A16" s="174">
        <f>Leyendas!$A$2</f>
        <v>2019</v>
      </c>
      <c r="B16" s="203">
        <v>14</v>
      </c>
      <c r="C16" s="197">
        <f>IRAG!G21</f>
        <v>0</v>
      </c>
      <c r="D16" s="198" t="e">
        <f>IRAG!G21/IRAG!F21</f>
        <v>#DIV/0!</v>
      </c>
      <c r="E16" s="197">
        <f>IRAG!H21</f>
        <v>0</v>
      </c>
      <c r="F16" s="198" t="e">
        <f>IRAG!H21/IRAG!F21</f>
        <v>#DIV/0!</v>
      </c>
      <c r="G16" s="191">
        <f>IRAG!E21</f>
        <v>0</v>
      </c>
      <c r="H16" s="196" t="e">
        <f>IRAG!E21/IRAG!D21</f>
        <v>#DIV/0!</v>
      </c>
      <c r="I16" s="199">
        <f>IRAG!K21</f>
        <v>0</v>
      </c>
      <c r="J16" s="196" t="e">
        <f>IRAG!K21/IRAG!J21</f>
        <v>#DIV/0!</v>
      </c>
      <c r="K16" s="110"/>
      <c r="L16" s="215">
        <f>ETI!E21</f>
        <v>0</v>
      </c>
      <c r="M16" s="215">
        <f>ETI!D21</f>
        <v>0</v>
      </c>
      <c r="N16" s="216" t="e">
        <f>ETI!E21/ETI!D21</f>
        <v>#DIV/0!</v>
      </c>
      <c r="O16" s="214" t="e">
        <f>ETI!F21/ETI!E21</f>
        <v>#DIV/0!</v>
      </c>
      <c r="P16" s="215">
        <f>ETI!G21</f>
        <v>0</v>
      </c>
      <c r="Q16" s="214" t="e">
        <f>ETI!G21/ETI!F21</f>
        <v>#DIV/0!</v>
      </c>
      <c r="R16" s="215">
        <f>ETI!H21</f>
        <v>0</v>
      </c>
      <c r="S16" s="214" t="e">
        <f>ETI!H21/ETI!F21</f>
        <v>#DIV/0!</v>
      </c>
      <c r="T16" s="110"/>
    </row>
    <row r="17" spans="1:20" x14ac:dyDescent="0.25">
      <c r="A17" s="174">
        <f>Leyendas!$A$2</f>
        <v>2019</v>
      </c>
      <c r="B17" s="203">
        <v>15</v>
      </c>
      <c r="C17" s="197">
        <f>IRAG!G22</f>
        <v>0</v>
      </c>
      <c r="D17" s="198" t="e">
        <f>IRAG!G22/IRAG!F22</f>
        <v>#DIV/0!</v>
      </c>
      <c r="E17" s="197">
        <f>IRAG!H22</f>
        <v>0</v>
      </c>
      <c r="F17" s="198" t="e">
        <f>IRAG!H22/IRAG!F22</f>
        <v>#DIV/0!</v>
      </c>
      <c r="G17" s="191">
        <f>IRAG!E22</f>
        <v>0</v>
      </c>
      <c r="H17" s="196" t="e">
        <f>IRAG!E22/IRAG!D22</f>
        <v>#DIV/0!</v>
      </c>
      <c r="I17" s="199">
        <f>IRAG!K22</f>
        <v>0</v>
      </c>
      <c r="J17" s="196" t="e">
        <f>IRAG!K22/IRAG!J22</f>
        <v>#DIV/0!</v>
      </c>
      <c r="K17" s="110"/>
      <c r="L17" s="215">
        <f>ETI!E22</f>
        <v>0</v>
      </c>
      <c r="M17" s="215">
        <f>ETI!D22</f>
        <v>0</v>
      </c>
      <c r="N17" s="216" t="e">
        <f>ETI!E22/ETI!D22</f>
        <v>#DIV/0!</v>
      </c>
      <c r="O17" s="214" t="e">
        <f>ETI!F22/ETI!E22</f>
        <v>#DIV/0!</v>
      </c>
      <c r="P17" s="215">
        <f>ETI!G22</f>
        <v>0</v>
      </c>
      <c r="Q17" s="214" t="e">
        <f>ETI!G22/ETI!F22</f>
        <v>#DIV/0!</v>
      </c>
      <c r="R17" s="215">
        <f>ETI!H22</f>
        <v>0</v>
      </c>
      <c r="S17" s="214" t="e">
        <f>ETI!H22/ETI!F22</f>
        <v>#DIV/0!</v>
      </c>
      <c r="T17" s="110"/>
    </row>
    <row r="18" spans="1:20" x14ac:dyDescent="0.25">
      <c r="A18" s="174">
        <f>Leyendas!$A$2</f>
        <v>2019</v>
      </c>
      <c r="B18" s="203">
        <v>16</v>
      </c>
      <c r="C18" s="197">
        <f>IRAG!G23</f>
        <v>0</v>
      </c>
      <c r="D18" s="198" t="e">
        <f>IRAG!G23/IRAG!F23</f>
        <v>#DIV/0!</v>
      </c>
      <c r="E18" s="197">
        <f>IRAG!H23</f>
        <v>0</v>
      </c>
      <c r="F18" s="198" t="e">
        <f>IRAG!H23/IRAG!F23</f>
        <v>#DIV/0!</v>
      </c>
      <c r="G18" s="191">
        <f>IRAG!E23</f>
        <v>0</v>
      </c>
      <c r="H18" s="196" t="e">
        <f>IRAG!E23/IRAG!D23</f>
        <v>#DIV/0!</v>
      </c>
      <c r="I18" s="199">
        <f>IRAG!K23</f>
        <v>0</v>
      </c>
      <c r="J18" s="196" t="e">
        <f>IRAG!K23/IRAG!J23</f>
        <v>#DIV/0!</v>
      </c>
      <c r="K18" s="110"/>
      <c r="L18" s="215">
        <f>ETI!E23</f>
        <v>0</v>
      </c>
      <c r="M18" s="215">
        <f>ETI!D23</f>
        <v>0</v>
      </c>
      <c r="N18" s="216" t="e">
        <f>ETI!E23/ETI!D23</f>
        <v>#DIV/0!</v>
      </c>
      <c r="O18" s="214" t="e">
        <f>ETI!F23/ETI!E23</f>
        <v>#DIV/0!</v>
      </c>
      <c r="P18" s="215">
        <f>ETI!G23</f>
        <v>0</v>
      </c>
      <c r="Q18" s="214" t="e">
        <f>ETI!G23/ETI!F23</f>
        <v>#DIV/0!</v>
      </c>
      <c r="R18" s="215">
        <f>ETI!H23</f>
        <v>0</v>
      </c>
      <c r="S18" s="214" t="e">
        <f>ETI!H23/ETI!F23</f>
        <v>#DIV/0!</v>
      </c>
      <c r="T18" s="110"/>
    </row>
    <row r="19" spans="1:20" x14ac:dyDescent="0.25">
      <c r="A19" s="174">
        <f>Leyendas!$A$2</f>
        <v>2019</v>
      </c>
      <c r="B19" s="203">
        <v>17</v>
      </c>
      <c r="C19" s="197">
        <f>IRAG!G24</f>
        <v>0</v>
      </c>
      <c r="D19" s="198" t="e">
        <f>IRAG!G24/IRAG!F24</f>
        <v>#DIV/0!</v>
      </c>
      <c r="E19" s="197">
        <f>IRAG!H24</f>
        <v>0</v>
      </c>
      <c r="F19" s="198" t="e">
        <f>IRAG!H24/IRAG!F24</f>
        <v>#DIV/0!</v>
      </c>
      <c r="G19" s="191">
        <f>IRAG!E24</f>
        <v>0</v>
      </c>
      <c r="H19" s="196" t="e">
        <f>IRAG!E24/IRAG!D24</f>
        <v>#DIV/0!</v>
      </c>
      <c r="I19" s="199">
        <f>IRAG!K24</f>
        <v>0</v>
      </c>
      <c r="J19" s="196" t="e">
        <f>IRAG!K24/IRAG!J24</f>
        <v>#DIV/0!</v>
      </c>
      <c r="K19" s="110"/>
      <c r="L19" s="215">
        <f>ETI!E24</f>
        <v>0</v>
      </c>
      <c r="M19" s="215">
        <f>ETI!D24</f>
        <v>0</v>
      </c>
      <c r="N19" s="216" t="e">
        <f>ETI!E24/ETI!D24</f>
        <v>#DIV/0!</v>
      </c>
      <c r="O19" s="214" t="e">
        <f>ETI!F24/ETI!E24</f>
        <v>#DIV/0!</v>
      </c>
      <c r="P19" s="215">
        <f>ETI!G24</f>
        <v>0</v>
      </c>
      <c r="Q19" s="214" t="e">
        <f>ETI!G24/ETI!F24</f>
        <v>#DIV/0!</v>
      </c>
      <c r="R19" s="215">
        <f>ETI!H24</f>
        <v>0</v>
      </c>
      <c r="S19" s="214" t="e">
        <f>ETI!H24/ETI!F24</f>
        <v>#DIV/0!</v>
      </c>
      <c r="T19" s="110"/>
    </row>
    <row r="20" spans="1:20" x14ac:dyDescent="0.25">
      <c r="A20" s="174">
        <f>Leyendas!$A$2</f>
        <v>2019</v>
      </c>
      <c r="B20" s="203">
        <v>18</v>
      </c>
      <c r="C20" s="197">
        <f>IRAG!G25</f>
        <v>0</v>
      </c>
      <c r="D20" s="198" t="e">
        <f>IRAG!G25/IRAG!F25</f>
        <v>#DIV/0!</v>
      </c>
      <c r="E20" s="197">
        <f>IRAG!H25</f>
        <v>0</v>
      </c>
      <c r="F20" s="198" t="e">
        <f>IRAG!H25/IRAG!F25</f>
        <v>#DIV/0!</v>
      </c>
      <c r="G20" s="191">
        <f>IRAG!E25</f>
        <v>0</v>
      </c>
      <c r="H20" s="196" t="e">
        <f>IRAG!E25/IRAG!D25</f>
        <v>#DIV/0!</v>
      </c>
      <c r="I20" s="199">
        <f>IRAG!K25</f>
        <v>0</v>
      </c>
      <c r="J20" s="196" t="e">
        <f>IRAG!K25/IRAG!J25</f>
        <v>#DIV/0!</v>
      </c>
      <c r="K20" s="110"/>
      <c r="L20" s="215">
        <f>ETI!E25</f>
        <v>0</v>
      </c>
      <c r="M20" s="215">
        <f>ETI!D25</f>
        <v>0</v>
      </c>
      <c r="N20" s="216" t="e">
        <f>ETI!E25/ETI!D25</f>
        <v>#DIV/0!</v>
      </c>
      <c r="O20" s="214" t="e">
        <f>ETI!F25/ETI!E25</f>
        <v>#DIV/0!</v>
      </c>
      <c r="P20" s="215">
        <f>ETI!G25</f>
        <v>0</v>
      </c>
      <c r="Q20" s="214" t="e">
        <f>ETI!G25/ETI!F25</f>
        <v>#DIV/0!</v>
      </c>
      <c r="R20" s="215">
        <f>ETI!H25</f>
        <v>0</v>
      </c>
      <c r="S20" s="214" t="e">
        <f>ETI!H25/ETI!F25</f>
        <v>#DIV/0!</v>
      </c>
      <c r="T20" s="110"/>
    </row>
    <row r="21" spans="1:20" x14ac:dyDescent="0.25">
      <c r="A21" s="174">
        <f>Leyendas!$A$2</f>
        <v>2019</v>
      </c>
      <c r="B21" s="203">
        <v>19</v>
      </c>
      <c r="C21" s="197">
        <f>IRAG!G26</f>
        <v>0</v>
      </c>
      <c r="D21" s="198" t="e">
        <f>IRAG!G26/IRAG!F26</f>
        <v>#DIV/0!</v>
      </c>
      <c r="E21" s="197">
        <f>IRAG!H26</f>
        <v>0</v>
      </c>
      <c r="F21" s="198" t="e">
        <f>IRAG!H26/IRAG!F26</f>
        <v>#DIV/0!</v>
      </c>
      <c r="G21" s="191">
        <f>IRAG!E26</f>
        <v>0</v>
      </c>
      <c r="H21" s="196" t="e">
        <f>IRAG!E26/IRAG!D26</f>
        <v>#DIV/0!</v>
      </c>
      <c r="I21" s="199">
        <f>IRAG!K26</f>
        <v>0</v>
      </c>
      <c r="J21" s="196" t="e">
        <f>IRAG!K26/IRAG!J26</f>
        <v>#DIV/0!</v>
      </c>
      <c r="K21" s="110"/>
      <c r="L21" s="215">
        <f>ETI!E26</f>
        <v>0</v>
      </c>
      <c r="M21" s="215">
        <f>ETI!D26</f>
        <v>0</v>
      </c>
      <c r="N21" s="216" t="e">
        <f>ETI!E26/ETI!D26</f>
        <v>#DIV/0!</v>
      </c>
      <c r="O21" s="214" t="e">
        <f>ETI!F26/ETI!E26</f>
        <v>#DIV/0!</v>
      </c>
      <c r="P21" s="215">
        <f>ETI!G26</f>
        <v>0</v>
      </c>
      <c r="Q21" s="214" t="e">
        <f>ETI!G26/ETI!F26</f>
        <v>#DIV/0!</v>
      </c>
      <c r="R21" s="215">
        <f>ETI!H26</f>
        <v>0</v>
      </c>
      <c r="S21" s="214" t="e">
        <f>ETI!H26/ETI!F26</f>
        <v>#DIV/0!</v>
      </c>
      <c r="T21" s="110"/>
    </row>
    <row r="22" spans="1:20" x14ac:dyDescent="0.25">
      <c r="A22" s="174">
        <f>Leyendas!$A$2</f>
        <v>2019</v>
      </c>
      <c r="B22" s="203">
        <v>20</v>
      </c>
      <c r="C22" s="197">
        <f>IRAG!G27</f>
        <v>0</v>
      </c>
      <c r="D22" s="198" t="e">
        <f>IRAG!G27/IRAG!F27</f>
        <v>#DIV/0!</v>
      </c>
      <c r="E22" s="197">
        <f>IRAG!H27</f>
        <v>0</v>
      </c>
      <c r="F22" s="198" t="e">
        <f>IRAG!H27/IRAG!F27</f>
        <v>#DIV/0!</v>
      </c>
      <c r="G22" s="191">
        <f>IRAG!E27</f>
        <v>0</v>
      </c>
      <c r="H22" s="196" t="e">
        <f>IRAG!E27/IRAG!D27</f>
        <v>#DIV/0!</v>
      </c>
      <c r="I22" s="199">
        <f>IRAG!K27</f>
        <v>0</v>
      </c>
      <c r="J22" s="196" t="e">
        <f>IRAG!K27/IRAG!J27</f>
        <v>#DIV/0!</v>
      </c>
      <c r="K22" s="110"/>
      <c r="L22" s="215">
        <f>ETI!E27</f>
        <v>0</v>
      </c>
      <c r="M22" s="215">
        <f>ETI!D27</f>
        <v>0</v>
      </c>
      <c r="N22" s="216" t="e">
        <f>ETI!E27/ETI!D27</f>
        <v>#DIV/0!</v>
      </c>
      <c r="O22" s="214" t="e">
        <f>ETI!F27/ETI!E27</f>
        <v>#DIV/0!</v>
      </c>
      <c r="P22" s="215">
        <f>ETI!G27</f>
        <v>0</v>
      </c>
      <c r="Q22" s="214" t="e">
        <f>ETI!G27/ETI!F27</f>
        <v>#DIV/0!</v>
      </c>
      <c r="R22" s="215">
        <f>ETI!H27</f>
        <v>0</v>
      </c>
      <c r="S22" s="214" t="e">
        <f>ETI!H27/ETI!F27</f>
        <v>#DIV/0!</v>
      </c>
      <c r="T22" s="110"/>
    </row>
    <row r="23" spans="1:20" x14ac:dyDescent="0.25">
      <c r="A23" s="174">
        <f>Leyendas!$A$2</f>
        <v>2019</v>
      </c>
      <c r="B23" s="203">
        <v>21</v>
      </c>
      <c r="C23" s="197">
        <f>IRAG!G28</f>
        <v>0</v>
      </c>
      <c r="D23" s="198" t="e">
        <f>IRAG!G28/IRAG!F28</f>
        <v>#DIV/0!</v>
      </c>
      <c r="E23" s="197">
        <f>IRAG!H28</f>
        <v>0</v>
      </c>
      <c r="F23" s="198" t="e">
        <f>IRAG!H28/IRAG!F28</f>
        <v>#DIV/0!</v>
      </c>
      <c r="G23" s="191">
        <f>IRAG!E28</f>
        <v>0</v>
      </c>
      <c r="H23" s="196" t="e">
        <f>IRAG!E28/IRAG!D28</f>
        <v>#DIV/0!</v>
      </c>
      <c r="I23" s="199">
        <f>IRAG!K28</f>
        <v>0</v>
      </c>
      <c r="J23" s="196" t="e">
        <f>IRAG!K28/IRAG!J28</f>
        <v>#DIV/0!</v>
      </c>
      <c r="K23" s="110"/>
      <c r="L23" s="215">
        <f>ETI!E28</f>
        <v>0</v>
      </c>
      <c r="M23" s="215">
        <f>ETI!D28</f>
        <v>0</v>
      </c>
      <c r="N23" s="216" t="e">
        <f>ETI!E28/ETI!D28</f>
        <v>#DIV/0!</v>
      </c>
      <c r="O23" s="214" t="e">
        <f>ETI!F28/ETI!E28</f>
        <v>#DIV/0!</v>
      </c>
      <c r="P23" s="215">
        <f>ETI!G28</f>
        <v>0</v>
      </c>
      <c r="Q23" s="214" t="e">
        <f>ETI!G28/ETI!F28</f>
        <v>#DIV/0!</v>
      </c>
      <c r="R23" s="215">
        <f>ETI!H28</f>
        <v>0</v>
      </c>
      <c r="S23" s="214" t="e">
        <f>ETI!H28/ETI!F28</f>
        <v>#DIV/0!</v>
      </c>
      <c r="T23" s="110"/>
    </row>
    <row r="24" spans="1:20" x14ac:dyDescent="0.25">
      <c r="A24" s="174">
        <f>Leyendas!$A$2</f>
        <v>2019</v>
      </c>
      <c r="B24" s="203">
        <v>22</v>
      </c>
      <c r="C24" s="197">
        <f>IRAG!G29</f>
        <v>0</v>
      </c>
      <c r="D24" s="198" t="e">
        <f>IRAG!G29/IRAG!F29</f>
        <v>#DIV/0!</v>
      </c>
      <c r="E24" s="197">
        <f>IRAG!H29</f>
        <v>0</v>
      </c>
      <c r="F24" s="198" t="e">
        <f>IRAG!H29/IRAG!F29</f>
        <v>#DIV/0!</v>
      </c>
      <c r="G24" s="191">
        <f>IRAG!E29</f>
        <v>0</v>
      </c>
      <c r="H24" s="196" t="e">
        <f>IRAG!E29/IRAG!D29</f>
        <v>#DIV/0!</v>
      </c>
      <c r="I24" s="199">
        <f>IRAG!K29</f>
        <v>0</v>
      </c>
      <c r="J24" s="196" t="e">
        <f>IRAG!K29/IRAG!J29</f>
        <v>#DIV/0!</v>
      </c>
      <c r="K24" s="110"/>
      <c r="L24" s="215">
        <f>ETI!E29</f>
        <v>0</v>
      </c>
      <c r="M24" s="215">
        <f>ETI!D29</f>
        <v>0</v>
      </c>
      <c r="N24" s="216" t="e">
        <f>ETI!E29/ETI!D29</f>
        <v>#DIV/0!</v>
      </c>
      <c r="O24" s="214" t="e">
        <f>ETI!F29/ETI!E29</f>
        <v>#DIV/0!</v>
      </c>
      <c r="P24" s="215">
        <f>ETI!G29</f>
        <v>0</v>
      </c>
      <c r="Q24" s="214" t="e">
        <f>ETI!G29/ETI!F29</f>
        <v>#DIV/0!</v>
      </c>
      <c r="R24" s="215">
        <f>ETI!H29</f>
        <v>0</v>
      </c>
      <c r="S24" s="214" t="e">
        <f>ETI!H29/ETI!F29</f>
        <v>#DIV/0!</v>
      </c>
      <c r="T24" s="110"/>
    </row>
    <row r="25" spans="1:20" x14ac:dyDescent="0.25">
      <c r="A25" s="174">
        <f>Leyendas!$A$2</f>
        <v>2019</v>
      </c>
      <c r="B25" s="203">
        <v>23</v>
      </c>
      <c r="C25" s="197">
        <f>IRAG!G30</f>
        <v>0</v>
      </c>
      <c r="D25" s="198" t="e">
        <f>IRAG!G30/IRAG!F30</f>
        <v>#DIV/0!</v>
      </c>
      <c r="E25" s="197">
        <f>IRAG!H30</f>
        <v>0</v>
      </c>
      <c r="F25" s="198" t="e">
        <f>IRAG!H30/IRAG!F30</f>
        <v>#DIV/0!</v>
      </c>
      <c r="G25" s="191">
        <f>IRAG!E30</f>
        <v>0</v>
      </c>
      <c r="H25" s="196" t="e">
        <f>IRAG!E30/IRAG!D30</f>
        <v>#DIV/0!</v>
      </c>
      <c r="I25" s="199">
        <f>IRAG!K30</f>
        <v>0</v>
      </c>
      <c r="J25" s="196" t="e">
        <f>IRAG!K30/IRAG!J30</f>
        <v>#DIV/0!</v>
      </c>
      <c r="K25" s="110"/>
      <c r="L25" s="215">
        <f>ETI!E30</f>
        <v>0</v>
      </c>
      <c r="M25" s="215">
        <f>ETI!D30</f>
        <v>0</v>
      </c>
      <c r="N25" s="216" t="e">
        <f>ETI!E30/ETI!D30</f>
        <v>#DIV/0!</v>
      </c>
      <c r="O25" s="214" t="e">
        <f>ETI!F30/ETI!E30</f>
        <v>#DIV/0!</v>
      </c>
      <c r="P25" s="215">
        <f>ETI!G30</f>
        <v>0</v>
      </c>
      <c r="Q25" s="214" t="e">
        <f>ETI!G30/ETI!F30</f>
        <v>#DIV/0!</v>
      </c>
      <c r="R25" s="215">
        <f>ETI!H30</f>
        <v>0</v>
      </c>
      <c r="S25" s="214" t="e">
        <f>ETI!H30/ETI!F30</f>
        <v>#DIV/0!</v>
      </c>
      <c r="T25" s="110"/>
    </row>
    <row r="26" spans="1:20" x14ac:dyDescent="0.25">
      <c r="A26" s="174">
        <f>Leyendas!$A$2</f>
        <v>2019</v>
      </c>
      <c r="B26" s="203">
        <v>24</v>
      </c>
      <c r="C26" s="197">
        <f>IRAG!G31</f>
        <v>0</v>
      </c>
      <c r="D26" s="198" t="e">
        <f>IRAG!G31/IRAG!F31</f>
        <v>#DIV/0!</v>
      </c>
      <c r="E26" s="197">
        <f>IRAG!H31</f>
        <v>0</v>
      </c>
      <c r="F26" s="198" t="e">
        <f>IRAG!H31/IRAG!F31</f>
        <v>#DIV/0!</v>
      </c>
      <c r="G26" s="191">
        <f>IRAG!E31</f>
        <v>0</v>
      </c>
      <c r="H26" s="196" t="e">
        <f>IRAG!E31/IRAG!D31</f>
        <v>#DIV/0!</v>
      </c>
      <c r="I26" s="199">
        <f>IRAG!K31</f>
        <v>0</v>
      </c>
      <c r="J26" s="196" t="e">
        <f>IRAG!K31/IRAG!J31</f>
        <v>#DIV/0!</v>
      </c>
      <c r="K26" s="110"/>
      <c r="L26" s="215">
        <f>ETI!E31</f>
        <v>0</v>
      </c>
      <c r="M26" s="215">
        <f>ETI!D31</f>
        <v>0</v>
      </c>
      <c r="N26" s="216" t="e">
        <f>ETI!E31/ETI!D31</f>
        <v>#DIV/0!</v>
      </c>
      <c r="O26" s="214" t="e">
        <f>ETI!F31/ETI!E31</f>
        <v>#DIV/0!</v>
      </c>
      <c r="P26" s="215">
        <f>ETI!G31</f>
        <v>0</v>
      </c>
      <c r="Q26" s="214" t="e">
        <f>ETI!G31/ETI!F31</f>
        <v>#DIV/0!</v>
      </c>
      <c r="R26" s="215">
        <f>ETI!H31</f>
        <v>0</v>
      </c>
      <c r="S26" s="214" t="e">
        <f>ETI!H31/ETI!F31</f>
        <v>#DIV/0!</v>
      </c>
      <c r="T26" s="110"/>
    </row>
    <row r="27" spans="1:20" x14ac:dyDescent="0.25">
      <c r="A27" s="174">
        <f>Leyendas!$A$2</f>
        <v>2019</v>
      </c>
      <c r="B27" s="203">
        <v>25</v>
      </c>
      <c r="C27" s="197">
        <f>IRAG!G32</f>
        <v>0</v>
      </c>
      <c r="D27" s="198" t="e">
        <f>IRAG!G32/IRAG!F32</f>
        <v>#DIV/0!</v>
      </c>
      <c r="E27" s="197">
        <f>IRAG!H32</f>
        <v>0</v>
      </c>
      <c r="F27" s="198" t="e">
        <f>IRAG!H32/IRAG!F32</f>
        <v>#DIV/0!</v>
      </c>
      <c r="G27" s="191">
        <f>IRAG!E32</f>
        <v>0</v>
      </c>
      <c r="H27" s="196" t="e">
        <f>IRAG!E32/IRAG!D32</f>
        <v>#DIV/0!</v>
      </c>
      <c r="I27" s="199">
        <f>IRAG!K32</f>
        <v>0</v>
      </c>
      <c r="J27" s="196" t="e">
        <f>IRAG!K32/IRAG!J32</f>
        <v>#DIV/0!</v>
      </c>
      <c r="K27" s="110"/>
      <c r="L27" s="215">
        <f>ETI!E32</f>
        <v>0</v>
      </c>
      <c r="M27" s="215">
        <f>ETI!D32</f>
        <v>0</v>
      </c>
      <c r="N27" s="216" t="e">
        <f>ETI!E32/ETI!D32</f>
        <v>#DIV/0!</v>
      </c>
      <c r="O27" s="214" t="e">
        <f>ETI!F32/ETI!E32</f>
        <v>#DIV/0!</v>
      </c>
      <c r="P27" s="215">
        <f>ETI!G32</f>
        <v>0</v>
      </c>
      <c r="Q27" s="214" t="e">
        <f>ETI!G32/ETI!F32</f>
        <v>#DIV/0!</v>
      </c>
      <c r="R27" s="215">
        <f>ETI!H32</f>
        <v>0</v>
      </c>
      <c r="S27" s="214" t="e">
        <f>ETI!H32/ETI!F32</f>
        <v>#DIV/0!</v>
      </c>
      <c r="T27" s="110"/>
    </row>
    <row r="28" spans="1:20" x14ac:dyDescent="0.25">
      <c r="A28" s="174">
        <f>Leyendas!$A$2</f>
        <v>2019</v>
      </c>
      <c r="B28" s="203">
        <v>26</v>
      </c>
      <c r="C28" s="197">
        <f>IRAG!G33</f>
        <v>0</v>
      </c>
      <c r="D28" s="198" t="e">
        <f>IRAG!G33/IRAG!F33</f>
        <v>#DIV/0!</v>
      </c>
      <c r="E28" s="197">
        <f>IRAG!H33</f>
        <v>0</v>
      </c>
      <c r="F28" s="198" t="e">
        <f>IRAG!H33/IRAG!F33</f>
        <v>#DIV/0!</v>
      </c>
      <c r="G28" s="191">
        <f>IRAG!E33</f>
        <v>0</v>
      </c>
      <c r="H28" s="196" t="e">
        <f>IRAG!E33/IRAG!D33</f>
        <v>#DIV/0!</v>
      </c>
      <c r="I28" s="199">
        <f>IRAG!K33</f>
        <v>0</v>
      </c>
      <c r="J28" s="196" t="e">
        <f>IRAG!K33/IRAG!J33</f>
        <v>#DIV/0!</v>
      </c>
      <c r="K28" s="110"/>
      <c r="L28" s="215">
        <f>ETI!E33</f>
        <v>0</v>
      </c>
      <c r="M28" s="215">
        <f>ETI!D33</f>
        <v>0</v>
      </c>
      <c r="N28" s="216" t="e">
        <f>ETI!E33/ETI!D33</f>
        <v>#DIV/0!</v>
      </c>
      <c r="O28" s="214" t="e">
        <f>ETI!F33/ETI!E33</f>
        <v>#DIV/0!</v>
      </c>
      <c r="P28" s="215">
        <f>ETI!G33</f>
        <v>0</v>
      </c>
      <c r="Q28" s="214" t="e">
        <f>ETI!G33/ETI!F33</f>
        <v>#DIV/0!</v>
      </c>
      <c r="R28" s="215">
        <f>ETI!H33</f>
        <v>0</v>
      </c>
      <c r="S28" s="214" t="e">
        <f>ETI!H33/ETI!F33</f>
        <v>#DIV/0!</v>
      </c>
      <c r="T28" s="110"/>
    </row>
    <row r="29" spans="1:20" x14ac:dyDescent="0.25">
      <c r="A29" s="174">
        <f>Leyendas!$A$2</f>
        <v>2019</v>
      </c>
      <c r="B29" s="203">
        <v>27</v>
      </c>
      <c r="C29" s="197">
        <f>IRAG!G34</f>
        <v>0</v>
      </c>
      <c r="D29" s="198" t="e">
        <f>IRAG!G34/IRAG!F34</f>
        <v>#DIV/0!</v>
      </c>
      <c r="E29" s="197">
        <f>IRAG!H34</f>
        <v>0</v>
      </c>
      <c r="F29" s="198" t="e">
        <f>IRAG!H34/IRAG!F34</f>
        <v>#DIV/0!</v>
      </c>
      <c r="G29" s="191">
        <f>IRAG!E34</f>
        <v>0</v>
      </c>
      <c r="H29" s="196" t="e">
        <f>IRAG!E34/IRAG!D34</f>
        <v>#DIV/0!</v>
      </c>
      <c r="I29" s="199">
        <f>IRAG!K34</f>
        <v>0</v>
      </c>
      <c r="J29" s="196" t="e">
        <f>IRAG!K34/IRAG!J34</f>
        <v>#DIV/0!</v>
      </c>
      <c r="K29" s="110"/>
      <c r="L29" s="215">
        <f>ETI!E34</f>
        <v>0</v>
      </c>
      <c r="M29" s="215">
        <f>ETI!D34</f>
        <v>0</v>
      </c>
      <c r="N29" s="216" t="e">
        <f>ETI!E34/ETI!D34</f>
        <v>#DIV/0!</v>
      </c>
      <c r="O29" s="214" t="e">
        <f>ETI!F34/ETI!E34</f>
        <v>#DIV/0!</v>
      </c>
      <c r="P29" s="215">
        <f>ETI!G34</f>
        <v>0</v>
      </c>
      <c r="Q29" s="214" t="e">
        <f>ETI!G34/ETI!F34</f>
        <v>#DIV/0!</v>
      </c>
      <c r="R29" s="215">
        <f>ETI!H34</f>
        <v>0</v>
      </c>
      <c r="S29" s="214" t="e">
        <f>ETI!H34/ETI!F34</f>
        <v>#DIV/0!</v>
      </c>
      <c r="T29" s="110"/>
    </row>
    <row r="30" spans="1:20" x14ac:dyDescent="0.25">
      <c r="A30" s="174">
        <f>Leyendas!$A$2</f>
        <v>2019</v>
      </c>
      <c r="B30" s="203">
        <v>28</v>
      </c>
      <c r="C30" s="197">
        <f>IRAG!G35</f>
        <v>0</v>
      </c>
      <c r="D30" s="198" t="e">
        <f>IRAG!G35/IRAG!F35</f>
        <v>#DIV/0!</v>
      </c>
      <c r="E30" s="197">
        <f>IRAG!H35</f>
        <v>0</v>
      </c>
      <c r="F30" s="198" t="e">
        <f>IRAG!H35/IRAG!F35</f>
        <v>#DIV/0!</v>
      </c>
      <c r="G30" s="191">
        <f>IRAG!E35</f>
        <v>0</v>
      </c>
      <c r="H30" s="196" t="e">
        <f>IRAG!E35/IRAG!D35</f>
        <v>#DIV/0!</v>
      </c>
      <c r="I30" s="199">
        <f>IRAG!K35</f>
        <v>0</v>
      </c>
      <c r="J30" s="196" t="e">
        <f>IRAG!K35/IRAG!J35</f>
        <v>#DIV/0!</v>
      </c>
      <c r="K30" s="110"/>
      <c r="L30" s="215">
        <f>ETI!E35</f>
        <v>0</v>
      </c>
      <c r="M30" s="215">
        <f>ETI!D35</f>
        <v>0</v>
      </c>
      <c r="N30" s="216" t="e">
        <f>ETI!E35/ETI!D35</f>
        <v>#DIV/0!</v>
      </c>
      <c r="O30" s="214" t="e">
        <f>ETI!F35/ETI!E35</f>
        <v>#DIV/0!</v>
      </c>
      <c r="P30" s="215">
        <f>ETI!G35</f>
        <v>0</v>
      </c>
      <c r="Q30" s="214" t="e">
        <f>ETI!G35/ETI!F35</f>
        <v>#DIV/0!</v>
      </c>
      <c r="R30" s="215">
        <f>ETI!H35</f>
        <v>0</v>
      </c>
      <c r="S30" s="214" t="e">
        <f>ETI!H35/ETI!F35</f>
        <v>#DIV/0!</v>
      </c>
      <c r="T30" s="110"/>
    </row>
    <row r="31" spans="1:20" x14ac:dyDescent="0.25">
      <c r="A31" s="174">
        <f>Leyendas!$A$2</f>
        <v>2019</v>
      </c>
      <c r="B31" s="203">
        <v>29</v>
      </c>
      <c r="C31" s="197">
        <f>IRAG!G36</f>
        <v>0</v>
      </c>
      <c r="D31" s="198" t="e">
        <f>IRAG!G36/IRAG!F36</f>
        <v>#DIV/0!</v>
      </c>
      <c r="E31" s="197">
        <f>IRAG!H36</f>
        <v>0</v>
      </c>
      <c r="F31" s="198" t="e">
        <f>IRAG!H36/IRAG!F36</f>
        <v>#DIV/0!</v>
      </c>
      <c r="G31" s="191">
        <f>IRAG!E36</f>
        <v>0</v>
      </c>
      <c r="H31" s="196" t="e">
        <f>IRAG!E36/IRAG!D36</f>
        <v>#DIV/0!</v>
      </c>
      <c r="I31" s="199">
        <f>IRAG!K36</f>
        <v>0</v>
      </c>
      <c r="J31" s="196" t="e">
        <f>IRAG!K36/IRAG!J36</f>
        <v>#DIV/0!</v>
      </c>
      <c r="K31" s="110"/>
      <c r="L31" s="215">
        <f>ETI!E36</f>
        <v>0</v>
      </c>
      <c r="M31" s="215">
        <f>ETI!D36</f>
        <v>0</v>
      </c>
      <c r="N31" s="216" t="e">
        <f>ETI!E36/ETI!D36</f>
        <v>#DIV/0!</v>
      </c>
      <c r="O31" s="214" t="e">
        <f>ETI!F36/ETI!E36</f>
        <v>#DIV/0!</v>
      </c>
      <c r="P31" s="215">
        <f>ETI!G36</f>
        <v>0</v>
      </c>
      <c r="Q31" s="214" t="e">
        <f>ETI!G36/ETI!F36</f>
        <v>#DIV/0!</v>
      </c>
      <c r="R31" s="215">
        <f>ETI!H36</f>
        <v>0</v>
      </c>
      <c r="S31" s="214" t="e">
        <f>ETI!H36/ETI!F36</f>
        <v>#DIV/0!</v>
      </c>
      <c r="T31" s="110"/>
    </row>
    <row r="32" spans="1:20" x14ac:dyDescent="0.25">
      <c r="A32" s="174">
        <f>Leyendas!$A$2</f>
        <v>2019</v>
      </c>
      <c r="B32" s="203">
        <v>30</v>
      </c>
      <c r="C32" s="197">
        <f>IRAG!G37</f>
        <v>0</v>
      </c>
      <c r="D32" s="198" t="e">
        <f>IRAG!G37/IRAG!F37</f>
        <v>#DIV/0!</v>
      </c>
      <c r="E32" s="197">
        <f>IRAG!H37</f>
        <v>0</v>
      </c>
      <c r="F32" s="198" t="e">
        <f>IRAG!H37/IRAG!F37</f>
        <v>#DIV/0!</v>
      </c>
      <c r="G32" s="191">
        <f>IRAG!E37</f>
        <v>0</v>
      </c>
      <c r="H32" s="196" t="e">
        <f>IRAG!E37/IRAG!D37</f>
        <v>#DIV/0!</v>
      </c>
      <c r="I32" s="199">
        <f>IRAG!K37</f>
        <v>0</v>
      </c>
      <c r="J32" s="196" t="e">
        <f>IRAG!K37/IRAG!J37</f>
        <v>#DIV/0!</v>
      </c>
      <c r="K32" s="110"/>
      <c r="L32" s="215">
        <f>ETI!E37</f>
        <v>0</v>
      </c>
      <c r="M32" s="215">
        <f>ETI!D37</f>
        <v>0</v>
      </c>
      <c r="N32" s="216" t="e">
        <f>ETI!E37/ETI!D37</f>
        <v>#DIV/0!</v>
      </c>
      <c r="O32" s="214" t="e">
        <f>ETI!F37/ETI!E37</f>
        <v>#DIV/0!</v>
      </c>
      <c r="P32" s="215">
        <f>ETI!G37</f>
        <v>0</v>
      </c>
      <c r="Q32" s="214" t="e">
        <f>ETI!G37/ETI!F37</f>
        <v>#DIV/0!</v>
      </c>
      <c r="R32" s="215">
        <f>ETI!H37</f>
        <v>0</v>
      </c>
      <c r="S32" s="214" t="e">
        <f>ETI!H37/ETI!F37</f>
        <v>#DIV/0!</v>
      </c>
      <c r="T32" s="110"/>
    </row>
    <row r="33" spans="1:20" x14ac:dyDescent="0.25">
      <c r="A33" s="174">
        <f>Leyendas!$A$2</f>
        <v>2019</v>
      </c>
      <c r="B33" s="203">
        <v>31</v>
      </c>
      <c r="C33" s="197">
        <f>IRAG!G38</f>
        <v>0</v>
      </c>
      <c r="D33" s="198" t="e">
        <f>IRAG!G38/IRAG!F38</f>
        <v>#DIV/0!</v>
      </c>
      <c r="E33" s="197">
        <f>IRAG!H38</f>
        <v>0</v>
      </c>
      <c r="F33" s="198" t="e">
        <f>IRAG!H38/IRAG!F38</f>
        <v>#DIV/0!</v>
      </c>
      <c r="G33" s="191">
        <f>IRAG!E38</f>
        <v>0</v>
      </c>
      <c r="H33" s="196" t="e">
        <f>IRAG!E38/IRAG!D38</f>
        <v>#DIV/0!</v>
      </c>
      <c r="I33" s="199">
        <f>IRAG!K38</f>
        <v>0</v>
      </c>
      <c r="J33" s="196" t="e">
        <f>IRAG!K38/IRAG!J38</f>
        <v>#DIV/0!</v>
      </c>
      <c r="K33" s="110"/>
      <c r="L33" s="215">
        <f>ETI!E38</f>
        <v>0</v>
      </c>
      <c r="M33" s="215">
        <f>ETI!D38</f>
        <v>0</v>
      </c>
      <c r="N33" s="216" t="e">
        <f>ETI!E38/ETI!D38</f>
        <v>#DIV/0!</v>
      </c>
      <c r="O33" s="214" t="e">
        <f>ETI!F38/ETI!E38</f>
        <v>#DIV/0!</v>
      </c>
      <c r="P33" s="215">
        <f>ETI!G38</f>
        <v>0</v>
      </c>
      <c r="Q33" s="214" t="e">
        <f>ETI!G38/ETI!F38</f>
        <v>#DIV/0!</v>
      </c>
      <c r="R33" s="215">
        <f>ETI!H38</f>
        <v>0</v>
      </c>
      <c r="S33" s="214" t="e">
        <f>ETI!H38/ETI!F38</f>
        <v>#DIV/0!</v>
      </c>
      <c r="T33" s="110"/>
    </row>
    <row r="34" spans="1:20" x14ac:dyDescent="0.25">
      <c r="A34" s="174">
        <f>Leyendas!$A$2</f>
        <v>2019</v>
      </c>
      <c r="B34" s="203">
        <v>32</v>
      </c>
      <c r="C34" s="197">
        <f>IRAG!G39</f>
        <v>0</v>
      </c>
      <c r="D34" s="198" t="e">
        <f>IRAG!G39/IRAG!F39</f>
        <v>#DIV/0!</v>
      </c>
      <c r="E34" s="197">
        <f>IRAG!H39</f>
        <v>0</v>
      </c>
      <c r="F34" s="198" t="e">
        <f>IRAG!H39/IRAG!F39</f>
        <v>#DIV/0!</v>
      </c>
      <c r="G34" s="191">
        <f>IRAG!E39</f>
        <v>0</v>
      </c>
      <c r="H34" s="196" t="e">
        <f>IRAG!E39/IRAG!D39</f>
        <v>#DIV/0!</v>
      </c>
      <c r="I34" s="199">
        <f>IRAG!K39</f>
        <v>0</v>
      </c>
      <c r="J34" s="196" t="e">
        <f>IRAG!K39/IRAG!J39</f>
        <v>#DIV/0!</v>
      </c>
      <c r="K34" s="110"/>
      <c r="L34" s="215">
        <f>ETI!E39</f>
        <v>0</v>
      </c>
      <c r="M34" s="215">
        <f>ETI!D39</f>
        <v>0</v>
      </c>
      <c r="N34" s="216" t="e">
        <f>ETI!E39/ETI!D39</f>
        <v>#DIV/0!</v>
      </c>
      <c r="O34" s="214" t="e">
        <f>ETI!F39/ETI!E39</f>
        <v>#DIV/0!</v>
      </c>
      <c r="P34" s="215">
        <f>ETI!G39</f>
        <v>0</v>
      </c>
      <c r="Q34" s="214" t="e">
        <f>ETI!G39/ETI!F39</f>
        <v>#DIV/0!</v>
      </c>
      <c r="R34" s="215">
        <f>ETI!H39</f>
        <v>0</v>
      </c>
      <c r="S34" s="214" t="e">
        <f>ETI!H39/ETI!F39</f>
        <v>#DIV/0!</v>
      </c>
      <c r="T34" s="110"/>
    </row>
    <row r="35" spans="1:20" x14ac:dyDescent="0.25">
      <c r="A35" s="174">
        <f>Leyendas!$A$2</f>
        <v>2019</v>
      </c>
      <c r="B35" s="203">
        <v>33</v>
      </c>
      <c r="C35" s="197">
        <f>IRAG!G40</f>
        <v>0</v>
      </c>
      <c r="D35" s="198" t="e">
        <f>IRAG!G40/IRAG!F40</f>
        <v>#DIV/0!</v>
      </c>
      <c r="E35" s="197">
        <f>IRAG!H40</f>
        <v>0</v>
      </c>
      <c r="F35" s="198" t="e">
        <f>IRAG!H40/IRAG!F40</f>
        <v>#DIV/0!</v>
      </c>
      <c r="G35" s="191">
        <f>IRAG!E40</f>
        <v>0</v>
      </c>
      <c r="H35" s="196" t="e">
        <f>IRAG!E40/IRAG!D40</f>
        <v>#DIV/0!</v>
      </c>
      <c r="I35" s="199">
        <f>IRAG!K40</f>
        <v>0</v>
      </c>
      <c r="J35" s="196" t="e">
        <f>IRAG!K40/IRAG!J40</f>
        <v>#DIV/0!</v>
      </c>
      <c r="K35" s="110"/>
      <c r="L35" s="215">
        <f>ETI!E40</f>
        <v>0</v>
      </c>
      <c r="M35" s="215">
        <f>ETI!D40</f>
        <v>0</v>
      </c>
      <c r="N35" s="216" t="e">
        <f>ETI!E40/ETI!D40</f>
        <v>#DIV/0!</v>
      </c>
      <c r="O35" s="214" t="e">
        <f>ETI!F40/ETI!E40</f>
        <v>#DIV/0!</v>
      </c>
      <c r="P35" s="215">
        <f>ETI!G40</f>
        <v>0</v>
      </c>
      <c r="Q35" s="214" t="e">
        <f>ETI!G40/ETI!F40</f>
        <v>#DIV/0!</v>
      </c>
      <c r="R35" s="215">
        <f>ETI!H40</f>
        <v>0</v>
      </c>
      <c r="S35" s="214" t="e">
        <f>ETI!H40/ETI!F40</f>
        <v>#DIV/0!</v>
      </c>
      <c r="T35" s="110"/>
    </row>
    <row r="36" spans="1:20" x14ac:dyDescent="0.25">
      <c r="A36" s="174">
        <f>Leyendas!$A$2</f>
        <v>2019</v>
      </c>
      <c r="B36" s="203">
        <v>34</v>
      </c>
      <c r="C36" s="197">
        <f>IRAG!G41</f>
        <v>0</v>
      </c>
      <c r="D36" s="198" t="e">
        <f>IRAG!G41/IRAG!F41</f>
        <v>#DIV/0!</v>
      </c>
      <c r="E36" s="197">
        <f>IRAG!H41</f>
        <v>0</v>
      </c>
      <c r="F36" s="198" t="e">
        <f>IRAG!H41/IRAG!F41</f>
        <v>#DIV/0!</v>
      </c>
      <c r="G36" s="191">
        <f>IRAG!E41</f>
        <v>0</v>
      </c>
      <c r="H36" s="196" t="e">
        <f>IRAG!E41/IRAG!D41</f>
        <v>#DIV/0!</v>
      </c>
      <c r="I36" s="199">
        <f>IRAG!K41</f>
        <v>0</v>
      </c>
      <c r="J36" s="196" t="e">
        <f>IRAG!K41/IRAG!J41</f>
        <v>#DIV/0!</v>
      </c>
      <c r="K36" s="110"/>
      <c r="L36" s="215">
        <f>ETI!E41</f>
        <v>0</v>
      </c>
      <c r="M36" s="215">
        <f>ETI!D41</f>
        <v>0</v>
      </c>
      <c r="N36" s="216" t="e">
        <f>ETI!E41/ETI!D41</f>
        <v>#DIV/0!</v>
      </c>
      <c r="O36" s="214" t="e">
        <f>ETI!F41/ETI!E41</f>
        <v>#DIV/0!</v>
      </c>
      <c r="P36" s="215">
        <f>ETI!G41</f>
        <v>0</v>
      </c>
      <c r="Q36" s="214" t="e">
        <f>ETI!G41/ETI!F41</f>
        <v>#DIV/0!</v>
      </c>
      <c r="R36" s="215">
        <f>ETI!H41</f>
        <v>0</v>
      </c>
      <c r="S36" s="214" t="e">
        <f>ETI!H41/ETI!F41</f>
        <v>#DIV/0!</v>
      </c>
      <c r="T36" s="110"/>
    </row>
    <row r="37" spans="1:20" x14ac:dyDescent="0.25">
      <c r="A37" s="174">
        <f>Leyendas!$A$2</f>
        <v>2019</v>
      </c>
      <c r="B37" s="203">
        <v>35</v>
      </c>
      <c r="C37" s="197">
        <f>IRAG!G42</f>
        <v>0</v>
      </c>
      <c r="D37" s="198" t="e">
        <f>IRAG!G42/IRAG!F42</f>
        <v>#DIV/0!</v>
      </c>
      <c r="E37" s="197">
        <f>IRAG!H42</f>
        <v>0</v>
      </c>
      <c r="F37" s="198" t="e">
        <f>IRAG!H42/IRAG!F42</f>
        <v>#DIV/0!</v>
      </c>
      <c r="G37" s="191">
        <f>IRAG!E42</f>
        <v>0</v>
      </c>
      <c r="H37" s="196" t="e">
        <f>IRAG!E42/IRAG!D42</f>
        <v>#DIV/0!</v>
      </c>
      <c r="I37" s="199">
        <f>IRAG!K42</f>
        <v>0</v>
      </c>
      <c r="J37" s="196" t="e">
        <f>IRAG!K42/IRAG!J42</f>
        <v>#DIV/0!</v>
      </c>
      <c r="K37" s="110"/>
      <c r="L37" s="215">
        <f>ETI!E42</f>
        <v>0</v>
      </c>
      <c r="M37" s="215">
        <f>ETI!D42</f>
        <v>0</v>
      </c>
      <c r="N37" s="216" t="e">
        <f>ETI!E42/ETI!D42</f>
        <v>#DIV/0!</v>
      </c>
      <c r="O37" s="214" t="e">
        <f>ETI!F42/ETI!E42</f>
        <v>#DIV/0!</v>
      </c>
      <c r="P37" s="215">
        <f>ETI!G42</f>
        <v>0</v>
      </c>
      <c r="Q37" s="214" t="e">
        <f>ETI!G42/ETI!F42</f>
        <v>#DIV/0!</v>
      </c>
      <c r="R37" s="215">
        <f>ETI!H42</f>
        <v>0</v>
      </c>
      <c r="S37" s="214" t="e">
        <f>ETI!H42/ETI!F42</f>
        <v>#DIV/0!</v>
      </c>
      <c r="T37" s="110"/>
    </row>
    <row r="38" spans="1:20" x14ac:dyDescent="0.25">
      <c r="A38" s="174">
        <f>Leyendas!$A$2</f>
        <v>2019</v>
      </c>
      <c r="B38" s="203">
        <v>36</v>
      </c>
      <c r="C38" s="197">
        <f>IRAG!G43</f>
        <v>0</v>
      </c>
      <c r="D38" s="198" t="e">
        <f>IRAG!G43/IRAG!F43</f>
        <v>#DIV/0!</v>
      </c>
      <c r="E38" s="197">
        <f>IRAG!H43</f>
        <v>0</v>
      </c>
      <c r="F38" s="198" t="e">
        <f>IRAG!H43/IRAG!F43</f>
        <v>#DIV/0!</v>
      </c>
      <c r="G38" s="191">
        <f>IRAG!E43</f>
        <v>0</v>
      </c>
      <c r="H38" s="196" t="e">
        <f>IRAG!E43/IRAG!D43</f>
        <v>#DIV/0!</v>
      </c>
      <c r="I38" s="199">
        <f>IRAG!K43</f>
        <v>0</v>
      </c>
      <c r="J38" s="196" t="e">
        <f>IRAG!K43/IRAG!J43</f>
        <v>#DIV/0!</v>
      </c>
      <c r="K38" s="110"/>
      <c r="L38" s="215">
        <f>ETI!E43</f>
        <v>0</v>
      </c>
      <c r="M38" s="215">
        <f>ETI!D43</f>
        <v>0</v>
      </c>
      <c r="N38" s="216" t="e">
        <f>ETI!E43/ETI!D43</f>
        <v>#DIV/0!</v>
      </c>
      <c r="O38" s="214" t="e">
        <f>ETI!F43/ETI!E43</f>
        <v>#DIV/0!</v>
      </c>
      <c r="P38" s="215">
        <f>ETI!G43</f>
        <v>0</v>
      </c>
      <c r="Q38" s="214" t="e">
        <f>ETI!G43/ETI!F43</f>
        <v>#DIV/0!</v>
      </c>
      <c r="R38" s="215">
        <f>ETI!H43</f>
        <v>0</v>
      </c>
      <c r="S38" s="214" t="e">
        <f>ETI!H43/ETI!F43</f>
        <v>#DIV/0!</v>
      </c>
      <c r="T38" s="110"/>
    </row>
    <row r="39" spans="1:20" x14ac:dyDescent="0.25">
      <c r="A39" s="174">
        <f>Leyendas!$A$2</f>
        <v>2019</v>
      </c>
      <c r="B39" s="203">
        <v>37</v>
      </c>
      <c r="C39" s="197">
        <f>IRAG!G44</f>
        <v>0</v>
      </c>
      <c r="D39" s="198" t="e">
        <f>IRAG!G44/IRAG!F44</f>
        <v>#DIV/0!</v>
      </c>
      <c r="E39" s="197">
        <f>IRAG!H44</f>
        <v>0</v>
      </c>
      <c r="F39" s="198" t="e">
        <f>IRAG!H44/IRAG!F44</f>
        <v>#DIV/0!</v>
      </c>
      <c r="G39" s="191">
        <f>IRAG!E44</f>
        <v>0</v>
      </c>
      <c r="H39" s="196" t="e">
        <f>IRAG!E44/IRAG!D44</f>
        <v>#DIV/0!</v>
      </c>
      <c r="I39" s="199">
        <f>IRAG!K44</f>
        <v>0</v>
      </c>
      <c r="J39" s="196" t="e">
        <f>IRAG!K44/IRAG!J44</f>
        <v>#DIV/0!</v>
      </c>
      <c r="K39" s="110"/>
      <c r="L39" s="215">
        <f>ETI!E44</f>
        <v>0</v>
      </c>
      <c r="M39" s="215">
        <f>ETI!D44</f>
        <v>0</v>
      </c>
      <c r="N39" s="216" t="e">
        <f>ETI!E44/ETI!D44</f>
        <v>#DIV/0!</v>
      </c>
      <c r="O39" s="214" t="e">
        <f>ETI!F44/ETI!E44</f>
        <v>#DIV/0!</v>
      </c>
      <c r="P39" s="215">
        <f>ETI!G44</f>
        <v>0</v>
      </c>
      <c r="Q39" s="214" t="e">
        <f>ETI!G44/ETI!F44</f>
        <v>#DIV/0!</v>
      </c>
      <c r="R39" s="215">
        <f>ETI!H44</f>
        <v>0</v>
      </c>
      <c r="S39" s="214" t="e">
        <f>ETI!H44/ETI!F44</f>
        <v>#DIV/0!</v>
      </c>
      <c r="T39" s="110"/>
    </row>
    <row r="40" spans="1:20" x14ac:dyDescent="0.25">
      <c r="A40" s="174">
        <f>Leyendas!$A$2</f>
        <v>2019</v>
      </c>
      <c r="B40" s="203">
        <v>38</v>
      </c>
      <c r="C40" s="197">
        <f>IRAG!G45</f>
        <v>0</v>
      </c>
      <c r="D40" s="198" t="e">
        <f>IRAG!G45/IRAG!F45</f>
        <v>#DIV/0!</v>
      </c>
      <c r="E40" s="197">
        <f>IRAG!H45</f>
        <v>0</v>
      </c>
      <c r="F40" s="198" t="e">
        <f>IRAG!H45/IRAG!F45</f>
        <v>#DIV/0!</v>
      </c>
      <c r="G40" s="191">
        <f>IRAG!E45</f>
        <v>0</v>
      </c>
      <c r="H40" s="196" t="e">
        <f>IRAG!E45/IRAG!D45</f>
        <v>#DIV/0!</v>
      </c>
      <c r="I40" s="199">
        <f>IRAG!K45</f>
        <v>0</v>
      </c>
      <c r="J40" s="196" t="e">
        <f>IRAG!K45/IRAG!J45</f>
        <v>#DIV/0!</v>
      </c>
      <c r="K40" s="110"/>
      <c r="L40" s="215">
        <f>ETI!E45</f>
        <v>0</v>
      </c>
      <c r="M40" s="215">
        <f>ETI!D45</f>
        <v>0</v>
      </c>
      <c r="N40" s="216" t="e">
        <f>ETI!E45/ETI!D45</f>
        <v>#DIV/0!</v>
      </c>
      <c r="O40" s="214" t="e">
        <f>ETI!F45/ETI!E45</f>
        <v>#DIV/0!</v>
      </c>
      <c r="P40" s="215">
        <f>ETI!G45</f>
        <v>0</v>
      </c>
      <c r="Q40" s="214" t="e">
        <f>ETI!G45/ETI!F45</f>
        <v>#DIV/0!</v>
      </c>
      <c r="R40" s="215">
        <f>ETI!H45</f>
        <v>0</v>
      </c>
      <c r="S40" s="214" t="e">
        <f>ETI!H45/ETI!F45</f>
        <v>#DIV/0!</v>
      </c>
      <c r="T40" s="110"/>
    </row>
    <row r="41" spans="1:20" x14ac:dyDescent="0.25">
      <c r="A41" s="174">
        <f>Leyendas!$A$2</f>
        <v>2019</v>
      </c>
      <c r="B41" s="203">
        <v>39</v>
      </c>
      <c r="C41" s="197">
        <f>IRAG!G46</f>
        <v>0</v>
      </c>
      <c r="D41" s="198" t="e">
        <f>IRAG!G46/IRAG!F46</f>
        <v>#DIV/0!</v>
      </c>
      <c r="E41" s="197">
        <f>IRAG!H46</f>
        <v>0</v>
      </c>
      <c r="F41" s="198" t="e">
        <f>IRAG!H46/IRAG!F46</f>
        <v>#DIV/0!</v>
      </c>
      <c r="G41" s="191">
        <f>IRAG!E46</f>
        <v>0</v>
      </c>
      <c r="H41" s="196" t="e">
        <f>IRAG!E46/IRAG!D46</f>
        <v>#DIV/0!</v>
      </c>
      <c r="I41" s="199">
        <f>IRAG!K46</f>
        <v>0</v>
      </c>
      <c r="J41" s="196" t="e">
        <f>IRAG!K46/IRAG!J46</f>
        <v>#DIV/0!</v>
      </c>
      <c r="K41" s="110"/>
      <c r="L41" s="215">
        <f>ETI!E46</f>
        <v>0</v>
      </c>
      <c r="M41" s="215">
        <f>ETI!D46</f>
        <v>0</v>
      </c>
      <c r="N41" s="216" t="e">
        <f>ETI!E46/ETI!D46</f>
        <v>#DIV/0!</v>
      </c>
      <c r="O41" s="214" t="e">
        <f>ETI!F46/ETI!E46</f>
        <v>#DIV/0!</v>
      </c>
      <c r="P41" s="215">
        <f>ETI!G46</f>
        <v>0</v>
      </c>
      <c r="Q41" s="214" t="e">
        <f>ETI!G46/ETI!F46</f>
        <v>#DIV/0!</v>
      </c>
      <c r="R41" s="215">
        <f>ETI!H46</f>
        <v>0</v>
      </c>
      <c r="S41" s="214" t="e">
        <f>ETI!H46/ETI!F46</f>
        <v>#DIV/0!</v>
      </c>
      <c r="T41" s="110"/>
    </row>
    <row r="42" spans="1:20" x14ac:dyDescent="0.25">
      <c r="A42" s="174">
        <f>Leyendas!$A$2</f>
        <v>2019</v>
      </c>
      <c r="B42" s="203">
        <v>40</v>
      </c>
      <c r="C42" s="197">
        <f>IRAG!G47</f>
        <v>0</v>
      </c>
      <c r="D42" s="198" t="e">
        <f>IRAG!G47/IRAG!F47</f>
        <v>#DIV/0!</v>
      </c>
      <c r="E42" s="197">
        <f>IRAG!H47</f>
        <v>0</v>
      </c>
      <c r="F42" s="198" t="e">
        <f>IRAG!H47/IRAG!F47</f>
        <v>#DIV/0!</v>
      </c>
      <c r="G42" s="191">
        <f>IRAG!E47</f>
        <v>0</v>
      </c>
      <c r="H42" s="196" t="e">
        <f>IRAG!E47/IRAG!D47</f>
        <v>#DIV/0!</v>
      </c>
      <c r="I42" s="199">
        <f>IRAG!K47</f>
        <v>0</v>
      </c>
      <c r="J42" s="196" t="e">
        <f>IRAG!K47/IRAG!J47</f>
        <v>#DIV/0!</v>
      </c>
      <c r="K42" s="110"/>
      <c r="L42" s="215">
        <f>ETI!E47</f>
        <v>0</v>
      </c>
      <c r="M42" s="215">
        <f>ETI!D47</f>
        <v>0</v>
      </c>
      <c r="N42" s="216" t="e">
        <f>ETI!E47/ETI!D47</f>
        <v>#DIV/0!</v>
      </c>
      <c r="O42" s="214" t="e">
        <f>ETI!F47/ETI!E47</f>
        <v>#DIV/0!</v>
      </c>
      <c r="P42" s="215">
        <f>ETI!G47</f>
        <v>0</v>
      </c>
      <c r="Q42" s="214" t="e">
        <f>ETI!G47/ETI!F47</f>
        <v>#DIV/0!</v>
      </c>
      <c r="R42" s="215">
        <f>ETI!H47</f>
        <v>0</v>
      </c>
      <c r="S42" s="214" t="e">
        <f>ETI!H47/ETI!F47</f>
        <v>#DIV/0!</v>
      </c>
      <c r="T42" s="110"/>
    </row>
    <row r="43" spans="1:20" x14ac:dyDescent="0.25">
      <c r="A43" s="174">
        <f>Leyendas!$A$2</f>
        <v>2019</v>
      </c>
      <c r="B43" s="203">
        <v>41</v>
      </c>
      <c r="C43" s="197">
        <f>IRAG!G48</f>
        <v>0</v>
      </c>
      <c r="D43" s="198" t="e">
        <f>IRAG!G48/IRAG!F48</f>
        <v>#DIV/0!</v>
      </c>
      <c r="E43" s="197">
        <f>IRAG!H48</f>
        <v>0</v>
      </c>
      <c r="F43" s="198" t="e">
        <f>IRAG!H48/IRAG!F48</f>
        <v>#DIV/0!</v>
      </c>
      <c r="G43" s="191">
        <f>IRAG!E48</f>
        <v>0</v>
      </c>
      <c r="H43" s="196" t="e">
        <f>IRAG!E48/IRAG!D48</f>
        <v>#DIV/0!</v>
      </c>
      <c r="I43" s="199">
        <f>IRAG!K48</f>
        <v>0</v>
      </c>
      <c r="J43" s="196" t="e">
        <f>IRAG!K48/IRAG!J48</f>
        <v>#DIV/0!</v>
      </c>
      <c r="K43" s="110"/>
      <c r="L43" s="215">
        <f>ETI!E48</f>
        <v>0</v>
      </c>
      <c r="M43" s="215">
        <f>ETI!D48</f>
        <v>0</v>
      </c>
      <c r="N43" s="216" t="e">
        <f>ETI!E48/ETI!D48</f>
        <v>#DIV/0!</v>
      </c>
      <c r="O43" s="214" t="e">
        <f>ETI!F48/ETI!E48</f>
        <v>#DIV/0!</v>
      </c>
      <c r="P43" s="215">
        <f>ETI!G48</f>
        <v>0</v>
      </c>
      <c r="Q43" s="214" t="e">
        <f>ETI!G48/ETI!F48</f>
        <v>#DIV/0!</v>
      </c>
      <c r="R43" s="215">
        <f>ETI!H48</f>
        <v>0</v>
      </c>
      <c r="S43" s="214" t="e">
        <f>ETI!H48/ETI!F48</f>
        <v>#DIV/0!</v>
      </c>
      <c r="T43" s="110"/>
    </row>
    <row r="44" spans="1:20" x14ac:dyDescent="0.25">
      <c r="A44" s="174">
        <f>Leyendas!$A$2</f>
        <v>2019</v>
      </c>
      <c r="B44" s="203">
        <v>42</v>
      </c>
      <c r="C44" s="197">
        <f>IRAG!G49</f>
        <v>0</v>
      </c>
      <c r="D44" s="198" t="e">
        <f>IRAG!G49/IRAG!F49</f>
        <v>#DIV/0!</v>
      </c>
      <c r="E44" s="197">
        <f>IRAG!H49</f>
        <v>0</v>
      </c>
      <c r="F44" s="198" t="e">
        <f>IRAG!H49/IRAG!F49</f>
        <v>#DIV/0!</v>
      </c>
      <c r="G44" s="191">
        <f>IRAG!E49</f>
        <v>0</v>
      </c>
      <c r="H44" s="196" t="e">
        <f>IRAG!E49/IRAG!D49</f>
        <v>#DIV/0!</v>
      </c>
      <c r="I44" s="199">
        <f>IRAG!K49</f>
        <v>0</v>
      </c>
      <c r="J44" s="196" t="e">
        <f>IRAG!K49/IRAG!J49</f>
        <v>#DIV/0!</v>
      </c>
      <c r="K44" s="110"/>
      <c r="L44" s="215">
        <f>ETI!E49</f>
        <v>0</v>
      </c>
      <c r="M44" s="215">
        <f>ETI!D49</f>
        <v>0</v>
      </c>
      <c r="N44" s="216" t="e">
        <f>ETI!E49/ETI!D49</f>
        <v>#DIV/0!</v>
      </c>
      <c r="O44" s="214" t="e">
        <f>ETI!F49/ETI!E49</f>
        <v>#DIV/0!</v>
      </c>
      <c r="P44" s="215">
        <f>ETI!G49</f>
        <v>0</v>
      </c>
      <c r="Q44" s="214" t="e">
        <f>ETI!G49/ETI!F49</f>
        <v>#DIV/0!</v>
      </c>
      <c r="R44" s="215">
        <f>ETI!H49</f>
        <v>0</v>
      </c>
      <c r="S44" s="214" t="e">
        <f>ETI!H49/ETI!F49</f>
        <v>#DIV/0!</v>
      </c>
      <c r="T44" s="110"/>
    </row>
    <row r="45" spans="1:20" x14ac:dyDescent="0.25">
      <c r="A45" s="174">
        <f>Leyendas!$A$2</f>
        <v>2019</v>
      </c>
      <c r="B45" s="203">
        <v>43</v>
      </c>
      <c r="C45" s="197">
        <f>IRAG!G50</f>
        <v>0</v>
      </c>
      <c r="D45" s="198" t="e">
        <f>IRAG!G50/IRAG!F50</f>
        <v>#DIV/0!</v>
      </c>
      <c r="E45" s="197">
        <f>IRAG!H50</f>
        <v>0</v>
      </c>
      <c r="F45" s="198" t="e">
        <f>IRAG!H50/IRAG!F50</f>
        <v>#DIV/0!</v>
      </c>
      <c r="G45" s="191">
        <f>IRAG!E50</f>
        <v>0</v>
      </c>
      <c r="H45" s="196" t="e">
        <f>IRAG!E50/IRAG!D50</f>
        <v>#DIV/0!</v>
      </c>
      <c r="I45" s="199">
        <f>IRAG!K50</f>
        <v>0</v>
      </c>
      <c r="J45" s="196" t="e">
        <f>IRAG!K50/IRAG!J50</f>
        <v>#DIV/0!</v>
      </c>
      <c r="K45" s="110"/>
      <c r="L45" s="215">
        <f>ETI!E50</f>
        <v>0</v>
      </c>
      <c r="M45" s="215">
        <f>ETI!D50</f>
        <v>0</v>
      </c>
      <c r="N45" s="216" t="e">
        <f>ETI!E50/ETI!D50</f>
        <v>#DIV/0!</v>
      </c>
      <c r="O45" s="214" t="e">
        <f>ETI!F50/ETI!E50</f>
        <v>#DIV/0!</v>
      </c>
      <c r="P45" s="215">
        <f>ETI!G50</f>
        <v>0</v>
      </c>
      <c r="Q45" s="214" t="e">
        <f>ETI!G50/ETI!F50</f>
        <v>#DIV/0!</v>
      </c>
      <c r="R45" s="215">
        <f>ETI!H50</f>
        <v>0</v>
      </c>
      <c r="S45" s="214" t="e">
        <f>ETI!H50/ETI!F50</f>
        <v>#DIV/0!</v>
      </c>
      <c r="T45" s="110"/>
    </row>
    <row r="46" spans="1:20" x14ac:dyDescent="0.25">
      <c r="A46" s="174">
        <f>Leyendas!$A$2</f>
        <v>2019</v>
      </c>
      <c r="B46" s="203">
        <v>44</v>
      </c>
      <c r="C46" s="197">
        <f>IRAG!G51</f>
        <v>0</v>
      </c>
      <c r="D46" s="198" t="e">
        <f>IRAG!G51/IRAG!F51</f>
        <v>#DIV/0!</v>
      </c>
      <c r="E46" s="197">
        <f>IRAG!H51</f>
        <v>0</v>
      </c>
      <c r="F46" s="198" t="e">
        <f>IRAG!H51/IRAG!F51</f>
        <v>#DIV/0!</v>
      </c>
      <c r="G46" s="191">
        <f>IRAG!E51</f>
        <v>0</v>
      </c>
      <c r="H46" s="196" t="e">
        <f>IRAG!E51/IRAG!D51</f>
        <v>#DIV/0!</v>
      </c>
      <c r="I46" s="199">
        <f>IRAG!K51</f>
        <v>0</v>
      </c>
      <c r="J46" s="196" t="e">
        <f>IRAG!K51/IRAG!J51</f>
        <v>#DIV/0!</v>
      </c>
      <c r="K46" s="110"/>
      <c r="L46" s="215">
        <f>ETI!E51</f>
        <v>0</v>
      </c>
      <c r="M46" s="215">
        <f>ETI!D51</f>
        <v>0</v>
      </c>
      <c r="N46" s="216" t="e">
        <f>ETI!E51/ETI!D51</f>
        <v>#DIV/0!</v>
      </c>
      <c r="O46" s="214" t="e">
        <f>ETI!F51/ETI!E51</f>
        <v>#DIV/0!</v>
      </c>
      <c r="P46" s="215">
        <f>ETI!G51</f>
        <v>0</v>
      </c>
      <c r="Q46" s="214" t="e">
        <f>ETI!G51/ETI!F51</f>
        <v>#DIV/0!</v>
      </c>
      <c r="R46" s="215">
        <f>ETI!H51</f>
        <v>0</v>
      </c>
      <c r="S46" s="214" t="e">
        <f>ETI!H51/ETI!F51</f>
        <v>#DIV/0!</v>
      </c>
      <c r="T46" s="110"/>
    </row>
    <row r="47" spans="1:20" x14ac:dyDescent="0.25">
      <c r="A47" s="174">
        <f>Leyendas!$A$2</f>
        <v>2019</v>
      </c>
      <c r="B47" s="203">
        <v>45</v>
      </c>
      <c r="C47" s="197">
        <f>IRAG!G52</f>
        <v>0</v>
      </c>
      <c r="D47" s="198" t="e">
        <f>IRAG!G52/IRAG!F52</f>
        <v>#DIV/0!</v>
      </c>
      <c r="E47" s="197">
        <f>IRAG!H52</f>
        <v>0</v>
      </c>
      <c r="F47" s="198" t="e">
        <f>IRAG!H52/IRAG!F52</f>
        <v>#DIV/0!</v>
      </c>
      <c r="G47" s="191">
        <f>IRAG!E52</f>
        <v>0</v>
      </c>
      <c r="H47" s="196" t="e">
        <f>IRAG!E52/IRAG!D52</f>
        <v>#DIV/0!</v>
      </c>
      <c r="I47" s="199">
        <f>IRAG!K52</f>
        <v>0</v>
      </c>
      <c r="J47" s="196" t="e">
        <f>IRAG!K52/IRAG!J52</f>
        <v>#DIV/0!</v>
      </c>
      <c r="K47" s="110"/>
      <c r="L47" s="215">
        <f>ETI!E52</f>
        <v>0</v>
      </c>
      <c r="M47" s="215">
        <f>ETI!D52</f>
        <v>0</v>
      </c>
      <c r="N47" s="216" t="e">
        <f>ETI!E52/ETI!D52</f>
        <v>#DIV/0!</v>
      </c>
      <c r="O47" s="214" t="e">
        <f>ETI!F52/ETI!E52</f>
        <v>#DIV/0!</v>
      </c>
      <c r="P47" s="215">
        <f>ETI!G52</f>
        <v>0</v>
      </c>
      <c r="Q47" s="214" t="e">
        <f>ETI!G52/ETI!F52</f>
        <v>#DIV/0!</v>
      </c>
      <c r="R47" s="215">
        <f>ETI!H52</f>
        <v>0</v>
      </c>
      <c r="S47" s="214" t="e">
        <f>ETI!H52/ETI!F52</f>
        <v>#DIV/0!</v>
      </c>
      <c r="T47" s="110"/>
    </row>
    <row r="48" spans="1:20" x14ac:dyDescent="0.25">
      <c r="A48" s="174">
        <f>Leyendas!$A$2</f>
        <v>2019</v>
      </c>
      <c r="B48" s="203">
        <v>46</v>
      </c>
      <c r="C48" s="197">
        <f>IRAG!G53</f>
        <v>0</v>
      </c>
      <c r="D48" s="198" t="e">
        <f>IRAG!G53/IRAG!F53</f>
        <v>#DIV/0!</v>
      </c>
      <c r="E48" s="197">
        <f>IRAG!H53</f>
        <v>0</v>
      </c>
      <c r="F48" s="198" t="e">
        <f>IRAG!H53/IRAG!F53</f>
        <v>#DIV/0!</v>
      </c>
      <c r="G48" s="191">
        <f>IRAG!E53</f>
        <v>0</v>
      </c>
      <c r="H48" s="196" t="e">
        <f>IRAG!E53/IRAG!D53</f>
        <v>#DIV/0!</v>
      </c>
      <c r="I48" s="199">
        <f>IRAG!K53</f>
        <v>0</v>
      </c>
      <c r="J48" s="196" t="e">
        <f>IRAG!K53/IRAG!J53</f>
        <v>#DIV/0!</v>
      </c>
      <c r="K48" s="110"/>
      <c r="L48" s="215">
        <f>ETI!E53</f>
        <v>0</v>
      </c>
      <c r="M48" s="215">
        <f>ETI!D53</f>
        <v>0</v>
      </c>
      <c r="N48" s="216" t="e">
        <f>ETI!E53/ETI!D53</f>
        <v>#DIV/0!</v>
      </c>
      <c r="O48" s="214" t="e">
        <f>ETI!F53/ETI!E53</f>
        <v>#DIV/0!</v>
      </c>
      <c r="P48" s="215">
        <f>ETI!G53</f>
        <v>0</v>
      </c>
      <c r="Q48" s="214" t="e">
        <f>ETI!G53/ETI!F53</f>
        <v>#DIV/0!</v>
      </c>
      <c r="R48" s="215">
        <f>ETI!H53</f>
        <v>0</v>
      </c>
      <c r="S48" s="214" t="e">
        <f>ETI!H53/ETI!F53</f>
        <v>#DIV/0!</v>
      </c>
      <c r="T48" s="110"/>
    </row>
    <row r="49" spans="1:20" x14ac:dyDescent="0.25">
      <c r="A49" s="174">
        <f>Leyendas!$A$2</f>
        <v>2019</v>
      </c>
      <c r="B49" s="203">
        <v>47</v>
      </c>
      <c r="C49" s="197">
        <f>IRAG!G54</f>
        <v>0</v>
      </c>
      <c r="D49" s="198" t="e">
        <f>IRAG!G54/IRAG!F54</f>
        <v>#DIV/0!</v>
      </c>
      <c r="E49" s="197">
        <f>IRAG!H54</f>
        <v>0</v>
      </c>
      <c r="F49" s="198" t="e">
        <f>IRAG!H54/IRAG!F54</f>
        <v>#DIV/0!</v>
      </c>
      <c r="G49" s="191">
        <f>IRAG!E54</f>
        <v>0</v>
      </c>
      <c r="H49" s="196" t="e">
        <f>IRAG!E54/IRAG!D54</f>
        <v>#DIV/0!</v>
      </c>
      <c r="I49" s="199">
        <f>IRAG!K54</f>
        <v>0</v>
      </c>
      <c r="J49" s="196" t="e">
        <f>IRAG!K54/IRAG!J54</f>
        <v>#DIV/0!</v>
      </c>
      <c r="K49" s="110"/>
      <c r="L49" s="215">
        <f>ETI!E54</f>
        <v>0</v>
      </c>
      <c r="M49" s="215">
        <f>ETI!D54</f>
        <v>0</v>
      </c>
      <c r="N49" s="216" t="e">
        <f>ETI!E54/ETI!D54</f>
        <v>#DIV/0!</v>
      </c>
      <c r="O49" s="214" t="e">
        <f>ETI!F54/ETI!E54</f>
        <v>#DIV/0!</v>
      </c>
      <c r="P49" s="215">
        <f>ETI!G54</f>
        <v>0</v>
      </c>
      <c r="Q49" s="214" t="e">
        <f>ETI!G54/ETI!F54</f>
        <v>#DIV/0!</v>
      </c>
      <c r="R49" s="215">
        <f>ETI!H54</f>
        <v>0</v>
      </c>
      <c r="S49" s="214" t="e">
        <f>ETI!H54/ETI!F54</f>
        <v>#DIV/0!</v>
      </c>
      <c r="T49" s="110"/>
    </row>
    <row r="50" spans="1:20" x14ac:dyDescent="0.25">
      <c r="A50" s="174">
        <f>Leyendas!$A$2</f>
        <v>2019</v>
      </c>
      <c r="B50" s="203">
        <v>48</v>
      </c>
      <c r="C50" s="197">
        <f>IRAG!G55</f>
        <v>0</v>
      </c>
      <c r="D50" s="198" t="e">
        <f>IRAG!G55/IRAG!F55</f>
        <v>#DIV/0!</v>
      </c>
      <c r="E50" s="197">
        <f>IRAG!H55</f>
        <v>0</v>
      </c>
      <c r="F50" s="198" t="e">
        <f>IRAG!H55/IRAG!F55</f>
        <v>#DIV/0!</v>
      </c>
      <c r="G50" s="191">
        <f>IRAG!E55</f>
        <v>0</v>
      </c>
      <c r="H50" s="196" t="e">
        <f>IRAG!E55/IRAG!D55</f>
        <v>#DIV/0!</v>
      </c>
      <c r="I50" s="199">
        <f>IRAG!K55</f>
        <v>0</v>
      </c>
      <c r="J50" s="196" t="e">
        <f>IRAG!K55/IRAG!J55</f>
        <v>#DIV/0!</v>
      </c>
      <c r="K50" s="110"/>
      <c r="L50" s="215">
        <f>ETI!E55</f>
        <v>0</v>
      </c>
      <c r="M50" s="215">
        <f>ETI!D55</f>
        <v>0</v>
      </c>
      <c r="N50" s="216" t="e">
        <f>ETI!E55/ETI!D55</f>
        <v>#DIV/0!</v>
      </c>
      <c r="O50" s="214" t="e">
        <f>ETI!F55/ETI!E55</f>
        <v>#DIV/0!</v>
      </c>
      <c r="P50" s="215">
        <f>ETI!G55</f>
        <v>0</v>
      </c>
      <c r="Q50" s="214" t="e">
        <f>ETI!G55/ETI!F55</f>
        <v>#DIV/0!</v>
      </c>
      <c r="R50" s="215">
        <f>ETI!H55</f>
        <v>0</v>
      </c>
      <c r="S50" s="214" t="e">
        <f>ETI!H55/ETI!F55</f>
        <v>#DIV/0!</v>
      </c>
      <c r="T50" s="110"/>
    </row>
    <row r="51" spans="1:20" x14ac:dyDescent="0.25">
      <c r="A51" s="174">
        <f>Leyendas!$A$2</f>
        <v>2019</v>
      </c>
      <c r="B51" s="203">
        <v>49</v>
      </c>
      <c r="C51" s="197">
        <f>IRAG!G56</f>
        <v>0</v>
      </c>
      <c r="D51" s="198" t="e">
        <f>IRAG!G56/IRAG!F56</f>
        <v>#DIV/0!</v>
      </c>
      <c r="E51" s="197">
        <f>IRAG!H56</f>
        <v>0</v>
      </c>
      <c r="F51" s="198" t="e">
        <f>IRAG!H56/IRAG!F56</f>
        <v>#DIV/0!</v>
      </c>
      <c r="G51" s="191">
        <f>IRAG!E56</f>
        <v>0</v>
      </c>
      <c r="H51" s="196" t="e">
        <f>IRAG!E56/IRAG!D56</f>
        <v>#DIV/0!</v>
      </c>
      <c r="I51" s="199">
        <f>IRAG!K56</f>
        <v>0</v>
      </c>
      <c r="J51" s="196" t="e">
        <f>IRAG!K56/IRAG!J56</f>
        <v>#DIV/0!</v>
      </c>
      <c r="K51" s="110"/>
      <c r="L51" s="215">
        <f>ETI!E56</f>
        <v>0</v>
      </c>
      <c r="M51" s="215">
        <f>ETI!D56</f>
        <v>0</v>
      </c>
      <c r="N51" s="216" t="e">
        <f>ETI!E56/ETI!D56</f>
        <v>#DIV/0!</v>
      </c>
      <c r="O51" s="214" t="e">
        <f>ETI!F56/ETI!E56</f>
        <v>#DIV/0!</v>
      </c>
      <c r="P51" s="215">
        <f>ETI!G56</f>
        <v>0</v>
      </c>
      <c r="Q51" s="214" t="e">
        <f>ETI!G56/ETI!F56</f>
        <v>#DIV/0!</v>
      </c>
      <c r="R51" s="215">
        <f>ETI!H56</f>
        <v>0</v>
      </c>
      <c r="S51" s="214" t="e">
        <f>ETI!H56/ETI!F56</f>
        <v>#DIV/0!</v>
      </c>
      <c r="T51" s="110"/>
    </row>
    <row r="52" spans="1:20" x14ac:dyDescent="0.25">
      <c r="A52" s="174">
        <f>Leyendas!$A$2</f>
        <v>2019</v>
      </c>
      <c r="B52" s="203">
        <v>50</v>
      </c>
      <c r="C52" s="197">
        <f>IRAG!G57</f>
        <v>0</v>
      </c>
      <c r="D52" s="198" t="e">
        <f>IRAG!G57/IRAG!F57</f>
        <v>#DIV/0!</v>
      </c>
      <c r="E52" s="197">
        <f>IRAG!H57</f>
        <v>0</v>
      </c>
      <c r="F52" s="198" t="e">
        <f>IRAG!H57/IRAG!F57</f>
        <v>#DIV/0!</v>
      </c>
      <c r="G52" s="191">
        <f>IRAG!E57</f>
        <v>0</v>
      </c>
      <c r="H52" s="196" t="e">
        <f>IRAG!E57/IRAG!D57</f>
        <v>#DIV/0!</v>
      </c>
      <c r="I52" s="199">
        <f>IRAG!K57</f>
        <v>0</v>
      </c>
      <c r="J52" s="196" t="e">
        <f>IRAG!K57/IRAG!J57</f>
        <v>#DIV/0!</v>
      </c>
      <c r="K52" s="110"/>
      <c r="L52" s="215">
        <f>ETI!E57</f>
        <v>0</v>
      </c>
      <c r="M52" s="215">
        <f>ETI!D57</f>
        <v>0</v>
      </c>
      <c r="N52" s="216" t="e">
        <f>ETI!E57/ETI!D57</f>
        <v>#DIV/0!</v>
      </c>
      <c r="O52" s="214" t="e">
        <f>ETI!F57/ETI!E57</f>
        <v>#DIV/0!</v>
      </c>
      <c r="P52" s="215">
        <f>ETI!G57</f>
        <v>0</v>
      </c>
      <c r="Q52" s="214" t="e">
        <f>ETI!G57/ETI!F57</f>
        <v>#DIV/0!</v>
      </c>
      <c r="R52" s="215">
        <f>ETI!H57</f>
        <v>0</v>
      </c>
      <c r="S52" s="214" t="e">
        <f>ETI!H57/ETI!F57</f>
        <v>#DIV/0!</v>
      </c>
      <c r="T52" s="110"/>
    </row>
    <row r="53" spans="1:20" x14ac:dyDescent="0.25">
      <c r="A53" s="174">
        <f>Leyendas!$A$2</f>
        <v>2019</v>
      </c>
      <c r="B53" s="203">
        <v>51</v>
      </c>
      <c r="C53" s="197">
        <f>IRAG!G58</f>
        <v>0</v>
      </c>
      <c r="D53" s="198" t="e">
        <f>IRAG!G58/IRAG!F58</f>
        <v>#DIV/0!</v>
      </c>
      <c r="E53" s="197">
        <f>IRAG!H58</f>
        <v>0</v>
      </c>
      <c r="F53" s="198" t="e">
        <f>IRAG!H58/IRAG!F58</f>
        <v>#DIV/0!</v>
      </c>
      <c r="G53" s="191">
        <f>IRAG!E58</f>
        <v>0</v>
      </c>
      <c r="H53" s="196" t="e">
        <f>IRAG!E58/IRAG!D58</f>
        <v>#DIV/0!</v>
      </c>
      <c r="I53" s="199">
        <f>IRAG!K58</f>
        <v>0</v>
      </c>
      <c r="J53" s="196" t="e">
        <f>IRAG!K58/IRAG!J58</f>
        <v>#DIV/0!</v>
      </c>
      <c r="K53" s="110"/>
      <c r="L53" s="215">
        <f>ETI!E58</f>
        <v>0</v>
      </c>
      <c r="M53" s="215">
        <f>ETI!D58</f>
        <v>0</v>
      </c>
      <c r="N53" s="216" t="e">
        <f>ETI!E58/ETI!D58</f>
        <v>#DIV/0!</v>
      </c>
      <c r="O53" s="214" t="e">
        <f>ETI!F58/ETI!E58</f>
        <v>#DIV/0!</v>
      </c>
      <c r="P53" s="215">
        <f>ETI!G58</f>
        <v>0</v>
      </c>
      <c r="Q53" s="214" t="e">
        <f>ETI!G58/ETI!F58</f>
        <v>#DIV/0!</v>
      </c>
      <c r="R53" s="215">
        <f>ETI!H58</f>
        <v>0</v>
      </c>
      <c r="S53" s="214" t="e">
        <f>ETI!H58/ETI!F58</f>
        <v>#DIV/0!</v>
      </c>
      <c r="T53" s="110"/>
    </row>
    <row r="54" spans="1:20" x14ac:dyDescent="0.25">
      <c r="A54" s="174">
        <f>Leyendas!$A$2</f>
        <v>2019</v>
      </c>
      <c r="B54" s="203">
        <v>52</v>
      </c>
      <c r="C54" s="197">
        <f>IRAG!G59</f>
        <v>0</v>
      </c>
      <c r="D54" s="198" t="e">
        <f>IRAG!G59/IRAG!F59</f>
        <v>#DIV/0!</v>
      </c>
      <c r="E54" s="197">
        <f>IRAG!H59</f>
        <v>0</v>
      </c>
      <c r="F54" s="198" t="e">
        <f>IRAG!H59/IRAG!F59</f>
        <v>#DIV/0!</v>
      </c>
      <c r="G54" s="191">
        <f>IRAG!E59</f>
        <v>0</v>
      </c>
      <c r="H54" s="196" t="e">
        <f>IRAG!E59/IRAG!D59</f>
        <v>#DIV/0!</v>
      </c>
      <c r="I54" s="199">
        <f>IRAG!K59</f>
        <v>0</v>
      </c>
      <c r="J54" s="196" t="e">
        <f>IRAG!K59/IRAG!J59</f>
        <v>#DIV/0!</v>
      </c>
      <c r="K54" s="110"/>
      <c r="L54" s="215">
        <f>ETI!E59</f>
        <v>0</v>
      </c>
      <c r="M54" s="215">
        <f>ETI!D59</f>
        <v>0</v>
      </c>
      <c r="N54" s="216" t="e">
        <f>ETI!E59/ETI!D59</f>
        <v>#DIV/0!</v>
      </c>
      <c r="O54" s="214" t="e">
        <f>ETI!F59/ETI!E59</f>
        <v>#DIV/0!</v>
      </c>
      <c r="P54" s="215">
        <f>ETI!G59</f>
        <v>0</v>
      </c>
      <c r="Q54" s="214" t="e">
        <f>ETI!G59/ETI!F59</f>
        <v>#DIV/0!</v>
      </c>
      <c r="R54" s="215">
        <f>ETI!H59</f>
        <v>0</v>
      </c>
      <c r="S54" s="214" t="e">
        <f>ETI!H59/ETI!F59</f>
        <v>#DIV/0!</v>
      </c>
      <c r="T54" s="110"/>
    </row>
    <row r="55" spans="1:20" x14ac:dyDescent="0.25">
      <c r="A55" s="111"/>
      <c r="B55" s="112"/>
      <c r="C55" s="111"/>
      <c r="D55" s="119"/>
      <c r="E55" s="111"/>
      <c r="F55" s="119"/>
      <c r="G55" s="14"/>
      <c r="H55" s="110"/>
      <c r="I55" s="132"/>
      <c r="J55" s="110"/>
      <c r="K55" s="110"/>
      <c r="L55" s="110"/>
      <c r="M55" s="110"/>
      <c r="N55" s="136"/>
      <c r="O55" s="110"/>
      <c r="P55" s="110"/>
      <c r="Q55" s="110"/>
      <c r="R55" s="110"/>
      <c r="S55" s="110"/>
      <c r="T55" s="110"/>
    </row>
    <row r="56" spans="1:20" x14ac:dyDescent="0.25">
      <c r="A56" s="111"/>
      <c r="B56" s="112"/>
      <c r="C56" s="111"/>
      <c r="D56" s="111"/>
      <c r="E56" s="111"/>
      <c r="F56" s="111"/>
      <c r="G56" s="14"/>
      <c r="H56" s="110"/>
      <c r="I56" s="110"/>
      <c r="J56" s="110"/>
      <c r="K56" s="110"/>
      <c r="L56" s="110"/>
      <c r="M56" s="110"/>
      <c r="N56" s="136"/>
      <c r="O56" s="110"/>
      <c r="P56" s="110"/>
      <c r="Q56" s="110"/>
      <c r="R56" s="110"/>
      <c r="S56" s="110"/>
      <c r="T56" s="110"/>
    </row>
    <row r="58" spans="1:20" x14ac:dyDescent="0.25">
      <c r="C58" s="135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5" t="s">
        <v>339</v>
      </c>
    </row>
    <row r="65" spans="3:4" x14ac:dyDescent="0.25">
      <c r="C65" t="s">
        <v>340</v>
      </c>
      <c r="D65" s="204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topLeftCell="A11" workbookViewId="0">
      <selection activeCell="C24" sqref="C24"/>
    </sheetView>
  </sheetViews>
  <sheetFormatPr baseColWidth="10" defaultColWidth="11.42578125" defaultRowHeight="15" x14ac:dyDescent="0.25"/>
  <cols>
    <col min="1" max="1" width="11.42578125" style="190"/>
    <col min="2" max="2" width="19.85546875" style="190" bestFit="1" customWidth="1"/>
    <col min="3" max="16384" width="11.42578125" style="190"/>
  </cols>
  <sheetData>
    <row r="1" spans="1:11" x14ac:dyDescent="0.25">
      <c r="A1" s="191" t="s">
        <v>12</v>
      </c>
      <c r="B1" s="190" t="s">
        <v>350</v>
      </c>
      <c r="C1" s="190" t="s">
        <v>349</v>
      </c>
      <c r="D1" s="190" t="s">
        <v>361</v>
      </c>
      <c r="E1" s="190" t="s">
        <v>351</v>
      </c>
      <c r="G1" s="190" t="s">
        <v>350</v>
      </c>
      <c r="J1" s="190" t="s">
        <v>365</v>
      </c>
      <c r="K1" s="190" t="s">
        <v>366</v>
      </c>
    </row>
    <row r="2" spans="1:11" x14ac:dyDescent="0.25">
      <c r="A2" s="229">
        <v>2019</v>
      </c>
      <c r="B2" s="190" t="s">
        <v>301</v>
      </c>
      <c r="C2" s="229" t="s">
        <v>364</v>
      </c>
      <c r="D2" s="230"/>
      <c r="E2" s="230"/>
      <c r="G2" s="190" t="s">
        <v>340</v>
      </c>
      <c r="J2" s="190">
        <v>2019</v>
      </c>
      <c r="K2" s="190">
        <v>2019</v>
      </c>
    </row>
    <row r="3" spans="1:11" x14ac:dyDescent="0.25">
      <c r="A3" s="190" t="s">
        <v>352</v>
      </c>
      <c r="B3" s="190" t="s">
        <v>353</v>
      </c>
      <c r="C3" s="190" t="s">
        <v>354</v>
      </c>
    </row>
    <row r="4" spans="1:11" x14ac:dyDescent="0.25">
      <c r="A4" s="190">
        <v>1</v>
      </c>
      <c r="B4" s="190" t="s">
        <v>367</v>
      </c>
      <c r="C4" s="190" t="str">
        <f>"INDICADORES ACUMULADOS PARA EL AÑO "  &amp; $A$2 &amp; "
(para el cálculo se utilizaron muestras totales) "</f>
        <v xml:space="preserve">INDICADORES ACUMULADOS PARA EL AÑO 2019
(para el cálculo se utilizaron muestras totales) </v>
      </c>
    </row>
    <row r="5" spans="1:11" x14ac:dyDescent="0.25">
      <c r="A5" s="190">
        <v>1</v>
      </c>
      <c r="B5" s="190" t="s">
        <v>355</v>
      </c>
      <c r="C5" s="190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2019</v>
      </c>
    </row>
    <row r="6" spans="1:11" x14ac:dyDescent="0.25">
      <c r="A6" s="190">
        <v>2</v>
      </c>
      <c r="B6" s="190" t="s">
        <v>355</v>
      </c>
      <c r="C6" s="190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2019</v>
      </c>
    </row>
    <row r="7" spans="1:11" x14ac:dyDescent="0.25">
      <c r="A7" s="190">
        <v>3</v>
      </c>
      <c r="B7" s="190" t="s">
        <v>355</v>
      </c>
      <c r="C7" s="190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2019</v>
      </c>
    </row>
    <row r="8" spans="1:11" x14ac:dyDescent="0.25">
      <c r="A8" s="190">
        <v>4</v>
      </c>
      <c r="B8" s="190" t="s">
        <v>355</v>
      </c>
      <c r="C8" s="190" t="str">
        <f>"Distribución de influenza B según linaje y semana epidemiológica. "&amp; IF($E$2 &lt;&gt; "",$E$2,IF($D$2 &lt;&gt; "",$D$2,$C$2)) &amp; " " &amp; $A$2</f>
        <v>Distribución de influenza B según linaje y semana epidemiológica. Bolivia 2019</v>
      </c>
    </row>
    <row r="9" spans="1:11" x14ac:dyDescent="0.25">
      <c r="A9" s="190">
        <v>5</v>
      </c>
      <c r="B9" s="190" t="s">
        <v>355</v>
      </c>
      <c r="C9" s="191" t="s">
        <v>356</v>
      </c>
      <c r="K9" s="233"/>
    </row>
    <row r="10" spans="1:11" x14ac:dyDescent="0.25">
      <c r="A10" s="190">
        <v>6</v>
      </c>
      <c r="B10" s="190" t="s">
        <v>355</v>
      </c>
      <c r="C10" s="190" t="s">
        <v>357</v>
      </c>
      <c r="D10" s="232"/>
      <c r="K10" s="231"/>
    </row>
    <row r="11" spans="1:11" x14ac:dyDescent="0.25">
      <c r="A11" s="190">
        <v>0</v>
      </c>
      <c r="B11" s="190" t="s">
        <v>358</v>
      </c>
      <c r="C11" s="231" t="str">
        <f>IF($E$2 &lt;&gt; "",$E$2,IF($D$2 &lt;&gt; "",$D$2,$C$2)) &amp; " - Vigilancia centinela de IRAG " &amp; " " &amp;$A$2 &amp;
" 
Número de casos IRAG (en comparación con el(los) último(s) año(s))"</f>
        <v>Bolivia - Vigilancia centinela de IRAG  2019 
Número de casos IRAG (en comparación con el(los) último(s) año(s))</v>
      </c>
      <c r="K11" s="231"/>
    </row>
    <row r="12" spans="1:11" x14ac:dyDescent="0.25">
      <c r="A12" s="190">
        <v>1</v>
      </c>
      <c r="B12" s="190" t="s">
        <v>358</v>
      </c>
      <c r="C12" s="231" t="str">
        <f>"Vigilancia centinela de IRAG
 % de IRAG entre las hospitalizaciones por todas las causas,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 por semana epidemiológica. Bolivia 2019
(porcentaje de casos de IRAG de hospitalizaciones totales) </v>
      </c>
      <c r="K12" s="231"/>
    </row>
    <row r="13" spans="1:11" x14ac:dyDescent="0.25">
      <c r="A13" s="190">
        <v>2</v>
      </c>
      <c r="B13" s="190" t="s">
        <v>358</v>
      </c>
      <c r="C13" s="231" t="str">
        <f xml:space="preserve"> IF($E$2 &lt;&gt; "",$E$2,IF($D$2 &lt;&gt; "",$D$2,$C$2)) &amp;" - vigilancia centinela de IRAG
Casos IRAG con/sin muestra "</f>
        <v xml:space="preserve">Bolivia - vigilancia centinela de IRAG
Casos IRAG con/sin muestra </v>
      </c>
      <c r="K13" s="231"/>
    </row>
    <row r="14" spans="1:11" x14ac:dyDescent="0.25">
      <c r="A14" s="190">
        <v>3</v>
      </c>
      <c r="B14" s="190" t="s">
        <v>358</v>
      </c>
      <c r="C14" s="231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Bolivia 2019</v>
      </c>
      <c r="K14" s="231"/>
    </row>
    <row r="15" spans="1:11" x14ac:dyDescent="0.25">
      <c r="A15" s="190">
        <v>4</v>
      </c>
      <c r="B15" s="190" t="s">
        <v>358</v>
      </c>
      <c r="C15" s="231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Bolivia 2019</v>
      </c>
      <c r="K15" s="231"/>
    </row>
    <row r="16" spans="1:11" x14ac:dyDescent="0.25">
      <c r="A16" s="190">
        <v>5</v>
      </c>
      <c r="B16" s="190" t="s">
        <v>358</v>
      </c>
      <c r="C16" s="231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Bolivia 2019</v>
      </c>
      <c r="K16" s="231"/>
    </row>
    <row r="17" spans="1:11" x14ac:dyDescent="0.25">
      <c r="A17" s="190">
        <v>6</v>
      </c>
      <c r="B17" s="190" t="s">
        <v>358</v>
      </c>
      <c r="C17" s="231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Bolivia 2019</v>
      </c>
      <c r="K17" s="231"/>
    </row>
    <row r="18" spans="1:11" x14ac:dyDescent="0.25">
      <c r="A18" s="190">
        <v>7</v>
      </c>
      <c r="B18" s="190" t="s">
        <v>358</v>
      </c>
      <c r="C18" s="233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Bolivia 2019 
 (porcentaje de casos de IRAG de todas las admisiones a la UCI)</v>
      </c>
      <c r="K18" s="233"/>
    </row>
    <row r="19" spans="1:11" x14ac:dyDescent="0.25">
      <c r="A19" s="190">
        <v>8</v>
      </c>
      <c r="B19" s="190" t="s">
        <v>358</v>
      </c>
      <c r="C19" s="233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Bolivia 2019</v>
      </c>
      <c r="K19" s="233"/>
    </row>
    <row r="20" spans="1:11" x14ac:dyDescent="0.25">
      <c r="A20" s="190">
        <v>9</v>
      </c>
      <c r="B20" s="190" t="s">
        <v>358</v>
      </c>
      <c r="C20" s="23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2019</v>
      </c>
      <c r="K20" s="233"/>
    </row>
    <row r="21" spans="1:11" x14ac:dyDescent="0.25">
      <c r="A21" s="190">
        <v>1</v>
      </c>
      <c r="B21" s="190" t="s">
        <v>359</v>
      </c>
      <c r="C21" s="19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2019</v>
      </c>
    </row>
    <row r="22" spans="1:11" x14ac:dyDescent="0.25">
      <c r="A22" s="190">
        <v>1</v>
      </c>
      <c r="B22" s="190" t="s">
        <v>360</v>
      </c>
      <c r="C22" s="233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Bolivia 2019</v>
      </c>
      <c r="K22" s="233"/>
    </row>
    <row r="23" spans="1:11" x14ac:dyDescent="0.25">
      <c r="A23" s="190">
        <v>2</v>
      </c>
      <c r="B23" s="190" t="s">
        <v>360</v>
      </c>
      <c r="C23" s="233" t="str">
        <f>"Vigilancia centinela de IRAG 
Distribución de fallecidos de IRAG por grupos de edad por semana epidemiológica.
 " &amp; IF($E$2 &lt;&gt; "",$E$2,IF($D$2 &lt;&gt; "",$D$2,$C$2)) &amp; " " &amp;$A$2</f>
        <v>Vigilancia centinela de IRAG 
Distribución de fallecidos de IRAG por grupos de edad por semana epidemiológica.
 Bolivia 2019</v>
      </c>
      <c r="K23" s="233"/>
    </row>
    <row r="24" spans="1:11" x14ac:dyDescent="0.25">
      <c r="A24" s="190">
        <v>3</v>
      </c>
      <c r="B24" s="190" t="s">
        <v>360</v>
      </c>
      <c r="C24" s="231" t="str">
        <f>IF($E$2 &lt;&gt; "",$E$2,IF($D$2 &lt;&gt; "",$D$2,$C$2)) &amp; " - Vigilancia centinela de IRAG " &amp; " " &amp;$A$2 &amp;
" 
Número de casos de IRAG fallecidos (en comparación con el(los) último(s) año(s))"</f>
        <v>Bolivia - Vigilancia centinela de IRAG  2019 
Número de casos de IRAG fallecidos (en comparación con el(los) último(s) año(s))</v>
      </c>
      <c r="K24" s="233"/>
    </row>
    <row r="25" spans="1:11" x14ac:dyDescent="0.25">
      <c r="A25" s="190">
        <v>1</v>
      </c>
      <c r="B25" s="190" t="s">
        <v>368</v>
      </c>
      <c r="C25" s="231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Bolivia 2019</v>
      </c>
      <c r="K25" s="231"/>
    </row>
    <row r="26" spans="1:11" x14ac:dyDescent="0.25">
      <c r="A26" s="190">
        <v>2</v>
      </c>
      <c r="B26" s="190" t="s">
        <v>368</v>
      </c>
      <c r="C26" s="231" t="str">
        <f xml:space="preserve"> IF($E$2 &lt;&gt; "",$E$2,IF($D$2 &lt;&gt; "",$D$2,$C$2)) &amp;" - Vigilancia centinela de ETI
casos ETI con/sin muestra "</f>
        <v xml:space="preserve">Bolivia - Vigilancia centinela de ETI
casos ETI con/sin muestra </v>
      </c>
      <c r="K26" s="231"/>
    </row>
    <row r="27" spans="1:11" x14ac:dyDescent="0.25">
      <c r="A27" s="190">
        <v>3</v>
      </c>
      <c r="B27" s="190" t="s">
        <v>368</v>
      </c>
      <c r="C27" s="231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Bolivia 2019</v>
      </c>
      <c r="K27" s="231"/>
    </row>
    <row r="28" spans="1:11" x14ac:dyDescent="0.25">
      <c r="A28" s="190">
        <v>4</v>
      </c>
      <c r="B28" s="190" t="s">
        <v>368</v>
      </c>
      <c r="C28" s="231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Bolivia 2019</v>
      </c>
      <c r="K28" s="231"/>
    </row>
    <row r="29" spans="1:11" x14ac:dyDescent="0.25">
      <c r="B29" s="190" t="s">
        <v>369</v>
      </c>
      <c r="C29" s="190" t="str">
        <f>IF($E$2 &lt;&gt; "",$E$2,IF($D$2 &lt;&gt; "",$D$2,$C$2)) &amp; " (Informe nacional)"</f>
        <v>Bolivia (Informe nacional)</v>
      </c>
    </row>
    <row r="30" spans="1:11" x14ac:dyDescent="0.25">
      <c r="B30" s="190" t="s">
        <v>370</v>
      </c>
      <c r="C30" s="190" t="str">
        <f>IF($E$2 &lt;&gt; "",$E$2,IF($D$2 &lt;&gt; "",$D$2,$C$2)) &amp; " - FluID"</f>
        <v>Bolivia - FluID</v>
      </c>
    </row>
    <row r="31" spans="1:11" x14ac:dyDescent="0.25">
      <c r="B31" s="190" t="s">
        <v>371</v>
      </c>
      <c r="C31" s="190" t="str">
        <f>IF($E$2 &lt;&gt; "",$E$2,IF($D$2 &lt;&gt; "",$D$2,$C$2)) &amp; " - FluID - ETI"</f>
        <v>Bolivia - FluID - ETI</v>
      </c>
    </row>
    <row r="32" spans="1:11" x14ac:dyDescent="0.25">
      <c r="B32" s="190" t="s">
        <v>372</v>
      </c>
      <c r="C32" s="190" t="str">
        <f>"Gráficas "&amp;$A$2</f>
        <v>Gráficas 2019</v>
      </c>
    </row>
    <row r="33" spans="1:3" x14ac:dyDescent="0.25">
      <c r="A33" s="190">
        <v>1</v>
      </c>
      <c r="B33" s="190" t="s">
        <v>400</v>
      </c>
      <c r="C33" s="190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Bolivia 2019</v>
      </c>
    </row>
    <row r="34" spans="1:3" x14ac:dyDescent="0.25">
      <c r="A34" s="190">
        <v>2</v>
      </c>
      <c r="B34" s="190" t="s">
        <v>400</v>
      </c>
      <c r="C34" s="190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Bolivia 2019</v>
      </c>
    </row>
    <row r="35" spans="1:3" x14ac:dyDescent="0.25">
      <c r="A35" s="190">
        <v>3</v>
      </c>
      <c r="B35" s="190" t="s">
        <v>400</v>
      </c>
      <c r="C35" s="190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Bolivia 2019</v>
      </c>
    </row>
    <row r="36" spans="1:3" x14ac:dyDescent="0.25">
      <c r="A36" s="190">
        <v>4</v>
      </c>
      <c r="B36" s="190" t="s">
        <v>400</v>
      </c>
      <c r="C36" s="190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Bolivia 2019</v>
      </c>
    </row>
    <row r="37" spans="1:3" x14ac:dyDescent="0.25">
      <c r="A37" s="190">
        <v>5</v>
      </c>
      <c r="B37" s="190" t="s">
        <v>400</v>
      </c>
      <c r="C37" s="191" t="s">
        <v>401</v>
      </c>
    </row>
    <row r="38" spans="1:3" x14ac:dyDescent="0.25">
      <c r="A38" s="190">
        <v>6</v>
      </c>
      <c r="B38" s="190" t="s">
        <v>400</v>
      </c>
      <c r="C38" s="190" t="s">
        <v>402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tabSelected="1" zoomScale="70" zoomScaleNormal="70" workbookViewId="0">
      <selection activeCell="A3" sqref="A3:U3"/>
    </sheetView>
  </sheetViews>
  <sheetFormatPr baseColWidth="10" defaultColWidth="11.42578125" defaultRowHeight="15" x14ac:dyDescent="0.25"/>
  <cols>
    <col min="1" max="2" width="11.42578125" style="190"/>
    <col min="3" max="3" width="9.140625" customWidth="1"/>
    <col min="4" max="4" width="15" customWidth="1"/>
    <col min="5" max="5" width="13.5703125" customWidth="1"/>
    <col min="6" max="6" width="14.5703125" customWidth="1"/>
    <col min="7" max="7" width="9.42578125" customWidth="1"/>
    <col min="8" max="9" width="12.140625" customWidth="1"/>
    <col min="10" max="10" width="13.7109375" style="190" customWidth="1"/>
    <col min="11" max="11" width="16.28515625" customWidth="1"/>
    <col min="12" max="12" width="18.85546875" customWidth="1"/>
    <col min="13" max="13" width="14" customWidth="1"/>
    <col min="14" max="14" width="9.42578125" customWidth="1"/>
    <col min="15" max="15" width="11.85546875" customWidth="1"/>
    <col min="16" max="16" width="9.42578125" customWidth="1"/>
    <col min="17" max="17" width="10.42578125" customWidth="1"/>
    <col min="18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73" customFormat="1" ht="18.75" customHeight="1" x14ac:dyDescent="0.25">
      <c r="A1" s="306" t="str">
        <f>CONCATENATE(Leyendas!$C$29)</f>
        <v>Bolivia (Informe nacional)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7"/>
      <c r="V1" s="308" t="s">
        <v>419</v>
      </c>
      <c r="W1" s="309"/>
      <c r="X1" s="309"/>
      <c r="Y1" s="309"/>
      <c r="Z1" s="310"/>
      <c r="AA1" s="308" t="s">
        <v>420</v>
      </c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10"/>
    </row>
    <row r="2" spans="1:78" s="74" customFormat="1" ht="18.75" x14ac:dyDescent="0.2">
      <c r="A2" s="306" t="str">
        <f>"Vigilancia de Influenza y otros Virus Respiratorios - " &amp; Leyendas!$B$2 &amp; " " &amp; Leyendas!$A$2</f>
        <v>Vigilancia de Influenza y otros Virus Respiratorios - IRAG 2019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7"/>
      <c r="V2" s="311"/>
      <c r="W2" s="312"/>
      <c r="X2" s="312"/>
      <c r="Y2" s="312"/>
      <c r="Z2" s="313"/>
      <c r="AA2" s="311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3"/>
    </row>
    <row r="3" spans="1:78" s="74" customFormat="1" ht="38.25" customHeight="1" thickBot="1" x14ac:dyDescent="0.25">
      <c r="A3" s="323" t="s">
        <v>411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4"/>
      <c r="V3" s="314"/>
      <c r="W3" s="315"/>
      <c r="X3" s="315"/>
      <c r="Y3" s="315"/>
      <c r="Z3" s="316"/>
      <c r="AA3" s="314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6"/>
    </row>
    <row r="4" spans="1:78" ht="42.75" customHeight="1" x14ac:dyDescent="0.25">
      <c r="A4" s="340" t="s">
        <v>349</v>
      </c>
      <c r="B4" s="340" t="s">
        <v>12</v>
      </c>
      <c r="C4" s="340" t="s">
        <v>16</v>
      </c>
      <c r="D4" s="342" t="s">
        <v>412</v>
      </c>
      <c r="E4" s="343"/>
      <c r="F4" s="343"/>
      <c r="G4" s="343"/>
      <c r="H4" s="343"/>
      <c r="I4" s="344" t="s">
        <v>194</v>
      </c>
      <c r="J4" s="344"/>
      <c r="K4" s="344"/>
      <c r="L4" s="344"/>
      <c r="M4" s="345" t="s">
        <v>195</v>
      </c>
      <c r="N4" s="345"/>
      <c r="O4" s="345"/>
      <c r="P4" s="345"/>
      <c r="Q4" s="345"/>
      <c r="R4" s="345"/>
      <c r="S4" s="345"/>
      <c r="T4" s="345"/>
      <c r="U4" s="346" t="s">
        <v>196</v>
      </c>
      <c r="V4" s="325" t="s">
        <v>197</v>
      </c>
      <c r="W4" s="317" t="s">
        <v>198</v>
      </c>
      <c r="X4" s="317" t="s">
        <v>199</v>
      </c>
      <c r="Y4" s="317" t="s">
        <v>200</v>
      </c>
      <c r="Z4" s="321" t="s">
        <v>201</v>
      </c>
      <c r="AA4" s="325" t="s">
        <v>226</v>
      </c>
      <c r="AB4" s="330" t="s">
        <v>202</v>
      </c>
      <c r="AC4" s="332" t="s">
        <v>203</v>
      </c>
      <c r="AD4" s="334" t="s">
        <v>204</v>
      </c>
      <c r="AE4" s="335"/>
      <c r="AF4" s="335"/>
      <c r="AG4" s="335"/>
      <c r="AH4" s="336"/>
      <c r="AI4" s="317" t="s">
        <v>413</v>
      </c>
      <c r="AJ4" s="317" t="s">
        <v>205</v>
      </c>
      <c r="AK4" s="317" t="s">
        <v>206</v>
      </c>
      <c r="AL4" s="317" t="s">
        <v>207</v>
      </c>
      <c r="AM4" s="317" t="s">
        <v>208</v>
      </c>
      <c r="AN4" s="317" t="s">
        <v>209</v>
      </c>
      <c r="AO4" s="317" t="s">
        <v>210</v>
      </c>
      <c r="AP4" s="317" t="s">
        <v>211</v>
      </c>
      <c r="AQ4" s="321" t="s">
        <v>212</v>
      </c>
    </row>
    <row r="5" spans="1:78" s="70" customFormat="1" ht="42" customHeight="1" thickBot="1" x14ac:dyDescent="0.3">
      <c r="A5" s="341"/>
      <c r="B5" s="341"/>
      <c r="C5" s="341"/>
      <c r="D5" s="295" t="s">
        <v>213</v>
      </c>
      <c r="E5" s="296" t="s">
        <v>214</v>
      </c>
      <c r="F5" s="297" t="s">
        <v>215</v>
      </c>
      <c r="G5" s="297" t="s">
        <v>216</v>
      </c>
      <c r="H5" s="296" t="s">
        <v>217</v>
      </c>
      <c r="I5" s="298" t="s">
        <v>218</v>
      </c>
      <c r="J5" s="298" t="s">
        <v>410</v>
      </c>
      <c r="K5" s="298" t="s">
        <v>219</v>
      </c>
      <c r="L5" s="298" t="s">
        <v>220</v>
      </c>
      <c r="M5" s="299" t="s">
        <v>221</v>
      </c>
      <c r="N5" s="299" t="s">
        <v>222</v>
      </c>
      <c r="O5" s="299" t="s">
        <v>4</v>
      </c>
      <c r="P5" s="299" t="s">
        <v>223</v>
      </c>
      <c r="Q5" s="299" t="s">
        <v>224</v>
      </c>
      <c r="R5" s="299" t="s">
        <v>210</v>
      </c>
      <c r="S5" s="299" t="s">
        <v>211</v>
      </c>
      <c r="T5" s="300" t="s">
        <v>225</v>
      </c>
      <c r="U5" s="347"/>
      <c r="V5" s="326"/>
      <c r="W5" s="318"/>
      <c r="X5" s="318"/>
      <c r="Y5" s="318"/>
      <c r="Z5" s="322"/>
      <c r="AA5" s="326"/>
      <c r="AB5" s="331"/>
      <c r="AC5" s="333"/>
      <c r="AD5" s="301" t="s">
        <v>414</v>
      </c>
      <c r="AE5" s="302" t="s">
        <v>415</v>
      </c>
      <c r="AF5" s="302" t="s">
        <v>416</v>
      </c>
      <c r="AG5" s="301" t="s">
        <v>417</v>
      </c>
      <c r="AH5" s="301" t="s">
        <v>418</v>
      </c>
      <c r="AI5" s="318"/>
      <c r="AJ5" s="318"/>
      <c r="AK5" s="318"/>
      <c r="AL5" s="318"/>
      <c r="AM5" s="318"/>
      <c r="AN5" s="318"/>
      <c r="AO5" s="318"/>
      <c r="AP5" s="318"/>
      <c r="AQ5" s="322"/>
    </row>
    <row r="6" spans="1:78" s="73" customFormat="1" ht="16.5" customHeight="1" x14ac:dyDescent="0.25">
      <c r="A6" s="73" t="str">
        <f>Leyendas!$C$2</f>
        <v>Bolivia</v>
      </c>
      <c r="B6" s="73">
        <f>Leyendas!$A$2</f>
        <v>2019</v>
      </c>
      <c r="C6" s="82" t="s">
        <v>228</v>
      </c>
      <c r="D6" s="218"/>
      <c r="E6" s="218"/>
      <c r="F6" s="218"/>
      <c r="G6" s="218"/>
      <c r="H6" s="218"/>
      <c r="I6" s="219"/>
      <c r="J6" s="219"/>
      <c r="K6" s="219"/>
      <c r="L6" s="219"/>
      <c r="M6" s="220"/>
      <c r="N6" s="220"/>
      <c r="O6" s="220"/>
      <c r="P6" s="220"/>
      <c r="Q6" s="220"/>
      <c r="R6" s="220"/>
      <c r="S6" s="220"/>
      <c r="T6" s="220"/>
      <c r="U6" s="220"/>
      <c r="V6" s="221"/>
      <c r="W6" s="221"/>
      <c r="X6" s="221"/>
      <c r="Y6" s="221"/>
      <c r="Z6" s="221"/>
      <c r="AA6" s="86" t="str">
        <f t="shared" ref="AA6:AA12" si="0">IF(V6=0,"",W6/V6)</f>
        <v/>
      </c>
      <c r="AB6" s="86" t="str">
        <f t="shared" ref="AB6:AB12" si="1">IF(V6=0,"",X6/V6)</f>
        <v/>
      </c>
      <c r="AC6" s="86" t="str">
        <f t="shared" ref="AC6:AC12" si="2">IF(V6=0,"",Y6/V6)</f>
        <v/>
      </c>
      <c r="AD6" s="86" t="str">
        <f t="shared" ref="AD6:AD12" si="3">IF($Y6=0,"",D6/$Y6)</f>
        <v/>
      </c>
      <c r="AE6" s="86" t="str">
        <f t="shared" ref="AE6:AE12" si="4">IF($Y6=0,"",E6/$Y6)</f>
        <v/>
      </c>
      <c r="AF6" s="86" t="str">
        <f t="shared" ref="AF6:AF12" si="5">IF($Y6=0,"",F6/$Y6)</f>
        <v/>
      </c>
      <c r="AG6" s="86" t="str">
        <f t="shared" ref="AG6:AG12" si="6">IF($Y6=0,"",G6/$Y6)</f>
        <v/>
      </c>
      <c r="AH6" s="86" t="str">
        <f t="shared" ref="AH6:AH12" si="7">IF($Y6=0,"",H6/$Y6)</f>
        <v/>
      </c>
      <c r="AI6" s="87" t="str">
        <f t="shared" ref="AI6:AI12" si="8">IF($V6=0,"",Z6/$V6)</f>
        <v/>
      </c>
      <c r="AJ6" s="86" t="str">
        <f t="shared" ref="AJ6:AJ12" si="9">IF($V6=0,"",M6/$V6)</f>
        <v/>
      </c>
      <c r="AK6" s="86" t="str">
        <f t="shared" ref="AK6:AK12" si="10">IF($V6=0,"",N6/$V6)</f>
        <v/>
      </c>
      <c r="AL6" s="86" t="str">
        <f t="shared" ref="AL6:AL12" si="11">IF($V6=0,"",O6/$V6)</f>
        <v/>
      </c>
      <c r="AM6" s="86" t="str">
        <f t="shared" ref="AM6:AM12" si="12">IF($V6=0,"",P6/$V6)</f>
        <v/>
      </c>
      <c r="AN6" s="86" t="str">
        <f t="shared" ref="AN6:AN12" si="13">IF($V6=0,"",Q6/$V6)</f>
        <v/>
      </c>
      <c r="AO6" s="86" t="str">
        <f t="shared" ref="AO6:AO12" si="14">IF($V6=0,"",R6/$V6)</f>
        <v/>
      </c>
      <c r="AP6" s="86" t="str">
        <f t="shared" ref="AP6:AP12" si="15">IF($V6=0,"",S6/$V6)</f>
        <v/>
      </c>
      <c r="AQ6" s="86" t="str">
        <f t="shared" ref="AQ6:AQ12" si="16">IF($V6=0,"",T6/$V6)</f>
        <v/>
      </c>
      <c r="AR6" s="88"/>
      <c r="BY6" s="414">
        <f>$B6</f>
        <v>2019</v>
      </c>
      <c r="BZ6" s="414" t="str">
        <f>$C6</f>
        <v>1</v>
      </c>
    </row>
    <row r="7" spans="1:78" s="73" customFormat="1" ht="16.5" customHeight="1" x14ac:dyDescent="0.25">
      <c r="A7" s="73" t="str">
        <f>Leyendas!$C$2</f>
        <v>Bolivia</v>
      </c>
      <c r="B7" s="73">
        <f>Leyendas!$A$2</f>
        <v>2019</v>
      </c>
      <c r="C7" s="82" t="s">
        <v>229</v>
      </c>
      <c r="D7" s="218"/>
      <c r="E7" s="218"/>
      <c r="F7" s="218"/>
      <c r="G7" s="218"/>
      <c r="H7" s="218"/>
      <c r="I7" s="219"/>
      <c r="J7" s="219"/>
      <c r="K7" s="219"/>
      <c r="L7" s="219"/>
      <c r="M7" s="220"/>
      <c r="N7" s="220"/>
      <c r="O7" s="220"/>
      <c r="P7" s="220"/>
      <c r="Q7" s="220"/>
      <c r="R7" s="220"/>
      <c r="S7" s="220"/>
      <c r="T7" s="220"/>
      <c r="U7" s="220"/>
      <c r="V7" s="221"/>
      <c r="W7" s="221"/>
      <c r="X7" s="221"/>
      <c r="Y7" s="221"/>
      <c r="Z7" s="221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10"/>
        <v/>
      </c>
      <c r="AL7" s="86" t="str">
        <f t="shared" si="11"/>
        <v/>
      </c>
      <c r="AM7" s="86" t="str">
        <f t="shared" si="12"/>
        <v/>
      </c>
      <c r="AN7" s="86" t="str">
        <f t="shared" si="13"/>
        <v/>
      </c>
      <c r="AO7" s="86" t="str">
        <f t="shared" si="14"/>
        <v/>
      </c>
      <c r="AP7" s="86" t="str">
        <f t="shared" si="15"/>
        <v/>
      </c>
      <c r="AQ7" s="86" t="str">
        <f t="shared" si="16"/>
        <v/>
      </c>
      <c r="AR7" s="88"/>
      <c r="BY7" s="414"/>
      <c r="BZ7" s="414" t="str">
        <f t="shared" ref="BZ7:BZ57" si="17">$C7</f>
        <v>2</v>
      </c>
    </row>
    <row r="8" spans="1:78" s="73" customFormat="1" ht="16.5" customHeight="1" x14ac:dyDescent="0.25">
      <c r="A8" s="73" t="str">
        <f>Leyendas!$C$2</f>
        <v>Bolivia</v>
      </c>
      <c r="B8" s="73">
        <f>Leyendas!$A$2</f>
        <v>2019</v>
      </c>
      <c r="C8" s="82" t="s">
        <v>230</v>
      </c>
      <c r="D8" s="218"/>
      <c r="E8" s="218"/>
      <c r="F8" s="218"/>
      <c r="G8" s="218"/>
      <c r="H8" s="218"/>
      <c r="I8" s="219"/>
      <c r="J8" s="219"/>
      <c r="K8" s="219"/>
      <c r="L8" s="219"/>
      <c r="M8" s="220"/>
      <c r="N8" s="220"/>
      <c r="O8" s="220"/>
      <c r="P8" s="220"/>
      <c r="Q8" s="220"/>
      <c r="R8" s="220"/>
      <c r="S8" s="220"/>
      <c r="T8" s="220"/>
      <c r="U8" s="220"/>
      <c r="V8" s="221"/>
      <c r="W8" s="221"/>
      <c r="X8" s="221"/>
      <c r="Y8" s="221"/>
      <c r="Z8" s="221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10"/>
        <v/>
      </c>
      <c r="AL8" s="86" t="str">
        <f t="shared" si="11"/>
        <v/>
      </c>
      <c r="AM8" s="86" t="str">
        <f t="shared" si="12"/>
        <v/>
      </c>
      <c r="AN8" s="86" t="str">
        <f t="shared" si="13"/>
        <v/>
      </c>
      <c r="AO8" s="86" t="str">
        <f t="shared" si="14"/>
        <v/>
      </c>
      <c r="AP8" s="86" t="str">
        <f t="shared" si="15"/>
        <v/>
      </c>
      <c r="AQ8" s="86" t="str">
        <f t="shared" si="16"/>
        <v/>
      </c>
      <c r="AR8" s="88"/>
      <c r="BY8" s="414"/>
      <c r="BZ8" s="414" t="str">
        <f t="shared" si="17"/>
        <v>3</v>
      </c>
    </row>
    <row r="9" spans="1:78" s="73" customFormat="1" ht="16.5" customHeight="1" x14ac:dyDescent="0.25">
      <c r="A9" s="73" t="str">
        <f>Leyendas!$C$2</f>
        <v>Bolivia</v>
      </c>
      <c r="B9" s="73">
        <f>Leyendas!$A$2</f>
        <v>2019</v>
      </c>
      <c r="C9" s="82" t="s">
        <v>231</v>
      </c>
      <c r="D9" s="218"/>
      <c r="E9" s="218"/>
      <c r="F9" s="218"/>
      <c r="G9" s="218"/>
      <c r="H9" s="218"/>
      <c r="I9" s="219"/>
      <c r="J9" s="219"/>
      <c r="K9" s="219"/>
      <c r="L9" s="219"/>
      <c r="M9" s="220"/>
      <c r="N9" s="220"/>
      <c r="O9" s="220"/>
      <c r="P9" s="220"/>
      <c r="Q9" s="220"/>
      <c r="R9" s="220"/>
      <c r="S9" s="220"/>
      <c r="T9" s="220"/>
      <c r="U9" s="220"/>
      <c r="V9" s="221"/>
      <c r="W9" s="221"/>
      <c r="X9" s="221"/>
      <c r="Y9" s="221"/>
      <c r="Z9" s="221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10"/>
        <v/>
      </c>
      <c r="AL9" s="86" t="str">
        <f t="shared" si="11"/>
        <v/>
      </c>
      <c r="AM9" s="86" t="str">
        <f t="shared" si="12"/>
        <v/>
      </c>
      <c r="AN9" s="86" t="str">
        <f t="shared" si="13"/>
        <v/>
      </c>
      <c r="AO9" s="86" t="str">
        <f t="shared" si="14"/>
        <v/>
      </c>
      <c r="AP9" s="86" t="str">
        <f t="shared" si="15"/>
        <v/>
      </c>
      <c r="AQ9" s="86" t="str">
        <f t="shared" si="16"/>
        <v/>
      </c>
      <c r="AR9" s="88"/>
      <c r="BY9" s="414"/>
      <c r="BZ9" s="414" t="str">
        <f t="shared" si="17"/>
        <v>4</v>
      </c>
    </row>
    <row r="10" spans="1:78" s="73" customFormat="1" ht="16.5" customHeight="1" x14ac:dyDescent="0.25">
      <c r="A10" s="73" t="str">
        <f>Leyendas!$C$2</f>
        <v>Bolivia</v>
      </c>
      <c r="B10" s="73">
        <f>Leyendas!$A$2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20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10"/>
        <v/>
      </c>
      <c r="AL10" s="86" t="str">
        <f t="shared" si="11"/>
        <v/>
      </c>
      <c r="AM10" s="86" t="str">
        <f t="shared" si="12"/>
        <v/>
      </c>
      <c r="AN10" s="86" t="str">
        <f t="shared" si="13"/>
        <v/>
      </c>
      <c r="AO10" s="86" t="str">
        <f t="shared" si="14"/>
        <v/>
      </c>
      <c r="AP10" s="86" t="str">
        <f t="shared" si="15"/>
        <v/>
      </c>
      <c r="AQ10" s="86" t="str">
        <f t="shared" si="16"/>
        <v/>
      </c>
      <c r="AR10" s="88"/>
      <c r="BY10" s="414"/>
      <c r="BZ10" s="414" t="str">
        <f t="shared" si="17"/>
        <v>5</v>
      </c>
    </row>
    <row r="11" spans="1:78" s="73" customFormat="1" ht="16.5" customHeight="1" x14ac:dyDescent="0.25">
      <c r="A11" s="73" t="str">
        <f>Leyendas!$C$2</f>
        <v>Bolivia</v>
      </c>
      <c r="B11" s="73">
        <f>Leyendas!$A$2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20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10"/>
        <v/>
      </c>
      <c r="AL11" s="86" t="str">
        <f t="shared" si="11"/>
        <v/>
      </c>
      <c r="AM11" s="86" t="str">
        <f t="shared" si="12"/>
        <v/>
      </c>
      <c r="AN11" s="86" t="str">
        <f t="shared" si="13"/>
        <v/>
      </c>
      <c r="AO11" s="86" t="str">
        <f t="shared" si="14"/>
        <v/>
      </c>
      <c r="AP11" s="86" t="str">
        <f t="shared" si="15"/>
        <v/>
      </c>
      <c r="AQ11" s="86" t="str">
        <f t="shared" si="16"/>
        <v/>
      </c>
      <c r="AR11" s="88"/>
      <c r="BY11" s="414"/>
      <c r="BZ11" s="414" t="str">
        <f t="shared" si="17"/>
        <v>6</v>
      </c>
    </row>
    <row r="12" spans="1:78" s="73" customFormat="1" ht="16.5" customHeight="1" x14ac:dyDescent="0.25">
      <c r="A12" s="73" t="str">
        <f>Leyendas!$C$2</f>
        <v>Bolivia</v>
      </c>
      <c r="B12" s="73">
        <f>Leyendas!$A$2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20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10"/>
        <v/>
      </c>
      <c r="AL12" s="86" t="str">
        <f t="shared" si="11"/>
        <v/>
      </c>
      <c r="AM12" s="86" t="str">
        <f t="shared" si="12"/>
        <v/>
      </c>
      <c r="AN12" s="86" t="str">
        <f t="shared" si="13"/>
        <v/>
      </c>
      <c r="AO12" s="86" t="str">
        <f t="shared" si="14"/>
        <v/>
      </c>
      <c r="AP12" s="86" t="str">
        <f t="shared" si="15"/>
        <v/>
      </c>
      <c r="AQ12" s="86" t="str">
        <f t="shared" si="16"/>
        <v/>
      </c>
      <c r="AR12" s="88"/>
      <c r="BY12" s="414"/>
      <c r="BZ12" s="414" t="str">
        <f t="shared" si="17"/>
        <v>7</v>
      </c>
    </row>
    <row r="13" spans="1:78" s="73" customFormat="1" ht="16.5" customHeight="1" x14ac:dyDescent="0.25">
      <c r="A13" s="73" t="str">
        <f>Leyendas!$C$2</f>
        <v>Bolivia</v>
      </c>
      <c r="B13" s="73">
        <f>Leyendas!$A$2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20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ref="AA13:AA36" si="18">IF(V13=0,"",W13/V13)</f>
        <v/>
      </c>
      <c r="AB13" s="86" t="str">
        <f t="shared" ref="AB13:AB36" si="19">IF(V13=0,"",X13/V13)</f>
        <v/>
      </c>
      <c r="AC13" s="86" t="str">
        <f t="shared" ref="AC13:AC36" si="20">IF(V13=0,"",Y13/V13)</f>
        <v/>
      </c>
      <c r="AD13" s="86" t="str">
        <f t="shared" ref="AD13:AD36" si="21">IF($Y13=0,"",D13/$Y13)</f>
        <v/>
      </c>
      <c r="AE13" s="86" t="str">
        <f t="shared" ref="AE13:AE36" si="22">IF($Y13=0,"",E13/$Y13)</f>
        <v/>
      </c>
      <c r="AF13" s="86" t="str">
        <f t="shared" ref="AF13:AF36" si="23">IF($Y13=0,"",F13/$Y13)</f>
        <v/>
      </c>
      <c r="AG13" s="86" t="str">
        <f t="shared" ref="AG13:AG36" si="24">IF($Y13=0,"",G13/$Y13)</f>
        <v/>
      </c>
      <c r="AH13" s="86" t="str">
        <f t="shared" ref="AH13:AH36" si="25">IF($Y13=0,"",H13/$Y13)</f>
        <v/>
      </c>
      <c r="AI13" s="87" t="str">
        <f t="shared" ref="AI13:AI36" si="26">IF($V13=0,"",Z13/$V13)</f>
        <v/>
      </c>
      <c r="AJ13" s="86" t="str">
        <f t="shared" ref="AJ13:AJ36" si="27">IF($V13=0,"",M13/$V13)</f>
        <v/>
      </c>
      <c r="AK13" s="86" t="str">
        <f t="shared" ref="AK13:AK36" si="28">IF($V13=0,"",N13/$V13)</f>
        <v/>
      </c>
      <c r="AL13" s="86" t="str">
        <f t="shared" ref="AL13:AL36" si="29">IF($V13=0,"",O13/$V13)</f>
        <v/>
      </c>
      <c r="AM13" s="86" t="str">
        <f t="shared" ref="AM13:AM36" si="30">IF($V13=0,"",P13/$V13)</f>
        <v/>
      </c>
      <c r="AN13" s="86" t="str">
        <f t="shared" ref="AN13:AN36" si="31">IF($V13=0,"",Q13/$V13)</f>
        <v/>
      </c>
      <c r="AO13" s="86" t="str">
        <f t="shared" ref="AO13:AO36" si="32">IF($V13=0,"",R13/$V13)</f>
        <v/>
      </c>
      <c r="AP13" s="86" t="str">
        <f t="shared" ref="AP13:AP36" si="33">IF($V13=0,"",S13/$V13)</f>
        <v/>
      </c>
      <c r="AQ13" s="86" t="str">
        <f t="shared" ref="AQ13:AQ36" si="34">IF($V13=0,"",T13/$V13)</f>
        <v/>
      </c>
      <c r="AR13" s="88"/>
      <c r="BY13" s="414"/>
      <c r="BZ13" s="414" t="str">
        <f t="shared" si="17"/>
        <v>8</v>
      </c>
    </row>
    <row r="14" spans="1:78" s="73" customFormat="1" ht="16.5" customHeight="1" x14ac:dyDescent="0.25">
      <c r="A14" s="73" t="str">
        <f>Leyendas!$C$2</f>
        <v>Bolivia</v>
      </c>
      <c r="B14" s="73">
        <f>Leyendas!$A$2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20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18"/>
        <v/>
      </c>
      <c r="AB14" s="86" t="str">
        <f t="shared" si="19"/>
        <v/>
      </c>
      <c r="AC14" s="86" t="str">
        <f t="shared" si="20"/>
        <v/>
      </c>
      <c r="AD14" s="86" t="str">
        <f t="shared" si="21"/>
        <v/>
      </c>
      <c r="AE14" s="86" t="str">
        <f t="shared" si="22"/>
        <v/>
      </c>
      <c r="AF14" s="86" t="str">
        <f t="shared" si="23"/>
        <v/>
      </c>
      <c r="AG14" s="86" t="str">
        <f t="shared" si="24"/>
        <v/>
      </c>
      <c r="AH14" s="86" t="str">
        <f t="shared" si="25"/>
        <v/>
      </c>
      <c r="AI14" s="87" t="str">
        <f t="shared" si="26"/>
        <v/>
      </c>
      <c r="AJ14" s="86" t="str">
        <f t="shared" si="27"/>
        <v/>
      </c>
      <c r="AK14" s="86" t="str">
        <f t="shared" si="28"/>
        <v/>
      </c>
      <c r="AL14" s="86" t="str">
        <f t="shared" si="29"/>
        <v/>
      </c>
      <c r="AM14" s="86" t="str">
        <f t="shared" si="30"/>
        <v/>
      </c>
      <c r="AN14" s="86" t="str">
        <f t="shared" si="31"/>
        <v/>
      </c>
      <c r="AO14" s="86" t="str">
        <f t="shared" si="32"/>
        <v/>
      </c>
      <c r="AP14" s="86" t="str">
        <f t="shared" si="33"/>
        <v/>
      </c>
      <c r="AQ14" s="86" t="str">
        <f t="shared" si="34"/>
        <v/>
      </c>
      <c r="AR14" s="88"/>
      <c r="BY14" s="414"/>
      <c r="BZ14" s="414" t="str">
        <f t="shared" si="17"/>
        <v>9</v>
      </c>
    </row>
    <row r="15" spans="1:78" s="73" customFormat="1" ht="16.5" customHeight="1" x14ac:dyDescent="0.25">
      <c r="A15" s="73" t="str">
        <f>Leyendas!$C$2</f>
        <v>Bolivia</v>
      </c>
      <c r="B15" s="73">
        <f>Leyendas!$A$2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2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18"/>
        <v/>
      </c>
      <c r="AB15" s="86" t="str">
        <f t="shared" si="19"/>
        <v/>
      </c>
      <c r="AC15" s="86" t="str">
        <f t="shared" si="20"/>
        <v/>
      </c>
      <c r="AD15" s="86" t="str">
        <f t="shared" si="21"/>
        <v/>
      </c>
      <c r="AE15" s="86" t="str">
        <f t="shared" si="22"/>
        <v/>
      </c>
      <c r="AF15" s="86" t="str">
        <f t="shared" si="23"/>
        <v/>
      </c>
      <c r="AG15" s="86" t="str">
        <f t="shared" si="24"/>
        <v/>
      </c>
      <c r="AH15" s="86" t="str">
        <f t="shared" si="25"/>
        <v/>
      </c>
      <c r="AI15" s="87" t="str">
        <f t="shared" si="26"/>
        <v/>
      </c>
      <c r="AJ15" s="86" t="str">
        <f t="shared" si="27"/>
        <v/>
      </c>
      <c r="AK15" s="86" t="str">
        <f t="shared" si="28"/>
        <v/>
      </c>
      <c r="AL15" s="86" t="str">
        <f t="shared" si="29"/>
        <v/>
      </c>
      <c r="AM15" s="86" t="str">
        <f t="shared" si="30"/>
        <v/>
      </c>
      <c r="AN15" s="86" t="str">
        <f t="shared" si="31"/>
        <v/>
      </c>
      <c r="AO15" s="86" t="str">
        <f t="shared" si="32"/>
        <v/>
      </c>
      <c r="AP15" s="86" t="str">
        <f t="shared" si="33"/>
        <v/>
      </c>
      <c r="AQ15" s="86" t="str">
        <f t="shared" si="34"/>
        <v/>
      </c>
      <c r="AR15" s="88"/>
      <c r="BY15" s="414"/>
      <c r="BZ15" s="414" t="str">
        <f t="shared" si="17"/>
        <v>10</v>
      </c>
    </row>
    <row r="16" spans="1:78" s="73" customFormat="1" ht="16.5" customHeight="1" x14ac:dyDescent="0.25">
      <c r="A16" s="73" t="str">
        <f>Leyendas!$C$2</f>
        <v>Bolivia</v>
      </c>
      <c r="B16" s="73">
        <f>Leyendas!$A$2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20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18"/>
        <v/>
      </c>
      <c r="AB16" s="86" t="str">
        <f t="shared" si="19"/>
        <v/>
      </c>
      <c r="AC16" s="86" t="str">
        <f t="shared" si="20"/>
        <v/>
      </c>
      <c r="AD16" s="86" t="str">
        <f t="shared" si="21"/>
        <v/>
      </c>
      <c r="AE16" s="86" t="str">
        <f t="shared" si="22"/>
        <v/>
      </c>
      <c r="AF16" s="86" t="str">
        <f t="shared" si="23"/>
        <v/>
      </c>
      <c r="AG16" s="86" t="str">
        <f t="shared" si="24"/>
        <v/>
      </c>
      <c r="AH16" s="86" t="str">
        <f t="shared" si="25"/>
        <v/>
      </c>
      <c r="AI16" s="87" t="str">
        <f t="shared" si="26"/>
        <v/>
      </c>
      <c r="AJ16" s="86" t="str">
        <f t="shared" si="27"/>
        <v/>
      </c>
      <c r="AK16" s="86" t="str">
        <f t="shared" si="28"/>
        <v/>
      </c>
      <c r="AL16" s="86" t="str">
        <f t="shared" si="29"/>
        <v/>
      </c>
      <c r="AM16" s="86" t="str">
        <f t="shared" si="30"/>
        <v/>
      </c>
      <c r="AN16" s="86" t="str">
        <f t="shared" si="31"/>
        <v/>
      </c>
      <c r="AO16" s="86" t="str">
        <f t="shared" si="32"/>
        <v/>
      </c>
      <c r="AP16" s="86" t="str">
        <f t="shared" si="33"/>
        <v/>
      </c>
      <c r="AQ16" s="86" t="str">
        <f t="shared" si="34"/>
        <v/>
      </c>
      <c r="AR16" s="88"/>
      <c r="BY16" s="414"/>
      <c r="BZ16" s="414" t="str">
        <f t="shared" si="17"/>
        <v>11</v>
      </c>
    </row>
    <row r="17" spans="1:78" s="73" customFormat="1" ht="16.5" customHeight="1" x14ac:dyDescent="0.25">
      <c r="A17" s="73" t="str">
        <f>Leyendas!$C$2</f>
        <v>Bolivia</v>
      </c>
      <c r="B17" s="73">
        <f>Leyendas!$A$2</f>
        <v>2019</v>
      </c>
      <c r="C17" s="82" t="s">
        <v>239</v>
      </c>
      <c r="D17" s="163"/>
      <c r="E17" s="163"/>
      <c r="F17" s="163"/>
      <c r="G17" s="163"/>
      <c r="H17" s="163"/>
      <c r="I17" s="84"/>
      <c r="J17" s="220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18"/>
        <v/>
      </c>
      <c r="AB17" s="86" t="str">
        <f t="shared" si="19"/>
        <v/>
      </c>
      <c r="AC17" s="86" t="str">
        <f t="shared" si="20"/>
        <v/>
      </c>
      <c r="AD17" s="86" t="str">
        <f t="shared" si="21"/>
        <v/>
      </c>
      <c r="AE17" s="86" t="str">
        <f t="shared" si="22"/>
        <v/>
      </c>
      <c r="AF17" s="86" t="str">
        <f t="shared" si="23"/>
        <v/>
      </c>
      <c r="AG17" s="86" t="str">
        <f t="shared" si="24"/>
        <v/>
      </c>
      <c r="AH17" s="86" t="str">
        <f t="shared" si="25"/>
        <v/>
      </c>
      <c r="AI17" s="87" t="str">
        <f t="shared" si="26"/>
        <v/>
      </c>
      <c r="AJ17" s="86" t="str">
        <f t="shared" si="27"/>
        <v/>
      </c>
      <c r="AK17" s="86" t="str">
        <f t="shared" si="28"/>
        <v/>
      </c>
      <c r="AL17" s="86" t="str">
        <f t="shared" si="29"/>
        <v/>
      </c>
      <c r="AM17" s="86" t="str">
        <f t="shared" si="30"/>
        <v/>
      </c>
      <c r="AN17" s="86" t="str">
        <f t="shared" si="31"/>
        <v/>
      </c>
      <c r="AO17" s="86" t="str">
        <f t="shared" si="32"/>
        <v/>
      </c>
      <c r="AP17" s="86" t="str">
        <f t="shared" si="33"/>
        <v/>
      </c>
      <c r="AQ17" s="86" t="str">
        <f t="shared" si="34"/>
        <v/>
      </c>
      <c r="AR17" s="88"/>
      <c r="BY17" s="414"/>
      <c r="BZ17" s="414" t="str">
        <f t="shared" si="17"/>
        <v>12</v>
      </c>
    </row>
    <row r="18" spans="1:78" s="73" customFormat="1" ht="16.5" customHeight="1" x14ac:dyDescent="0.25">
      <c r="A18" s="73" t="str">
        <f>Leyendas!$C$2</f>
        <v>Bolivia</v>
      </c>
      <c r="B18" s="73">
        <f>Leyendas!$A$2</f>
        <v>2019</v>
      </c>
      <c r="C18" s="82" t="s">
        <v>240</v>
      </c>
      <c r="D18" s="164"/>
      <c r="E18" s="164"/>
      <c r="F18" s="164"/>
      <c r="G18" s="164"/>
      <c r="H18" s="164"/>
      <c r="I18" s="84"/>
      <c r="J18" s="220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18"/>
        <v/>
      </c>
      <c r="AB18" s="86" t="str">
        <f t="shared" si="19"/>
        <v/>
      </c>
      <c r="AC18" s="86" t="str">
        <f t="shared" si="20"/>
        <v/>
      </c>
      <c r="AD18" s="86" t="str">
        <f t="shared" si="21"/>
        <v/>
      </c>
      <c r="AE18" s="86" t="str">
        <f t="shared" si="22"/>
        <v/>
      </c>
      <c r="AF18" s="86" t="str">
        <f t="shared" si="23"/>
        <v/>
      </c>
      <c r="AG18" s="86" t="str">
        <f t="shared" si="24"/>
        <v/>
      </c>
      <c r="AH18" s="86" t="str">
        <f t="shared" si="25"/>
        <v/>
      </c>
      <c r="AI18" s="87" t="str">
        <f t="shared" si="26"/>
        <v/>
      </c>
      <c r="AJ18" s="86" t="str">
        <f t="shared" si="27"/>
        <v/>
      </c>
      <c r="AK18" s="86" t="str">
        <f t="shared" si="28"/>
        <v/>
      </c>
      <c r="AL18" s="86" t="str">
        <f t="shared" si="29"/>
        <v/>
      </c>
      <c r="AM18" s="86" t="str">
        <f t="shared" si="30"/>
        <v/>
      </c>
      <c r="AN18" s="86" t="str">
        <f t="shared" si="31"/>
        <v/>
      </c>
      <c r="AO18" s="86" t="str">
        <f t="shared" si="32"/>
        <v/>
      </c>
      <c r="AP18" s="86" t="str">
        <f t="shared" si="33"/>
        <v/>
      </c>
      <c r="AQ18" s="86" t="str">
        <f t="shared" si="34"/>
        <v/>
      </c>
      <c r="AR18" s="88"/>
      <c r="BY18" s="414"/>
      <c r="BZ18" s="414" t="str">
        <f t="shared" si="17"/>
        <v>13</v>
      </c>
    </row>
    <row r="19" spans="1:78" s="73" customFormat="1" ht="16.5" customHeight="1" x14ac:dyDescent="0.25">
      <c r="A19" s="73" t="str">
        <f>Leyendas!$C$2</f>
        <v>Bolivia</v>
      </c>
      <c r="B19" s="73">
        <f>Leyendas!$A$2</f>
        <v>2019</v>
      </c>
      <c r="C19" s="82" t="s">
        <v>241</v>
      </c>
      <c r="D19" s="163"/>
      <c r="E19" s="163"/>
      <c r="F19" s="163"/>
      <c r="G19" s="163"/>
      <c r="H19" s="163"/>
      <c r="I19" s="84"/>
      <c r="J19" s="220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18"/>
        <v/>
      </c>
      <c r="AB19" s="86" t="str">
        <f t="shared" si="19"/>
        <v/>
      </c>
      <c r="AC19" s="86" t="str">
        <f t="shared" si="20"/>
        <v/>
      </c>
      <c r="AD19" s="86" t="str">
        <f t="shared" si="21"/>
        <v/>
      </c>
      <c r="AE19" s="86" t="str">
        <f t="shared" si="22"/>
        <v/>
      </c>
      <c r="AF19" s="86" t="str">
        <f t="shared" si="23"/>
        <v/>
      </c>
      <c r="AG19" s="86" t="str">
        <f t="shared" si="24"/>
        <v/>
      </c>
      <c r="AH19" s="86" t="str">
        <f t="shared" si="25"/>
        <v/>
      </c>
      <c r="AI19" s="87" t="str">
        <f t="shared" si="26"/>
        <v/>
      </c>
      <c r="AJ19" s="86" t="str">
        <f t="shared" si="27"/>
        <v/>
      </c>
      <c r="AK19" s="86" t="str">
        <f t="shared" si="28"/>
        <v/>
      </c>
      <c r="AL19" s="86" t="str">
        <f t="shared" si="29"/>
        <v/>
      </c>
      <c r="AM19" s="86" t="str">
        <f t="shared" si="30"/>
        <v/>
      </c>
      <c r="AN19" s="86" t="str">
        <f t="shared" si="31"/>
        <v/>
      </c>
      <c r="AO19" s="86" t="str">
        <f t="shared" si="32"/>
        <v/>
      </c>
      <c r="AP19" s="86" t="str">
        <f t="shared" si="33"/>
        <v/>
      </c>
      <c r="AQ19" s="86" t="str">
        <f t="shared" si="34"/>
        <v/>
      </c>
      <c r="AR19" s="88"/>
      <c r="BY19" s="414"/>
      <c r="BZ19" s="414" t="str">
        <f t="shared" si="17"/>
        <v>14</v>
      </c>
    </row>
    <row r="20" spans="1:78" s="73" customFormat="1" ht="16.5" customHeight="1" x14ac:dyDescent="0.25">
      <c r="A20" s="73" t="str">
        <f>Leyendas!$C$2</f>
        <v>Bolivia</v>
      </c>
      <c r="B20" s="73">
        <f>Leyendas!$A$2</f>
        <v>2019</v>
      </c>
      <c r="C20" s="82" t="s">
        <v>242</v>
      </c>
      <c r="D20" s="163"/>
      <c r="E20" s="163"/>
      <c r="F20" s="163"/>
      <c r="G20" s="163"/>
      <c r="H20" s="163"/>
      <c r="I20" s="84"/>
      <c r="J20" s="220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18"/>
        <v/>
      </c>
      <c r="AB20" s="86" t="str">
        <f t="shared" si="19"/>
        <v/>
      </c>
      <c r="AC20" s="86" t="str">
        <f t="shared" si="20"/>
        <v/>
      </c>
      <c r="AD20" s="86" t="str">
        <f t="shared" si="21"/>
        <v/>
      </c>
      <c r="AE20" s="86" t="str">
        <f t="shared" si="22"/>
        <v/>
      </c>
      <c r="AF20" s="86" t="str">
        <f t="shared" si="23"/>
        <v/>
      </c>
      <c r="AG20" s="86" t="str">
        <f t="shared" si="24"/>
        <v/>
      </c>
      <c r="AH20" s="86" t="str">
        <f t="shared" si="25"/>
        <v/>
      </c>
      <c r="AI20" s="87" t="str">
        <f t="shared" si="26"/>
        <v/>
      </c>
      <c r="AJ20" s="86" t="str">
        <f t="shared" si="27"/>
        <v/>
      </c>
      <c r="AK20" s="86" t="str">
        <f t="shared" si="28"/>
        <v/>
      </c>
      <c r="AL20" s="86" t="str">
        <f t="shared" si="29"/>
        <v/>
      </c>
      <c r="AM20" s="86" t="str">
        <f t="shared" si="30"/>
        <v/>
      </c>
      <c r="AN20" s="86" t="str">
        <f t="shared" si="31"/>
        <v/>
      </c>
      <c r="AO20" s="86" t="str">
        <f t="shared" si="32"/>
        <v/>
      </c>
      <c r="AP20" s="86" t="str">
        <f t="shared" si="33"/>
        <v/>
      </c>
      <c r="AQ20" s="86" t="str">
        <f t="shared" si="34"/>
        <v/>
      </c>
      <c r="AR20" s="88"/>
      <c r="BY20" s="414"/>
      <c r="BZ20" s="414" t="str">
        <f t="shared" si="17"/>
        <v>15</v>
      </c>
    </row>
    <row r="21" spans="1:78" s="161" customFormat="1" ht="16.5" customHeight="1" x14ac:dyDescent="0.25">
      <c r="A21" s="73" t="str">
        <f>Leyendas!$C$2</f>
        <v>Bolivia</v>
      </c>
      <c r="B21" s="73">
        <f>Leyendas!$A$2</f>
        <v>2019</v>
      </c>
      <c r="C21" s="82" t="s">
        <v>243</v>
      </c>
      <c r="D21" s="163"/>
      <c r="E21" s="163"/>
      <c r="F21" s="163"/>
      <c r="G21" s="163"/>
      <c r="H21" s="163"/>
      <c r="I21" s="158"/>
      <c r="J21" s="273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18"/>
        <v/>
      </c>
      <c r="AB21" s="86" t="str">
        <f t="shared" si="19"/>
        <v/>
      </c>
      <c r="AC21" s="86" t="str">
        <f t="shared" si="20"/>
        <v/>
      </c>
      <c r="AD21" s="86" t="str">
        <f t="shared" si="21"/>
        <v/>
      </c>
      <c r="AE21" s="86" t="str">
        <f t="shared" si="22"/>
        <v/>
      </c>
      <c r="AF21" s="86" t="str">
        <f t="shared" si="23"/>
        <v/>
      </c>
      <c r="AG21" s="86" t="str">
        <f t="shared" si="24"/>
        <v/>
      </c>
      <c r="AH21" s="86" t="str">
        <f t="shared" si="25"/>
        <v/>
      </c>
      <c r="AI21" s="87" t="str">
        <f t="shared" si="26"/>
        <v/>
      </c>
      <c r="AJ21" s="86" t="str">
        <f t="shared" si="27"/>
        <v/>
      </c>
      <c r="AK21" s="86" t="str">
        <f t="shared" si="28"/>
        <v/>
      </c>
      <c r="AL21" s="86" t="str">
        <f t="shared" si="29"/>
        <v/>
      </c>
      <c r="AM21" s="86" t="str">
        <f t="shared" si="30"/>
        <v/>
      </c>
      <c r="AN21" s="86" t="str">
        <f t="shared" si="31"/>
        <v/>
      </c>
      <c r="AO21" s="86" t="str">
        <f t="shared" si="32"/>
        <v/>
      </c>
      <c r="AP21" s="86" t="str">
        <f t="shared" si="33"/>
        <v/>
      </c>
      <c r="AQ21" s="86" t="str">
        <f t="shared" si="34"/>
        <v/>
      </c>
      <c r="AR21" s="160"/>
      <c r="BY21" s="415"/>
      <c r="BZ21" s="414" t="str">
        <f t="shared" si="17"/>
        <v>16</v>
      </c>
    </row>
    <row r="22" spans="1:78" s="73" customFormat="1" ht="16.5" customHeight="1" x14ac:dyDescent="0.25">
      <c r="A22" s="73" t="str">
        <f>Leyendas!$C$2</f>
        <v>Bolivia</v>
      </c>
      <c r="B22" s="73">
        <f>Leyendas!$A$2</f>
        <v>2019</v>
      </c>
      <c r="C22" s="82" t="s">
        <v>244</v>
      </c>
      <c r="D22" s="163"/>
      <c r="E22" s="163"/>
      <c r="F22" s="163"/>
      <c r="G22" s="163"/>
      <c r="H22" s="163"/>
      <c r="I22" s="84"/>
      <c r="J22" s="220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18"/>
        <v/>
      </c>
      <c r="AB22" s="86" t="str">
        <f t="shared" si="19"/>
        <v/>
      </c>
      <c r="AC22" s="86" t="str">
        <f t="shared" si="20"/>
        <v/>
      </c>
      <c r="AD22" s="86" t="str">
        <f t="shared" si="21"/>
        <v/>
      </c>
      <c r="AE22" s="86" t="str">
        <f t="shared" si="22"/>
        <v/>
      </c>
      <c r="AF22" s="86" t="str">
        <f t="shared" si="23"/>
        <v/>
      </c>
      <c r="AG22" s="86" t="str">
        <f t="shared" si="24"/>
        <v/>
      </c>
      <c r="AH22" s="86" t="str">
        <f t="shared" si="25"/>
        <v/>
      </c>
      <c r="AI22" s="87" t="str">
        <f t="shared" si="26"/>
        <v/>
      </c>
      <c r="AJ22" s="86" t="str">
        <f t="shared" si="27"/>
        <v/>
      </c>
      <c r="AK22" s="86" t="str">
        <f t="shared" si="28"/>
        <v/>
      </c>
      <c r="AL22" s="86" t="str">
        <f t="shared" si="29"/>
        <v/>
      </c>
      <c r="AM22" s="86" t="str">
        <f t="shared" si="30"/>
        <v/>
      </c>
      <c r="AN22" s="86" t="str">
        <f t="shared" si="31"/>
        <v/>
      </c>
      <c r="AO22" s="86" t="str">
        <f t="shared" si="32"/>
        <v/>
      </c>
      <c r="AP22" s="86" t="str">
        <f t="shared" si="33"/>
        <v/>
      </c>
      <c r="AQ22" s="86" t="str">
        <f t="shared" si="34"/>
        <v/>
      </c>
      <c r="AR22" s="88"/>
      <c r="BY22" s="414"/>
      <c r="BZ22" s="414" t="str">
        <f t="shared" si="17"/>
        <v>17</v>
      </c>
    </row>
    <row r="23" spans="1:78" s="73" customFormat="1" ht="16.5" customHeight="1" x14ac:dyDescent="0.25">
      <c r="A23" s="73" t="str">
        <f>Leyendas!$C$2</f>
        <v>Bolivia</v>
      </c>
      <c r="B23" s="73">
        <f>Leyendas!$A$2</f>
        <v>2019</v>
      </c>
      <c r="C23" s="82" t="s">
        <v>245</v>
      </c>
      <c r="D23" s="163"/>
      <c r="E23" s="163"/>
      <c r="F23" s="163"/>
      <c r="G23" s="163"/>
      <c r="H23" s="163"/>
      <c r="I23" s="84"/>
      <c r="J23" s="220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18"/>
        <v/>
      </c>
      <c r="AB23" s="86" t="str">
        <f t="shared" si="19"/>
        <v/>
      </c>
      <c r="AC23" s="86" t="str">
        <f t="shared" si="20"/>
        <v/>
      </c>
      <c r="AD23" s="86" t="str">
        <f t="shared" si="21"/>
        <v/>
      </c>
      <c r="AE23" s="86" t="str">
        <f t="shared" si="22"/>
        <v/>
      </c>
      <c r="AF23" s="86" t="str">
        <f t="shared" si="23"/>
        <v/>
      </c>
      <c r="AG23" s="86" t="str">
        <f t="shared" si="24"/>
        <v/>
      </c>
      <c r="AH23" s="86" t="str">
        <f t="shared" si="25"/>
        <v/>
      </c>
      <c r="AI23" s="87" t="str">
        <f t="shared" si="26"/>
        <v/>
      </c>
      <c r="AJ23" s="86" t="str">
        <f t="shared" si="27"/>
        <v/>
      </c>
      <c r="AK23" s="86" t="str">
        <f t="shared" si="28"/>
        <v/>
      </c>
      <c r="AL23" s="86" t="str">
        <f t="shared" si="29"/>
        <v/>
      </c>
      <c r="AM23" s="86" t="str">
        <f t="shared" si="30"/>
        <v/>
      </c>
      <c r="AN23" s="86" t="str">
        <f t="shared" si="31"/>
        <v/>
      </c>
      <c r="AO23" s="86" t="str">
        <f t="shared" si="32"/>
        <v/>
      </c>
      <c r="AP23" s="86" t="str">
        <f t="shared" si="33"/>
        <v/>
      </c>
      <c r="AQ23" s="86" t="str">
        <f t="shared" si="34"/>
        <v/>
      </c>
      <c r="AR23" s="88"/>
      <c r="BY23" s="414"/>
      <c r="BZ23" s="414" t="str">
        <f t="shared" si="17"/>
        <v>18</v>
      </c>
    </row>
    <row r="24" spans="1:78" s="73" customFormat="1" ht="16.5" customHeight="1" x14ac:dyDescent="0.25">
      <c r="A24" s="73" t="str">
        <f>Leyendas!$C$2</f>
        <v>Bolivia</v>
      </c>
      <c r="B24" s="73">
        <f>Leyendas!$A$2</f>
        <v>2019</v>
      </c>
      <c r="C24" s="82" t="s">
        <v>246</v>
      </c>
      <c r="D24" s="163"/>
      <c r="E24" s="163"/>
      <c r="F24" s="163"/>
      <c r="G24" s="163"/>
      <c r="H24" s="163"/>
      <c r="I24" s="84"/>
      <c r="J24" s="220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18"/>
        <v/>
      </c>
      <c r="AB24" s="86" t="str">
        <f t="shared" si="19"/>
        <v/>
      </c>
      <c r="AC24" s="86" t="str">
        <f t="shared" si="20"/>
        <v/>
      </c>
      <c r="AD24" s="86" t="str">
        <f t="shared" si="21"/>
        <v/>
      </c>
      <c r="AE24" s="86" t="str">
        <f t="shared" si="22"/>
        <v/>
      </c>
      <c r="AF24" s="86" t="str">
        <f t="shared" si="23"/>
        <v/>
      </c>
      <c r="AG24" s="86" t="str">
        <f t="shared" si="24"/>
        <v/>
      </c>
      <c r="AH24" s="86" t="str">
        <f t="shared" si="25"/>
        <v/>
      </c>
      <c r="AI24" s="87" t="str">
        <f t="shared" si="26"/>
        <v/>
      </c>
      <c r="AJ24" s="86" t="str">
        <f t="shared" si="27"/>
        <v/>
      </c>
      <c r="AK24" s="86" t="str">
        <f t="shared" si="28"/>
        <v/>
      </c>
      <c r="AL24" s="86" t="str">
        <f t="shared" si="29"/>
        <v/>
      </c>
      <c r="AM24" s="86" t="str">
        <f t="shared" si="30"/>
        <v/>
      </c>
      <c r="AN24" s="86" t="str">
        <f t="shared" si="31"/>
        <v/>
      </c>
      <c r="AO24" s="86" t="str">
        <f t="shared" si="32"/>
        <v/>
      </c>
      <c r="AP24" s="86" t="str">
        <f t="shared" si="33"/>
        <v/>
      </c>
      <c r="AQ24" s="86" t="str">
        <f t="shared" si="34"/>
        <v/>
      </c>
      <c r="AR24" s="88"/>
      <c r="BY24" s="414"/>
      <c r="BZ24" s="414" t="str">
        <f t="shared" si="17"/>
        <v>19</v>
      </c>
    </row>
    <row r="25" spans="1:78" s="73" customFormat="1" ht="16.5" customHeight="1" x14ac:dyDescent="0.25">
      <c r="A25" s="73" t="str">
        <f>Leyendas!$C$2</f>
        <v>Bolivia</v>
      </c>
      <c r="B25" s="73">
        <f>Leyendas!$A$2</f>
        <v>2019</v>
      </c>
      <c r="C25" s="82" t="s">
        <v>247</v>
      </c>
      <c r="D25" s="163"/>
      <c r="E25" s="163"/>
      <c r="F25" s="163"/>
      <c r="G25" s="163"/>
      <c r="H25" s="163"/>
      <c r="I25" s="84"/>
      <c r="J25" s="220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18"/>
        <v/>
      </c>
      <c r="AB25" s="86" t="str">
        <f t="shared" si="19"/>
        <v/>
      </c>
      <c r="AC25" s="86" t="str">
        <f t="shared" si="20"/>
        <v/>
      </c>
      <c r="AD25" s="86" t="str">
        <f t="shared" si="21"/>
        <v/>
      </c>
      <c r="AE25" s="86" t="str">
        <f t="shared" si="22"/>
        <v/>
      </c>
      <c r="AF25" s="86" t="str">
        <f t="shared" si="23"/>
        <v/>
      </c>
      <c r="AG25" s="86" t="str">
        <f t="shared" si="24"/>
        <v/>
      </c>
      <c r="AH25" s="86" t="str">
        <f t="shared" si="25"/>
        <v/>
      </c>
      <c r="AI25" s="87" t="str">
        <f t="shared" si="26"/>
        <v/>
      </c>
      <c r="AJ25" s="86" t="str">
        <f t="shared" si="27"/>
        <v/>
      </c>
      <c r="AK25" s="86" t="str">
        <f t="shared" si="28"/>
        <v/>
      </c>
      <c r="AL25" s="86" t="str">
        <f t="shared" si="29"/>
        <v/>
      </c>
      <c r="AM25" s="86" t="str">
        <f t="shared" si="30"/>
        <v/>
      </c>
      <c r="AN25" s="86" t="str">
        <f t="shared" si="31"/>
        <v/>
      </c>
      <c r="AO25" s="86" t="str">
        <f t="shared" si="32"/>
        <v/>
      </c>
      <c r="AP25" s="86" t="str">
        <f t="shared" si="33"/>
        <v/>
      </c>
      <c r="AQ25" s="86" t="str">
        <f t="shared" si="34"/>
        <v/>
      </c>
      <c r="AR25" s="88"/>
      <c r="BY25" s="414"/>
      <c r="BZ25" s="414" t="str">
        <f t="shared" si="17"/>
        <v>20</v>
      </c>
    </row>
    <row r="26" spans="1:78" s="73" customFormat="1" ht="15.75" x14ac:dyDescent="0.25">
      <c r="A26" s="73" t="str">
        <f>Leyendas!$C$2</f>
        <v>Bolivia</v>
      </c>
      <c r="B26" s="73">
        <f>Leyendas!$A$2</f>
        <v>2019</v>
      </c>
      <c r="C26" s="82" t="s">
        <v>248</v>
      </c>
      <c r="D26" s="163"/>
      <c r="E26" s="163"/>
      <c r="F26" s="163"/>
      <c r="G26" s="163"/>
      <c r="H26" s="163"/>
      <c r="I26" s="83"/>
      <c r="J26" s="218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18"/>
        <v/>
      </c>
      <c r="AB26" s="86" t="str">
        <f t="shared" si="19"/>
        <v/>
      </c>
      <c r="AC26" s="86" t="str">
        <f t="shared" si="20"/>
        <v/>
      </c>
      <c r="AD26" s="86" t="str">
        <f t="shared" si="21"/>
        <v/>
      </c>
      <c r="AE26" s="86" t="str">
        <f t="shared" si="22"/>
        <v/>
      </c>
      <c r="AF26" s="86" t="str">
        <f t="shared" si="23"/>
        <v/>
      </c>
      <c r="AG26" s="86" t="str">
        <f t="shared" si="24"/>
        <v/>
      </c>
      <c r="AH26" s="86" t="str">
        <f t="shared" si="25"/>
        <v/>
      </c>
      <c r="AI26" s="87" t="str">
        <f t="shared" si="26"/>
        <v/>
      </c>
      <c r="AJ26" s="86" t="str">
        <f t="shared" si="27"/>
        <v/>
      </c>
      <c r="AK26" s="86" t="str">
        <f t="shared" si="28"/>
        <v/>
      </c>
      <c r="AL26" s="86" t="str">
        <f t="shared" si="29"/>
        <v/>
      </c>
      <c r="AM26" s="86" t="str">
        <f t="shared" si="30"/>
        <v/>
      </c>
      <c r="AN26" s="86" t="str">
        <f t="shared" si="31"/>
        <v/>
      </c>
      <c r="AO26" s="86" t="str">
        <f t="shared" si="32"/>
        <v/>
      </c>
      <c r="AP26" s="86" t="str">
        <f t="shared" si="33"/>
        <v/>
      </c>
      <c r="AQ26" s="86" t="str">
        <f t="shared" si="34"/>
        <v/>
      </c>
      <c r="AR26" s="88"/>
      <c r="BY26" s="414"/>
      <c r="BZ26" s="414" t="str">
        <f t="shared" si="17"/>
        <v>21</v>
      </c>
    </row>
    <row r="27" spans="1:78" s="73" customFormat="1" ht="15.75" x14ac:dyDescent="0.25">
      <c r="A27" s="73" t="str">
        <f>Leyendas!$C$2</f>
        <v>Bolivia</v>
      </c>
      <c r="B27" s="73">
        <f>Leyendas!$A$2</f>
        <v>2019</v>
      </c>
      <c r="C27" s="82" t="s">
        <v>249</v>
      </c>
      <c r="D27" s="163"/>
      <c r="E27" s="163"/>
      <c r="F27" s="165"/>
      <c r="G27" s="165"/>
      <c r="H27" s="163"/>
      <c r="I27" s="83"/>
      <c r="J27" s="218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18"/>
        <v/>
      </c>
      <c r="AB27" s="86" t="str">
        <f t="shared" si="19"/>
        <v/>
      </c>
      <c r="AC27" s="86" t="str">
        <f t="shared" si="20"/>
        <v/>
      </c>
      <c r="AD27" s="86" t="str">
        <f t="shared" si="21"/>
        <v/>
      </c>
      <c r="AE27" s="86" t="str">
        <f t="shared" si="22"/>
        <v/>
      </c>
      <c r="AF27" s="86" t="str">
        <f t="shared" si="23"/>
        <v/>
      </c>
      <c r="AG27" s="86" t="str">
        <f t="shared" si="24"/>
        <v/>
      </c>
      <c r="AH27" s="86" t="str">
        <f t="shared" si="25"/>
        <v/>
      </c>
      <c r="AI27" s="87" t="str">
        <f t="shared" si="26"/>
        <v/>
      </c>
      <c r="AJ27" s="86" t="str">
        <f t="shared" si="27"/>
        <v/>
      </c>
      <c r="AK27" s="86" t="str">
        <f t="shared" si="28"/>
        <v/>
      </c>
      <c r="AL27" s="86" t="str">
        <f t="shared" si="29"/>
        <v/>
      </c>
      <c r="AM27" s="86" t="str">
        <f t="shared" si="30"/>
        <v/>
      </c>
      <c r="AN27" s="86" t="str">
        <f t="shared" si="31"/>
        <v/>
      </c>
      <c r="AO27" s="86" t="str">
        <f t="shared" si="32"/>
        <v/>
      </c>
      <c r="AP27" s="86" t="str">
        <f t="shared" si="33"/>
        <v/>
      </c>
      <c r="AQ27" s="86" t="str">
        <f t="shared" si="34"/>
        <v/>
      </c>
      <c r="AR27" s="88"/>
      <c r="BY27" s="414"/>
      <c r="BZ27" s="414" t="str">
        <f t="shared" si="17"/>
        <v>22</v>
      </c>
    </row>
    <row r="28" spans="1:78" s="73" customFormat="1" ht="15.75" x14ac:dyDescent="0.25">
      <c r="A28" s="73" t="str">
        <f>Leyendas!$C$2</f>
        <v>Bolivia</v>
      </c>
      <c r="B28" s="73">
        <f>Leyendas!$A$2</f>
        <v>2019</v>
      </c>
      <c r="C28" s="82" t="s">
        <v>250</v>
      </c>
      <c r="D28" s="163"/>
      <c r="E28" s="163"/>
      <c r="F28" s="165"/>
      <c r="G28" s="165"/>
      <c r="H28" s="163"/>
      <c r="I28" s="83"/>
      <c r="J28" s="218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18"/>
        <v/>
      </c>
      <c r="AB28" s="86" t="str">
        <f t="shared" si="19"/>
        <v/>
      </c>
      <c r="AC28" s="86" t="str">
        <f t="shared" si="20"/>
        <v/>
      </c>
      <c r="AD28" s="86" t="str">
        <f t="shared" si="21"/>
        <v/>
      </c>
      <c r="AE28" s="86" t="str">
        <f t="shared" si="22"/>
        <v/>
      </c>
      <c r="AF28" s="86" t="str">
        <f t="shared" si="23"/>
        <v/>
      </c>
      <c r="AG28" s="86" t="str">
        <f t="shared" si="24"/>
        <v/>
      </c>
      <c r="AH28" s="86" t="str">
        <f t="shared" si="25"/>
        <v/>
      </c>
      <c r="AI28" s="87" t="str">
        <f t="shared" si="26"/>
        <v/>
      </c>
      <c r="AJ28" s="86" t="str">
        <f t="shared" si="27"/>
        <v/>
      </c>
      <c r="AK28" s="86" t="str">
        <f t="shared" si="28"/>
        <v/>
      </c>
      <c r="AL28" s="86" t="str">
        <f t="shared" si="29"/>
        <v/>
      </c>
      <c r="AM28" s="86" t="str">
        <f t="shared" si="30"/>
        <v/>
      </c>
      <c r="AN28" s="86" t="str">
        <f t="shared" si="31"/>
        <v/>
      </c>
      <c r="AO28" s="86" t="str">
        <f t="shared" si="32"/>
        <v/>
      </c>
      <c r="AP28" s="86" t="str">
        <f t="shared" si="33"/>
        <v/>
      </c>
      <c r="AQ28" s="86" t="str">
        <f t="shared" si="34"/>
        <v/>
      </c>
      <c r="AR28" s="88"/>
      <c r="BY28" s="414"/>
      <c r="BZ28" s="414" t="str">
        <f t="shared" si="17"/>
        <v>23</v>
      </c>
    </row>
    <row r="29" spans="1:78" s="73" customFormat="1" ht="15.75" x14ac:dyDescent="0.25">
      <c r="A29" s="73" t="str">
        <f>Leyendas!$C$2</f>
        <v>Bolivia</v>
      </c>
      <c r="B29" s="73">
        <f>Leyendas!$A$2</f>
        <v>2019</v>
      </c>
      <c r="C29" s="82" t="s">
        <v>251</v>
      </c>
      <c r="D29" s="163"/>
      <c r="E29" s="163"/>
      <c r="F29" s="165"/>
      <c r="G29" s="165"/>
      <c r="H29" s="163"/>
      <c r="I29" s="83"/>
      <c r="J29" s="218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18"/>
        <v/>
      </c>
      <c r="AB29" s="86" t="str">
        <f t="shared" si="19"/>
        <v/>
      </c>
      <c r="AC29" s="86" t="str">
        <f t="shared" si="20"/>
        <v/>
      </c>
      <c r="AD29" s="86" t="str">
        <f t="shared" si="21"/>
        <v/>
      </c>
      <c r="AE29" s="86" t="str">
        <f t="shared" si="22"/>
        <v/>
      </c>
      <c r="AF29" s="86" t="str">
        <f t="shared" si="23"/>
        <v/>
      </c>
      <c r="AG29" s="86" t="str">
        <f t="shared" si="24"/>
        <v/>
      </c>
      <c r="AH29" s="86" t="str">
        <f t="shared" si="25"/>
        <v/>
      </c>
      <c r="AI29" s="87" t="str">
        <f t="shared" si="26"/>
        <v/>
      </c>
      <c r="AJ29" s="86" t="str">
        <f t="shared" si="27"/>
        <v/>
      </c>
      <c r="AK29" s="86" t="str">
        <f t="shared" si="28"/>
        <v/>
      </c>
      <c r="AL29" s="86" t="str">
        <f t="shared" si="29"/>
        <v/>
      </c>
      <c r="AM29" s="86" t="str">
        <f t="shared" si="30"/>
        <v/>
      </c>
      <c r="AN29" s="86" t="str">
        <f t="shared" si="31"/>
        <v/>
      </c>
      <c r="AO29" s="86" t="str">
        <f t="shared" si="32"/>
        <v/>
      </c>
      <c r="AP29" s="86" t="str">
        <f t="shared" si="33"/>
        <v/>
      </c>
      <c r="AQ29" s="86" t="str">
        <f t="shared" si="34"/>
        <v/>
      </c>
      <c r="AR29" s="88"/>
      <c r="BY29" s="414"/>
      <c r="BZ29" s="414" t="str">
        <f t="shared" si="17"/>
        <v>24</v>
      </c>
    </row>
    <row r="30" spans="1:78" s="73" customFormat="1" ht="15.75" x14ac:dyDescent="0.25">
      <c r="A30" s="73" t="str">
        <f>Leyendas!$C$2</f>
        <v>Bolivia</v>
      </c>
      <c r="B30" s="73">
        <f>Leyendas!$A$2</f>
        <v>2019</v>
      </c>
      <c r="C30" s="82" t="s">
        <v>252</v>
      </c>
      <c r="D30" s="163"/>
      <c r="E30" s="163"/>
      <c r="F30" s="165"/>
      <c r="G30" s="165"/>
      <c r="H30" s="163"/>
      <c r="I30" s="84"/>
      <c r="J30" s="220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18"/>
        <v/>
      </c>
      <c r="AB30" s="86" t="str">
        <f t="shared" si="19"/>
        <v/>
      </c>
      <c r="AC30" s="86" t="str">
        <f t="shared" si="20"/>
        <v/>
      </c>
      <c r="AD30" s="86" t="str">
        <f t="shared" si="21"/>
        <v/>
      </c>
      <c r="AE30" s="86" t="str">
        <f t="shared" si="22"/>
        <v/>
      </c>
      <c r="AF30" s="86" t="str">
        <f t="shared" si="23"/>
        <v/>
      </c>
      <c r="AG30" s="86" t="str">
        <f t="shared" si="24"/>
        <v/>
      </c>
      <c r="AH30" s="86" t="str">
        <f t="shared" si="25"/>
        <v/>
      </c>
      <c r="AI30" s="87" t="str">
        <f t="shared" si="26"/>
        <v/>
      </c>
      <c r="AJ30" s="86" t="str">
        <f t="shared" si="27"/>
        <v/>
      </c>
      <c r="AK30" s="86" t="str">
        <f t="shared" si="28"/>
        <v/>
      </c>
      <c r="AL30" s="86" t="str">
        <f t="shared" si="29"/>
        <v/>
      </c>
      <c r="AM30" s="86" t="str">
        <f t="shared" si="30"/>
        <v/>
      </c>
      <c r="AN30" s="86" t="str">
        <f t="shared" si="31"/>
        <v/>
      </c>
      <c r="AO30" s="86" t="str">
        <f t="shared" si="32"/>
        <v/>
      </c>
      <c r="AP30" s="86" t="str">
        <f t="shared" si="33"/>
        <v/>
      </c>
      <c r="AQ30" s="86" t="str">
        <f t="shared" si="34"/>
        <v/>
      </c>
      <c r="AR30" s="88"/>
      <c r="BY30" s="414"/>
      <c r="BZ30" s="414" t="str">
        <f t="shared" si="17"/>
        <v>25</v>
      </c>
    </row>
    <row r="31" spans="1:78" s="73" customFormat="1" ht="15.75" x14ac:dyDescent="0.25">
      <c r="A31" s="73" t="str">
        <f>Leyendas!$C$2</f>
        <v>Bolivia</v>
      </c>
      <c r="B31" s="73">
        <f>Leyendas!$A$2</f>
        <v>2019</v>
      </c>
      <c r="C31" s="82" t="s">
        <v>253</v>
      </c>
      <c r="D31" s="163"/>
      <c r="E31" s="163"/>
      <c r="F31" s="163"/>
      <c r="G31" s="163"/>
      <c r="H31" s="163"/>
      <c r="I31" s="84"/>
      <c r="J31" s="220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18"/>
        <v/>
      </c>
      <c r="AB31" s="86" t="str">
        <f t="shared" si="19"/>
        <v/>
      </c>
      <c r="AC31" s="86" t="str">
        <f t="shared" si="20"/>
        <v/>
      </c>
      <c r="AD31" s="86" t="str">
        <f t="shared" si="21"/>
        <v/>
      </c>
      <c r="AE31" s="86" t="str">
        <f t="shared" si="22"/>
        <v/>
      </c>
      <c r="AF31" s="86" t="str">
        <f t="shared" si="23"/>
        <v/>
      </c>
      <c r="AG31" s="86" t="str">
        <f t="shared" si="24"/>
        <v/>
      </c>
      <c r="AH31" s="86" t="str">
        <f t="shared" si="25"/>
        <v/>
      </c>
      <c r="AI31" s="87" t="str">
        <f t="shared" si="26"/>
        <v/>
      </c>
      <c r="AJ31" s="86" t="str">
        <f t="shared" si="27"/>
        <v/>
      </c>
      <c r="AK31" s="86" t="str">
        <f t="shared" si="28"/>
        <v/>
      </c>
      <c r="AL31" s="86" t="str">
        <f t="shared" si="29"/>
        <v/>
      </c>
      <c r="AM31" s="86" t="str">
        <f t="shared" si="30"/>
        <v/>
      </c>
      <c r="AN31" s="86" t="str">
        <f t="shared" si="31"/>
        <v/>
      </c>
      <c r="AO31" s="86" t="str">
        <f t="shared" si="32"/>
        <v/>
      </c>
      <c r="AP31" s="86" t="str">
        <f t="shared" si="33"/>
        <v/>
      </c>
      <c r="AQ31" s="86" t="str">
        <f t="shared" si="34"/>
        <v/>
      </c>
      <c r="AR31" s="88"/>
      <c r="BY31" s="414"/>
      <c r="BZ31" s="414" t="str">
        <f t="shared" si="17"/>
        <v>26</v>
      </c>
    </row>
    <row r="32" spans="1:78" s="73" customFormat="1" ht="15.75" x14ac:dyDescent="0.25">
      <c r="A32" s="73" t="str">
        <f>Leyendas!$C$2</f>
        <v>Bolivia</v>
      </c>
      <c r="B32" s="73">
        <f>Leyendas!$A$2</f>
        <v>2019</v>
      </c>
      <c r="C32" s="82" t="s">
        <v>254</v>
      </c>
      <c r="D32" s="163"/>
      <c r="E32" s="163"/>
      <c r="F32" s="163"/>
      <c r="G32" s="163"/>
      <c r="H32" s="163"/>
      <c r="I32" s="84"/>
      <c r="J32" s="220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18"/>
        <v/>
      </c>
      <c r="AB32" s="86" t="str">
        <f t="shared" si="19"/>
        <v/>
      </c>
      <c r="AC32" s="86" t="str">
        <f t="shared" si="20"/>
        <v/>
      </c>
      <c r="AD32" s="86" t="str">
        <f t="shared" si="21"/>
        <v/>
      </c>
      <c r="AE32" s="86" t="str">
        <f t="shared" si="22"/>
        <v/>
      </c>
      <c r="AF32" s="86" t="str">
        <f t="shared" si="23"/>
        <v/>
      </c>
      <c r="AG32" s="86" t="str">
        <f t="shared" si="24"/>
        <v/>
      </c>
      <c r="AH32" s="86" t="str">
        <f t="shared" si="25"/>
        <v/>
      </c>
      <c r="AI32" s="87" t="str">
        <f t="shared" si="26"/>
        <v/>
      </c>
      <c r="AJ32" s="86" t="str">
        <f t="shared" si="27"/>
        <v/>
      </c>
      <c r="AK32" s="86" t="str">
        <f t="shared" si="28"/>
        <v/>
      </c>
      <c r="AL32" s="86" t="str">
        <f t="shared" si="29"/>
        <v/>
      </c>
      <c r="AM32" s="86" t="str">
        <f t="shared" si="30"/>
        <v/>
      </c>
      <c r="AN32" s="86" t="str">
        <f t="shared" si="31"/>
        <v/>
      </c>
      <c r="AO32" s="86" t="str">
        <f t="shared" si="32"/>
        <v/>
      </c>
      <c r="AP32" s="86" t="str">
        <f t="shared" si="33"/>
        <v/>
      </c>
      <c r="AQ32" s="86" t="str">
        <f t="shared" si="34"/>
        <v/>
      </c>
      <c r="AR32" s="88"/>
      <c r="BY32" s="414"/>
      <c r="BZ32" s="414" t="str">
        <f t="shared" si="17"/>
        <v>27</v>
      </c>
    </row>
    <row r="33" spans="1:78" ht="15.75" x14ac:dyDescent="0.25">
      <c r="A33" s="73" t="str">
        <f>Leyendas!$C$2</f>
        <v>Bolivia</v>
      </c>
      <c r="B33" s="73">
        <f>Leyendas!$A$2</f>
        <v>2019</v>
      </c>
      <c r="C33" s="82" t="s">
        <v>255</v>
      </c>
      <c r="D33" s="163"/>
      <c r="E33" s="163"/>
      <c r="F33" s="163"/>
      <c r="G33" s="163"/>
      <c r="H33" s="163"/>
      <c r="I33" s="84"/>
      <c r="J33" s="220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18"/>
        <v/>
      </c>
      <c r="AB33" s="86" t="str">
        <f t="shared" si="19"/>
        <v/>
      </c>
      <c r="AC33" s="86" t="str">
        <f t="shared" si="20"/>
        <v/>
      </c>
      <c r="AD33" s="86" t="str">
        <f t="shared" si="21"/>
        <v/>
      </c>
      <c r="AE33" s="86" t="str">
        <f t="shared" si="22"/>
        <v/>
      </c>
      <c r="AF33" s="86" t="str">
        <f t="shared" si="23"/>
        <v/>
      </c>
      <c r="AG33" s="86" t="str">
        <f t="shared" si="24"/>
        <v/>
      </c>
      <c r="AH33" s="86" t="str">
        <f t="shared" si="25"/>
        <v/>
      </c>
      <c r="AI33" s="87" t="str">
        <f t="shared" si="26"/>
        <v/>
      </c>
      <c r="AJ33" s="86" t="str">
        <f t="shared" si="27"/>
        <v/>
      </c>
      <c r="AK33" s="86" t="str">
        <f t="shared" si="28"/>
        <v/>
      </c>
      <c r="AL33" s="86" t="str">
        <f t="shared" si="29"/>
        <v/>
      </c>
      <c r="AM33" s="86" t="str">
        <f t="shared" si="30"/>
        <v/>
      </c>
      <c r="AN33" s="86" t="str">
        <f t="shared" si="31"/>
        <v/>
      </c>
      <c r="AO33" s="86" t="str">
        <f t="shared" si="32"/>
        <v/>
      </c>
      <c r="AP33" s="86" t="str">
        <f t="shared" si="33"/>
        <v/>
      </c>
      <c r="AQ33" s="86" t="str">
        <f t="shared" si="34"/>
        <v/>
      </c>
      <c r="AR33" s="88"/>
      <c r="BY33" s="414"/>
      <c r="BZ33" s="414" t="str">
        <f t="shared" si="17"/>
        <v>28</v>
      </c>
    </row>
    <row r="34" spans="1:78" ht="15.75" x14ac:dyDescent="0.25">
      <c r="A34" s="73" t="str">
        <f>Leyendas!$C$2</f>
        <v>Bolivia</v>
      </c>
      <c r="B34" s="73">
        <f>Leyendas!$A$2</f>
        <v>2019</v>
      </c>
      <c r="C34" s="82" t="s">
        <v>256</v>
      </c>
      <c r="D34" s="163"/>
      <c r="E34" s="163"/>
      <c r="F34" s="163"/>
      <c r="G34" s="163"/>
      <c r="H34" s="163"/>
      <c r="I34" s="84"/>
      <c r="J34" s="220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18"/>
        <v/>
      </c>
      <c r="AB34" s="86" t="str">
        <f t="shared" si="19"/>
        <v/>
      </c>
      <c r="AC34" s="86" t="str">
        <f t="shared" si="20"/>
        <v/>
      </c>
      <c r="AD34" s="86" t="str">
        <f t="shared" si="21"/>
        <v/>
      </c>
      <c r="AE34" s="86" t="str">
        <f t="shared" si="22"/>
        <v/>
      </c>
      <c r="AF34" s="86" t="str">
        <f t="shared" si="23"/>
        <v/>
      </c>
      <c r="AG34" s="86" t="str">
        <f t="shared" si="24"/>
        <v/>
      </c>
      <c r="AH34" s="86" t="str">
        <f t="shared" si="25"/>
        <v/>
      </c>
      <c r="AI34" s="87" t="str">
        <f t="shared" si="26"/>
        <v/>
      </c>
      <c r="AJ34" s="86" t="str">
        <f t="shared" si="27"/>
        <v/>
      </c>
      <c r="AK34" s="86" t="str">
        <f t="shared" si="28"/>
        <v/>
      </c>
      <c r="AL34" s="86" t="str">
        <f t="shared" si="29"/>
        <v/>
      </c>
      <c r="AM34" s="86" t="str">
        <f t="shared" si="30"/>
        <v/>
      </c>
      <c r="AN34" s="86" t="str">
        <f t="shared" si="31"/>
        <v/>
      </c>
      <c r="AO34" s="86" t="str">
        <f t="shared" si="32"/>
        <v/>
      </c>
      <c r="AP34" s="86" t="str">
        <f t="shared" si="33"/>
        <v/>
      </c>
      <c r="AQ34" s="86" t="str">
        <f t="shared" si="34"/>
        <v/>
      </c>
      <c r="AR34" s="88"/>
      <c r="BY34" s="414"/>
      <c r="BZ34" s="414" t="str">
        <f t="shared" si="17"/>
        <v>29</v>
      </c>
    </row>
    <row r="35" spans="1:78" ht="15.75" x14ac:dyDescent="0.25">
      <c r="A35" s="73" t="str">
        <f>Leyendas!$C$2</f>
        <v>Bolivia</v>
      </c>
      <c r="B35" s="73">
        <f>Leyendas!$A$2</f>
        <v>2019</v>
      </c>
      <c r="C35" s="82" t="s">
        <v>257</v>
      </c>
      <c r="D35" s="163"/>
      <c r="E35" s="163"/>
      <c r="F35" s="163"/>
      <c r="G35" s="163"/>
      <c r="H35" s="163"/>
      <c r="I35" s="84"/>
      <c r="J35" s="220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18"/>
        <v/>
      </c>
      <c r="AB35" s="86" t="str">
        <f t="shared" si="19"/>
        <v/>
      </c>
      <c r="AC35" s="86" t="str">
        <f t="shared" si="20"/>
        <v/>
      </c>
      <c r="AD35" s="86" t="str">
        <f t="shared" si="21"/>
        <v/>
      </c>
      <c r="AE35" s="86" t="str">
        <f t="shared" si="22"/>
        <v/>
      </c>
      <c r="AF35" s="86" t="str">
        <f t="shared" si="23"/>
        <v/>
      </c>
      <c r="AG35" s="86" t="str">
        <f t="shared" si="24"/>
        <v/>
      </c>
      <c r="AH35" s="86" t="str">
        <f t="shared" si="25"/>
        <v/>
      </c>
      <c r="AI35" s="87" t="str">
        <f t="shared" si="26"/>
        <v/>
      </c>
      <c r="AJ35" s="86" t="str">
        <f t="shared" si="27"/>
        <v/>
      </c>
      <c r="AK35" s="86" t="str">
        <f t="shared" si="28"/>
        <v/>
      </c>
      <c r="AL35" s="86" t="str">
        <f t="shared" si="29"/>
        <v/>
      </c>
      <c r="AM35" s="86" t="str">
        <f t="shared" si="30"/>
        <v/>
      </c>
      <c r="AN35" s="86" t="str">
        <f t="shared" si="31"/>
        <v/>
      </c>
      <c r="AO35" s="86" t="str">
        <f t="shared" si="32"/>
        <v/>
      </c>
      <c r="AP35" s="86" t="str">
        <f t="shared" si="33"/>
        <v/>
      </c>
      <c r="AQ35" s="86" t="str">
        <f t="shared" si="34"/>
        <v/>
      </c>
      <c r="AR35" s="88"/>
      <c r="BY35" s="414"/>
      <c r="BZ35" s="414" t="str">
        <f t="shared" si="17"/>
        <v>30</v>
      </c>
    </row>
    <row r="36" spans="1:78" ht="15.75" x14ac:dyDescent="0.25">
      <c r="A36" s="73" t="str">
        <f>Leyendas!$C$2</f>
        <v>Bolivia</v>
      </c>
      <c r="B36" s="73">
        <f>Leyendas!$A$2</f>
        <v>2019</v>
      </c>
      <c r="C36" s="82" t="s">
        <v>258</v>
      </c>
      <c r="D36" s="163"/>
      <c r="E36" s="163"/>
      <c r="F36" s="163"/>
      <c r="G36" s="163"/>
      <c r="H36" s="163"/>
      <c r="I36" s="84"/>
      <c r="J36" s="220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18"/>
        <v/>
      </c>
      <c r="AB36" s="86" t="str">
        <f t="shared" si="19"/>
        <v/>
      </c>
      <c r="AC36" s="86" t="str">
        <f t="shared" si="20"/>
        <v/>
      </c>
      <c r="AD36" s="86" t="str">
        <f t="shared" si="21"/>
        <v/>
      </c>
      <c r="AE36" s="86" t="str">
        <f t="shared" si="22"/>
        <v/>
      </c>
      <c r="AF36" s="86" t="str">
        <f t="shared" si="23"/>
        <v/>
      </c>
      <c r="AG36" s="86" t="str">
        <f t="shared" si="24"/>
        <v/>
      </c>
      <c r="AH36" s="86" t="str">
        <f t="shared" si="25"/>
        <v/>
      </c>
      <c r="AI36" s="87" t="str">
        <f t="shared" si="26"/>
        <v/>
      </c>
      <c r="AJ36" s="86" t="str">
        <f t="shared" si="27"/>
        <v/>
      </c>
      <c r="AK36" s="86" t="str">
        <f t="shared" si="28"/>
        <v/>
      </c>
      <c r="AL36" s="86" t="str">
        <f t="shared" si="29"/>
        <v/>
      </c>
      <c r="AM36" s="86" t="str">
        <f t="shared" si="30"/>
        <v/>
      </c>
      <c r="AN36" s="86" t="str">
        <f t="shared" si="31"/>
        <v/>
      </c>
      <c r="AO36" s="86" t="str">
        <f t="shared" si="32"/>
        <v/>
      </c>
      <c r="AP36" s="86" t="str">
        <f t="shared" si="33"/>
        <v/>
      </c>
      <c r="AQ36" s="86" t="str">
        <f t="shared" si="34"/>
        <v/>
      </c>
      <c r="AR36" s="88"/>
      <c r="BY36" s="414"/>
      <c r="BZ36" s="414" t="str">
        <f t="shared" si="17"/>
        <v>31</v>
      </c>
    </row>
    <row r="37" spans="1:78" ht="15.75" x14ac:dyDescent="0.25">
      <c r="A37" s="73" t="str">
        <f>Leyendas!$C$2</f>
        <v>Bolivia</v>
      </c>
      <c r="B37" s="73">
        <f>Leyendas!$A$2</f>
        <v>2019</v>
      </c>
      <c r="C37" s="82" t="s">
        <v>259</v>
      </c>
      <c r="D37" s="163"/>
      <c r="E37" s="163"/>
      <c r="F37" s="163"/>
      <c r="G37" s="163"/>
      <c r="H37" s="163"/>
      <c r="I37" s="84"/>
      <c r="J37" s="220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ref="AA37:AA57" si="35">IF(V37=0,"",W37/V37)</f>
        <v/>
      </c>
      <c r="AB37" s="86" t="str">
        <f t="shared" ref="AB37:AB57" si="36">IF(V37=0,"",X37/V37)</f>
        <v/>
      </c>
      <c r="AC37" s="86" t="str">
        <f t="shared" ref="AC37:AC57" si="37">IF(V37=0,"",Y37/V37)</f>
        <v/>
      </c>
      <c r="AD37" s="86" t="str">
        <f t="shared" ref="AD37:AD58" si="38">IF($Y37=0,"",D37/$Y37)</f>
        <v/>
      </c>
      <c r="AE37" s="86" t="str">
        <f t="shared" ref="AE37:AE58" si="39">IF($Y37=0,"",E37/$Y37)</f>
        <v/>
      </c>
      <c r="AF37" s="86" t="str">
        <f t="shared" ref="AF37:AF58" si="40">IF($Y37=0,"",F37/$Y37)</f>
        <v/>
      </c>
      <c r="AG37" s="86" t="str">
        <f t="shared" ref="AG37:AG58" si="41">IF($Y37=0,"",G37/$Y37)</f>
        <v/>
      </c>
      <c r="AH37" s="86" t="str">
        <f t="shared" ref="AH37:AH58" si="42">IF($Y37=0,"",H37/$Y37)</f>
        <v/>
      </c>
      <c r="AI37" s="87" t="str">
        <f t="shared" ref="AI37:AI58" si="43">IF($V37=0,"",Z37/$V37)</f>
        <v/>
      </c>
      <c r="AJ37" s="86" t="str">
        <f t="shared" ref="AJ37:AQ48" si="44">IF($V37=0,"",M37/$V37)</f>
        <v/>
      </c>
      <c r="AK37" s="86" t="str">
        <f t="shared" si="44"/>
        <v/>
      </c>
      <c r="AL37" s="86" t="str">
        <f t="shared" si="44"/>
        <v/>
      </c>
      <c r="AM37" s="86" t="str">
        <f t="shared" si="44"/>
        <v/>
      </c>
      <c r="AN37" s="86" t="str">
        <f t="shared" si="44"/>
        <v/>
      </c>
      <c r="AO37" s="86" t="str">
        <f t="shared" si="44"/>
        <v/>
      </c>
      <c r="AP37" s="86" t="str">
        <f t="shared" si="44"/>
        <v/>
      </c>
      <c r="AQ37" s="86" t="str">
        <f t="shared" si="44"/>
        <v/>
      </c>
      <c r="AR37" s="88"/>
      <c r="BY37" s="414"/>
      <c r="BZ37" s="414" t="str">
        <f t="shared" si="17"/>
        <v>32</v>
      </c>
    </row>
    <row r="38" spans="1:78" ht="15.75" x14ac:dyDescent="0.25">
      <c r="A38" s="73" t="str">
        <f>Leyendas!$C$2</f>
        <v>Bolivia</v>
      </c>
      <c r="B38" s="73">
        <f>Leyendas!$A$2</f>
        <v>2019</v>
      </c>
      <c r="C38" s="82" t="s">
        <v>260</v>
      </c>
      <c r="D38" s="163"/>
      <c r="E38" s="163"/>
      <c r="F38" s="163"/>
      <c r="G38" s="163"/>
      <c r="H38" s="163"/>
      <c r="I38" s="84"/>
      <c r="J38" s="220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35"/>
        <v/>
      </c>
      <c r="AB38" s="86" t="str">
        <f t="shared" si="36"/>
        <v/>
      </c>
      <c r="AC38" s="86" t="str">
        <f t="shared" si="37"/>
        <v/>
      </c>
      <c r="AD38" s="86" t="str">
        <f t="shared" si="38"/>
        <v/>
      </c>
      <c r="AE38" s="86" t="str">
        <f t="shared" si="39"/>
        <v/>
      </c>
      <c r="AF38" s="86" t="str">
        <f t="shared" si="40"/>
        <v/>
      </c>
      <c r="AG38" s="86" t="str">
        <f t="shared" si="41"/>
        <v/>
      </c>
      <c r="AH38" s="86" t="str">
        <f t="shared" si="42"/>
        <v/>
      </c>
      <c r="AI38" s="87" t="str">
        <f t="shared" si="43"/>
        <v/>
      </c>
      <c r="AJ38" s="86" t="str">
        <f t="shared" si="44"/>
        <v/>
      </c>
      <c r="AK38" s="86" t="str">
        <f t="shared" si="44"/>
        <v/>
      </c>
      <c r="AL38" s="86" t="str">
        <f t="shared" si="44"/>
        <v/>
      </c>
      <c r="AM38" s="86" t="str">
        <f t="shared" si="44"/>
        <v/>
      </c>
      <c r="AN38" s="86" t="str">
        <f t="shared" si="44"/>
        <v/>
      </c>
      <c r="AO38" s="86" t="str">
        <f t="shared" si="44"/>
        <v/>
      </c>
      <c r="AP38" s="86" t="str">
        <f t="shared" si="44"/>
        <v/>
      </c>
      <c r="AQ38" s="86" t="str">
        <f t="shared" si="44"/>
        <v/>
      </c>
      <c r="AR38" s="88"/>
      <c r="BY38" s="414"/>
      <c r="BZ38" s="414" t="str">
        <f t="shared" si="17"/>
        <v>33</v>
      </c>
    </row>
    <row r="39" spans="1:78" ht="15.75" x14ac:dyDescent="0.25">
      <c r="A39" s="73" t="str">
        <f>Leyendas!$C$2</f>
        <v>Bolivia</v>
      </c>
      <c r="B39" s="73">
        <f>Leyendas!$A$2</f>
        <v>2019</v>
      </c>
      <c r="C39" s="82" t="s">
        <v>261</v>
      </c>
      <c r="D39" s="163"/>
      <c r="E39" s="163"/>
      <c r="F39" s="163"/>
      <c r="G39" s="163"/>
      <c r="H39" s="163"/>
      <c r="I39" s="84"/>
      <c r="J39" s="220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35"/>
        <v/>
      </c>
      <c r="AB39" s="86" t="str">
        <f t="shared" si="36"/>
        <v/>
      </c>
      <c r="AC39" s="86" t="str">
        <f t="shared" si="37"/>
        <v/>
      </c>
      <c r="AD39" s="86" t="str">
        <f t="shared" si="38"/>
        <v/>
      </c>
      <c r="AE39" s="86" t="str">
        <f t="shared" si="39"/>
        <v/>
      </c>
      <c r="AF39" s="86" t="str">
        <f t="shared" si="40"/>
        <v/>
      </c>
      <c r="AG39" s="86" t="str">
        <f t="shared" si="41"/>
        <v/>
      </c>
      <c r="AH39" s="86" t="str">
        <f t="shared" si="42"/>
        <v/>
      </c>
      <c r="AI39" s="87" t="str">
        <f t="shared" si="43"/>
        <v/>
      </c>
      <c r="AJ39" s="86" t="str">
        <f t="shared" si="44"/>
        <v/>
      </c>
      <c r="AK39" s="86" t="str">
        <f t="shared" si="44"/>
        <v/>
      </c>
      <c r="AL39" s="86" t="str">
        <f t="shared" si="44"/>
        <v/>
      </c>
      <c r="AM39" s="86" t="str">
        <f t="shared" si="44"/>
        <v/>
      </c>
      <c r="AN39" s="86" t="str">
        <f t="shared" si="44"/>
        <v/>
      </c>
      <c r="AO39" s="86" t="str">
        <f t="shared" si="44"/>
        <v/>
      </c>
      <c r="AP39" s="86" t="str">
        <f t="shared" si="44"/>
        <v/>
      </c>
      <c r="AQ39" s="86" t="str">
        <f t="shared" si="44"/>
        <v/>
      </c>
      <c r="AR39" s="88"/>
      <c r="BY39" s="414"/>
      <c r="BZ39" s="414" t="str">
        <f t="shared" si="17"/>
        <v>34</v>
      </c>
    </row>
    <row r="40" spans="1:78" ht="15.75" x14ac:dyDescent="0.25">
      <c r="A40" s="73" t="str">
        <f>Leyendas!$C$2</f>
        <v>Bolivia</v>
      </c>
      <c r="B40" s="73">
        <f>Leyendas!$A$2</f>
        <v>2019</v>
      </c>
      <c r="C40" s="82" t="s">
        <v>262</v>
      </c>
      <c r="D40" s="163"/>
      <c r="E40" s="163"/>
      <c r="F40" s="163"/>
      <c r="G40" s="163"/>
      <c r="H40" s="163"/>
      <c r="I40" s="84"/>
      <c r="J40" s="220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35"/>
        <v/>
      </c>
      <c r="AB40" s="86" t="str">
        <f t="shared" si="36"/>
        <v/>
      </c>
      <c r="AC40" s="86" t="str">
        <f t="shared" si="37"/>
        <v/>
      </c>
      <c r="AD40" s="86" t="str">
        <f t="shared" si="38"/>
        <v/>
      </c>
      <c r="AE40" s="86" t="str">
        <f t="shared" si="39"/>
        <v/>
      </c>
      <c r="AF40" s="86" t="str">
        <f t="shared" si="40"/>
        <v/>
      </c>
      <c r="AG40" s="86" t="str">
        <f t="shared" si="41"/>
        <v/>
      </c>
      <c r="AH40" s="86" t="str">
        <f t="shared" si="42"/>
        <v/>
      </c>
      <c r="AI40" s="87" t="str">
        <f t="shared" si="43"/>
        <v/>
      </c>
      <c r="AJ40" s="86" t="str">
        <f t="shared" si="44"/>
        <v/>
      </c>
      <c r="AK40" s="86" t="str">
        <f t="shared" si="44"/>
        <v/>
      </c>
      <c r="AL40" s="86" t="str">
        <f t="shared" si="44"/>
        <v/>
      </c>
      <c r="AM40" s="86" t="str">
        <f t="shared" si="44"/>
        <v/>
      </c>
      <c r="AN40" s="86" t="str">
        <f t="shared" si="44"/>
        <v/>
      </c>
      <c r="AO40" s="86" t="str">
        <f t="shared" si="44"/>
        <v/>
      </c>
      <c r="AP40" s="86" t="str">
        <f t="shared" si="44"/>
        <v/>
      </c>
      <c r="AQ40" s="86" t="str">
        <f t="shared" si="44"/>
        <v/>
      </c>
      <c r="AR40" s="88"/>
      <c r="BY40" s="414"/>
      <c r="BZ40" s="414" t="str">
        <f t="shared" si="17"/>
        <v>35</v>
      </c>
    </row>
    <row r="41" spans="1:78" ht="15.75" x14ac:dyDescent="0.25">
      <c r="A41" s="73" t="str">
        <f>Leyendas!$C$2</f>
        <v>Bolivia</v>
      </c>
      <c r="B41" s="73">
        <f>Leyendas!$A$2</f>
        <v>2019</v>
      </c>
      <c r="C41" s="82" t="s">
        <v>263</v>
      </c>
      <c r="D41" s="163"/>
      <c r="E41" s="163"/>
      <c r="F41" s="163"/>
      <c r="G41" s="163"/>
      <c r="H41" s="163"/>
      <c r="I41" s="84"/>
      <c r="J41" s="220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35"/>
        <v/>
      </c>
      <c r="AB41" s="86" t="str">
        <f t="shared" si="36"/>
        <v/>
      </c>
      <c r="AC41" s="86" t="str">
        <f t="shared" si="37"/>
        <v/>
      </c>
      <c r="AD41" s="86" t="str">
        <f t="shared" si="38"/>
        <v/>
      </c>
      <c r="AE41" s="86" t="str">
        <f t="shared" si="39"/>
        <v/>
      </c>
      <c r="AF41" s="86" t="str">
        <f t="shared" si="40"/>
        <v/>
      </c>
      <c r="AG41" s="86" t="str">
        <f t="shared" si="41"/>
        <v/>
      </c>
      <c r="AH41" s="86" t="str">
        <f t="shared" si="42"/>
        <v/>
      </c>
      <c r="AI41" s="87" t="str">
        <f t="shared" si="43"/>
        <v/>
      </c>
      <c r="AJ41" s="86" t="str">
        <f t="shared" si="44"/>
        <v/>
      </c>
      <c r="AK41" s="86" t="str">
        <f t="shared" si="44"/>
        <v/>
      </c>
      <c r="AL41" s="86" t="str">
        <f t="shared" si="44"/>
        <v/>
      </c>
      <c r="AM41" s="86" t="str">
        <f t="shared" si="44"/>
        <v/>
      </c>
      <c r="AN41" s="86" t="str">
        <f t="shared" si="44"/>
        <v/>
      </c>
      <c r="AO41" s="86" t="str">
        <f t="shared" si="44"/>
        <v/>
      </c>
      <c r="AP41" s="86" t="str">
        <f t="shared" si="44"/>
        <v/>
      </c>
      <c r="AQ41" s="86" t="str">
        <f t="shared" si="44"/>
        <v/>
      </c>
      <c r="AR41" s="88"/>
      <c r="BY41" s="414"/>
      <c r="BZ41" s="414" t="str">
        <f t="shared" si="17"/>
        <v>36</v>
      </c>
    </row>
    <row r="42" spans="1:78" ht="15.75" x14ac:dyDescent="0.25">
      <c r="A42" s="73" t="str">
        <f>Leyendas!$C$2</f>
        <v>Bolivia</v>
      </c>
      <c r="B42" s="73">
        <f>Leyendas!$A$2</f>
        <v>2019</v>
      </c>
      <c r="C42" s="82" t="s">
        <v>264</v>
      </c>
      <c r="D42" s="163"/>
      <c r="E42" s="163"/>
      <c r="F42" s="163"/>
      <c r="G42" s="163"/>
      <c r="H42" s="163"/>
      <c r="I42" s="84"/>
      <c r="J42" s="220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35"/>
        <v/>
      </c>
      <c r="AB42" s="86" t="str">
        <f t="shared" si="36"/>
        <v/>
      </c>
      <c r="AC42" s="86" t="str">
        <f t="shared" si="37"/>
        <v/>
      </c>
      <c r="AD42" s="86" t="str">
        <f t="shared" si="38"/>
        <v/>
      </c>
      <c r="AE42" s="86" t="str">
        <f t="shared" si="39"/>
        <v/>
      </c>
      <c r="AF42" s="86" t="str">
        <f t="shared" si="40"/>
        <v/>
      </c>
      <c r="AG42" s="86" t="str">
        <f t="shared" si="41"/>
        <v/>
      </c>
      <c r="AH42" s="86" t="str">
        <f t="shared" si="42"/>
        <v/>
      </c>
      <c r="AI42" s="87" t="str">
        <f t="shared" si="43"/>
        <v/>
      </c>
      <c r="AJ42" s="86" t="str">
        <f t="shared" si="44"/>
        <v/>
      </c>
      <c r="AK42" s="86" t="str">
        <f t="shared" si="44"/>
        <v/>
      </c>
      <c r="AL42" s="86" t="str">
        <f t="shared" si="44"/>
        <v/>
      </c>
      <c r="AM42" s="86" t="str">
        <f t="shared" si="44"/>
        <v/>
      </c>
      <c r="AN42" s="86" t="str">
        <f t="shared" si="44"/>
        <v/>
      </c>
      <c r="AO42" s="86" t="str">
        <f t="shared" si="44"/>
        <v/>
      </c>
      <c r="AP42" s="86" t="str">
        <f t="shared" si="44"/>
        <v/>
      </c>
      <c r="AQ42" s="86" t="str">
        <f t="shared" si="44"/>
        <v/>
      </c>
      <c r="AR42" s="88"/>
      <c r="BY42" s="414"/>
      <c r="BZ42" s="414" t="str">
        <f t="shared" si="17"/>
        <v>37</v>
      </c>
    </row>
    <row r="43" spans="1:78" ht="15.75" x14ac:dyDescent="0.25">
      <c r="A43" s="73" t="str">
        <f>Leyendas!$C$2</f>
        <v>Bolivia</v>
      </c>
      <c r="B43" s="73">
        <f>Leyendas!$A$2</f>
        <v>2019</v>
      </c>
      <c r="C43" s="82" t="s">
        <v>265</v>
      </c>
      <c r="D43" s="163"/>
      <c r="E43" s="163"/>
      <c r="F43" s="163"/>
      <c r="G43" s="163"/>
      <c r="H43" s="163"/>
      <c r="I43" s="84"/>
      <c r="J43" s="220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35"/>
        <v/>
      </c>
      <c r="AB43" s="86" t="str">
        <f t="shared" si="36"/>
        <v/>
      </c>
      <c r="AC43" s="86" t="str">
        <f t="shared" si="37"/>
        <v/>
      </c>
      <c r="AD43" s="86" t="str">
        <f t="shared" si="38"/>
        <v/>
      </c>
      <c r="AE43" s="86" t="str">
        <f t="shared" si="39"/>
        <v/>
      </c>
      <c r="AF43" s="86" t="str">
        <f t="shared" si="40"/>
        <v/>
      </c>
      <c r="AG43" s="86" t="str">
        <f t="shared" si="41"/>
        <v/>
      </c>
      <c r="AH43" s="86" t="str">
        <f t="shared" si="42"/>
        <v/>
      </c>
      <c r="AI43" s="87" t="str">
        <f t="shared" si="43"/>
        <v/>
      </c>
      <c r="AJ43" s="86" t="str">
        <f t="shared" si="44"/>
        <v/>
      </c>
      <c r="AK43" s="86" t="str">
        <f t="shared" si="44"/>
        <v/>
      </c>
      <c r="AL43" s="86" t="str">
        <f t="shared" si="44"/>
        <v/>
      </c>
      <c r="AM43" s="86" t="str">
        <f t="shared" si="44"/>
        <v/>
      </c>
      <c r="AN43" s="86" t="str">
        <f t="shared" si="44"/>
        <v/>
      </c>
      <c r="AO43" s="86" t="str">
        <f t="shared" si="44"/>
        <v/>
      </c>
      <c r="AP43" s="86" t="str">
        <f t="shared" si="44"/>
        <v/>
      </c>
      <c r="AQ43" s="86" t="str">
        <f t="shared" si="44"/>
        <v/>
      </c>
      <c r="AR43" s="88"/>
      <c r="BY43" s="414"/>
      <c r="BZ43" s="414" t="str">
        <f t="shared" si="17"/>
        <v>38</v>
      </c>
    </row>
    <row r="44" spans="1:78" ht="15.75" x14ac:dyDescent="0.25">
      <c r="A44" s="73" t="str">
        <f>Leyendas!$C$2</f>
        <v>Bolivia</v>
      </c>
      <c r="B44" s="73">
        <f>Leyendas!$A$2</f>
        <v>2019</v>
      </c>
      <c r="C44" s="82" t="s">
        <v>266</v>
      </c>
      <c r="D44" s="163"/>
      <c r="E44" s="163"/>
      <c r="F44" s="163"/>
      <c r="G44" s="163"/>
      <c r="H44" s="163"/>
      <c r="I44" s="84"/>
      <c r="J44" s="220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35"/>
        <v/>
      </c>
      <c r="AB44" s="86" t="str">
        <f t="shared" si="36"/>
        <v/>
      </c>
      <c r="AC44" s="86" t="str">
        <f t="shared" si="37"/>
        <v/>
      </c>
      <c r="AD44" s="86" t="str">
        <f t="shared" si="38"/>
        <v/>
      </c>
      <c r="AE44" s="86" t="str">
        <f t="shared" si="39"/>
        <v/>
      </c>
      <c r="AF44" s="86" t="str">
        <f t="shared" si="40"/>
        <v/>
      </c>
      <c r="AG44" s="86" t="str">
        <f t="shared" si="41"/>
        <v/>
      </c>
      <c r="AH44" s="86" t="str">
        <f t="shared" si="42"/>
        <v/>
      </c>
      <c r="AI44" s="87" t="str">
        <f t="shared" si="43"/>
        <v/>
      </c>
      <c r="AJ44" s="86" t="str">
        <f t="shared" si="44"/>
        <v/>
      </c>
      <c r="AK44" s="86" t="str">
        <f t="shared" si="44"/>
        <v/>
      </c>
      <c r="AL44" s="86" t="str">
        <f t="shared" si="44"/>
        <v/>
      </c>
      <c r="AM44" s="86" t="str">
        <f t="shared" si="44"/>
        <v/>
      </c>
      <c r="AN44" s="86" t="str">
        <f t="shared" si="44"/>
        <v/>
      </c>
      <c r="AO44" s="86" t="str">
        <f t="shared" si="44"/>
        <v/>
      </c>
      <c r="AP44" s="86" t="str">
        <f t="shared" si="44"/>
        <v/>
      </c>
      <c r="AQ44" s="86" t="str">
        <f t="shared" si="44"/>
        <v/>
      </c>
      <c r="AR44" s="88"/>
      <c r="BY44" s="414"/>
      <c r="BZ44" s="414" t="str">
        <f t="shared" si="17"/>
        <v>39</v>
      </c>
    </row>
    <row r="45" spans="1:78" ht="15.75" x14ac:dyDescent="0.25">
      <c r="A45" s="73" t="str">
        <f>Leyendas!$C$2</f>
        <v>Bolivia</v>
      </c>
      <c r="B45" s="73">
        <f>Leyendas!$A$2</f>
        <v>2019</v>
      </c>
      <c r="C45" s="82" t="s">
        <v>267</v>
      </c>
      <c r="D45" s="163"/>
      <c r="E45" s="163"/>
      <c r="F45" s="163"/>
      <c r="G45" s="163"/>
      <c r="H45" s="163"/>
      <c r="I45" s="84"/>
      <c r="J45" s="220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35"/>
        <v/>
      </c>
      <c r="AB45" s="86" t="str">
        <f t="shared" si="36"/>
        <v/>
      </c>
      <c r="AC45" s="86" t="str">
        <f t="shared" si="37"/>
        <v/>
      </c>
      <c r="AD45" s="86" t="str">
        <f t="shared" si="38"/>
        <v/>
      </c>
      <c r="AE45" s="86" t="str">
        <f t="shared" si="39"/>
        <v/>
      </c>
      <c r="AF45" s="86" t="str">
        <f t="shared" si="40"/>
        <v/>
      </c>
      <c r="AG45" s="86" t="str">
        <f t="shared" si="41"/>
        <v/>
      </c>
      <c r="AH45" s="86" t="str">
        <f t="shared" si="42"/>
        <v/>
      </c>
      <c r="AI45" s="87" t="str">
        <f t="shared" si="43"/>
        <v/>
      </c>
      <c r="AJ45" s="86" t="str">
        <f t="shared" si="44"/>
        <v/>
      </c>
      <c r="AK45" s="86" t="str">
        <f t="shared" si="44"/>
        <v/>
      </c>
      <c r="AL45" s="86" t="str">
        <f t="shared" si="44"/>
        <v/>
      </c>
      <c r="AM45" s="86" t="str">
        <f t="shared" si="44"/>
        <v/>
      </c>
      <c r="AN45" s="86" t="str">
        <f t="shared" si="44"/>
        <v/>
      </c>
      <c r="AO45" s="86" t="str">
        <f t="shared" si="44"/>
        <v/>
      </c>
      <c r="AP45" s="86" t="str">
        <f t="shared" si="44"/>
        <v/>
      </c>
      <c r="AQ45" s="86" t="str">
        <f t="shared" si="44"/>
        <v/>
      </c>
      <c r="AR45" s="88"/>
      <c r="BY45" s="414"/>
      <c r="BZ45" s="414" t="str">
        <f t="shared" si="17"/>
        <v>40</v>
      </c>
    </row>
    <row r="46" spans="1:78" ht="15.75" x14ac:dyDescent="0.25">
      <c r="A46" s="73" t="str">
        <f>Leyendas!$C$2</f>
        <v>Bolivia</v>
      </c>
      <c r="B46" s="73">
        <f>Leyendas!$A$2</f>
        <v>2019</v>
      </c>
      <c r="C46" s="82" t="s">
        <v>268</v>
      </c>
      <c r="D46" s="84"/>
      <c r="E46" s="84"/>
      <c r="F46" s="84"/>
      <c r="G46" s="84"/>
      <c r="H46" s="84"/>
      <c r="I46" s="84"/>
      <c r="J46" s="220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35"/>
        <v/>
      </c>
      <c r="AB46" s="86" t="str">
        <f t="shared" si="36"/>
        <v/>
      </c>
      <c r="AC46" s="86" t="str">
        <f t="shared" si="37"/>
        <v/>
      </c>
      <c r="AD46" s="86" t="str">
        <f t="shared" si="38"/>
        <v/>
      </c>
      <c r="AE46" s="86" t="str">
        <f t="shared" si="39"/>
        <v/>
      </c>
      <c r="AF46" s="86" t="str">
        <f t="shared" si="40"/>
        <v/>
      </c>
      <c r="AG46" s="86" t="str">
        <f t="shared" si="41"/>
        <v/>
      </c>
      <c r="AH46" s="86" t="str">
        <f t="shared" si="42"/>
        <v/>
      </c>
      <c r="AI46" s="87" t="str">
        <f t="shared" si="43"/>
        <v/>
      </c>
      <c r="AJ46" s="86" t="str">
        <f t="shared" si="44"/>
        <v/>
      </c>
      <c r="AK46" s="86" t="str">
        <f t="shared" si="44"/>
        <v/>
      </c>
      <c r="AL46" s="86" t="str">
        <f t="shared" si="44"/>
        <v/>
      </c>
      <c r="AM46" s="86" t="str">
        <f t="shared" si="44"/>
        <v/>
      </c>
      <c r="AN46" s="86" t="str">
        <f t="shared" si="44"/>
        <v/>
      </c>
      <c r="AO46" s="86" t="str">
        <f t="shared" si="44"/>
        <v/>
      </c>
      <c r="AP46" s="86" t="str">
        <f t="shared" si="44"/>
        <v/>
      </c>
      <c r="AQ46" s="86" t="str">
        <f t="shared" si="44"/>
        <v/>
      </c>
      <c r="AR46" s="88"/>
      <c r="BY46" s="414"/>
      <c r="BZ46" s="414" t="str">
        <f t="shared" si="17"/>
        <v>41</v>
      </c>
    </row>
    <row r="47" spans="1:78" ht="15.75" x14ac:dyDescent="0.25">
      <c r="A47" s="73" t="str">
        <f>Leyendas!$C$2</f>
        <v>Bolivia</v>
      </c>
      <c r="B47" s="73">
        <f>Leyendas!$A$2</f>
        <v>2019</v>
      </c>
      <c r="C47" s="82" t="s">
        <v>269</v>
      </c>
      <c r="D47" s="84"/>
      <c r="E47" s="84"/>
      <c r="F47" s="84"/>
      <c r="G47" s="84"/>
      <c r="H47" s="84"/>
      <c r="I47" s="84"/>
      <c r="J47" s="220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35"/>
        <v/>
      </c>
      <c r="AB47" s="86" t="str">
        <f t="shared" si="36"/>
        <v/>
      </c>
      <c r="AC47" s="86" t="str">
        <f t="shared" si="37"/>
        <v/>
      </c>
      <c r="AD47" s="86" t="str">
        <f t="shared" si="38"/>
        <v/>
      </c>
      <c r="AE47" s="86" t="str">
        <f t="shared" si="39"/>
        <v/>
      </c>
      <c r="AF47" s="86" t="str">
        <f t="shared" si="40"/>
        <v/>
      </c>
      <c r="AG47" s="86" t="str">
        <f t="shared" si="41"/>
        <v/>
      </c>
      <c r="AH47" s="86" t="str">
        <f t="shared" si="42"/>
        <v/>
      </c>
      <c r="AI47" s="87" t="str">
        <f t="shared" si="43"/>
        <v/>
      </c>
      <c r="AJ47" s="86" t="str">
        <f t="shared" si="44"/>
        <v/>
      </c>
      <c r="AK47" s="86" t="str">
        <f t="shared" si="44"/>
        <v/>
      </c>
      <c r="AL47" s="86" t="str">
        <f t="shared" si="44"/>
        <v/>
      </c>
      <c r="AM47" s="86" t="str">
        <f t="shared" si="44"/>
        <v/>
      </c>
      <c r="AN47" s="86" t="str">
        <f t="shared" si="44"/>
        <v/>
      </c>
      <c r="AO47" s="86" t="str">
        <f t="shared" si="44"/>
        <v/>
      </c>
      <c r="AP47" s="86" t="str">
        <f t="shared" si="44"/>
        <v/>
      </c>
      <c r="AQ47" s="86" t="str">
        <f t="shared" si="44"/>
        <v/>
      </c>
      <c r="AR47" s="88"/>
      <c r="BY47" s="414"/>
      <c r="BZ47" s="414" t="str">
        <f t="shared" si="17"/>
        <v>42</v>
      </c>
    </row>
    <row r="48" spans="1:78" ht="15.75" x14ac:dyDescent="0.25">
      <c r="A48" s="73" t="str">
        <f>Leyendas!$C$2</f>
        <v>Bolivia</v>
      </c>
      <c r="B48" s="73">
        <f>Leyendas!$A$2</f>
        <v>2019</v>
      </c>
      <c r="C48" s="82" t="s">
        <v>270</v>
      </c>
      <c r="D48" s="84"/>
      <c r="E48" s="84"/>
      <c r="F48" s="84"/>
      <c r="G48" s="84"/>
      <c r="H48" s="84"/>
      <c r="I48" s="84"/>
      <c r="J48" s="220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35"/>
        <v/>
      </c>
      <c r="AB48" s="86" t="str">
        <f t="shared" si="36"/>
        <v/>
      </c>
      <c r="AC48" s="86" t="str">
        <f t="shared" si="37"/>
        <v/>
      </c>
      <c r="AD48" s="86" t="str">
        <f t="shared" si="38"/>
        <v/>
      </c>
      <c r="AE48" s="86" t="str">
        <f t="shared" si="39"/>
        <v/>
      </c>
      <c r="AF48" s="86" t="str">
        <f t="shared" si="40"/>
        <v/>
      </c>
      <c r="AG48" s="86" t="str">
        <f t="shared" si="41"/>
        <v/>
      </c>
      <c r="AH48" s="86" t="str">
        <f t="shared" si="42"/>
        <v/>
      </c>
      <c r="AI48" s="87" t="str">
        <f t="shared" si="43"/>
        <v/>
      </c>
      <c r="AJ48" s="86" t="str">
        <f t="shared" si="44"/>
        <v/>
      </c>
      <c r="AK48" s="86" t="str">
        <f t="shared" si="44"/>
        <v/>
      </c>
      <c r="AL48" s="86" t="str">
        <f t="shared" si="44"/>
        <v/>
      </c>
      <c r="AM48" s="86" t="str">
        <f t="shared" si="44"/>
        <v/>
      </c>
      <c r="AN48" s="86" t="str">
        <f t="shared" ref="AN48:AQ58" si="45">IF($V48=0,"",Q48/$V48)</f>
        <v/>
      </c>
      <c r="AO48" s="86" t="str">
        <f t="shared" si="45"/>
        <v/>
      </c>
      <c r="AP48" s="86" t="str">
        <f t="shared" si="45"/>
        <v/>
      </c>
      <c r="AQ48" s="86" t="str">
        <f t="shared" si="45"/>
        <v/>
      </c>
      <c r="AR48" s="88"/>
      <c r="BY48" s="414"/>
      <c r="BZ48" s="414" t="str">
        <f t="shared" si="17"/>
        <v>43</v>
      </c>
    </row>
    <row r="49" spans="1:78" ht="15.75" x14ac:dyDescent="0.25">
      <c r="A49" s="73" t="str">
        <f>Leyendas!$C$2</f>
        <v>Bolivia</v>
      </c>
      <c r="B49" s="73">
        <f>Leyendas!$A$2</f>
        <v>2019</v>
      </c>
      <c r="C49" s="82" t="s">
        <v>271</v>
      </c>
      <c r="D49" s="84"/>
      <c r="E49" s="84"/>
      <c r="F49" s="84"/>
      <c r="G49" s="84"/>
      <c r="H49" s="84"/>
      <c r="I49" s="84"/>
      <c r="J49" s="220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35"/>
        <v/>
      </c>
      <c r="AB49" s="86" t="str">
        <f t="shared" si="36"/>
        <v/>
      </c>
      <c r="AC49" s="86" t="str">
        <f t="shared" si="37"/>
        <v/>
      </c>
      <c r="AD49" s="86" t="str">
        <f t="shared" si="38"/>
        <v/>
      </c>
      <c r="AE49" s="86" t="str">
        <f t="shared" si="39"/>
        <v/>
      </c>
      <c r="AF49" s="86" t="str">
        <f t="shared" si="40"/>
        <v/>
      </c>
      <c r="AG49" s="86" t="str">
        <f t="shared" si="41"/>
        <v/>
      </c>
      <c r="AH49" s="86" t="str">
        <f t="shared" si="42"/>
        <v/>
      </c>
      <c r="AI49" s="87" t="str">
        <f t="shared" si="43"/>
        <v/>
      </c>
      <c r="AJ49" s="86" t="str">
        <f t="shared" ref="AJ49:AM57" si="46">IF($V49=0,"",M49/$V49)</f>
        <v/>
      </c>
      <c r="AK49" s="86" t="str">
        <f t="shared" si="46"/>
        <v/>
      </c>
      <c r="AL49" s="86" t="str">
        <f t="shared" si="46"/>
        <v/>
      </c>
      <c r="AM49" s="86" t="str">
        <f t="shared" si="46"/>
        <v/>
      </c>
      <c r="AN49" s="86" t="str">
        <f t="shared" si="45"/>
        <v/>
      </c>
      <c r="AO49" s="86" t="str">
        <f t="shared" si="45"/>
        <v/>
      </c>
      <c r="AP49" s="86" t="str">
        <f t="shared" si="45"/>
        <v/>
      </c>
      <c r="AQ49" s="86" t="str">
        <f t="shared" si="45"/>
        <v/>
      </c>
      <c r="AR49" s="88"/>
      <c r="BY49" s="414"/>
      <c r="BZ49" s="414" t="str">
        <f t="shared" si="17"/>
        <v>44</v>
      </c>
    </row>
    <row r="50" spans="1:78" ht="15.75" x14ac:dyDescent="0.25">
      <c r="A50" s="73" t="str">
        <f>Leyendas!$C$2</f>
        <v>Bolivia</v>
      </c>
      <c r="B50" s="73">
        <f>Leyendas!$A$2</f>
        <v>2019</v>
      </c>
      <c r="C50" s="82" t="s">
        <v>272</v>
      </c>
      <c r="D50" s="84"/>
      <c r="E50" s="84"/>
      <c r="F50" s="84"/>
      <c r="G50" s="84"/>
      <c r="H50" s="84"/>
      <c r="I50" s="84"/>
      <c r="J50" s="220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35"/>
        <v/>
      </c>
      <c r="AB50" s="86" t="str">
        <f t="shared" si="36"/>
        <v/>
      </c>
      <c r="AC50" s="86" t="str">
        <f t="shared" si="37"/>
        <v/>
      </c>
      <c r="AD50" s="86" t="str">
        <f t="shared" si="38"/>
        <v/>
      </c>
      <c r="AE50" s="86" t="str">
        <f t="shared" si="39"/>
        <v/>
      </c>
      <c r="AF50" s="86" t="str">
        <f t="shared" si="40"/>
        <v/>
      </c>
      <c r="AG50" s="86" t="str">
        <f t="shared" si="41"/>
        <v/>
      </c>
      <c r="AH50" s="86" t="str">
        <f t="shared" si="42"/>
        <v/>
      </c>
      <c r="AI50" s="87" t="str">
        <f t="shared" si="43"/>
        <v/>
      </c>
      <c r="AJ50" s="86" t="str">
        <f t="shared" si="46"/>
        <v/>
      </c>
      <c r="AK50" s="86" t="str">
        <f t="shared" si="46"/>
        <v/>
      </c>
      <c r="AL50" s="86" t="str">
        <f t="shared" si="46"/>
        <v/>
      </c>
      <c r="AM50" s="86" t="str">
        <f t="shared" si="46"/>
        <v/>
      </c>
      <c r="AN50" s="86" t="str">
        <f t="shared" si="45"/>
        <v/>
      </c>
      <c r="AO50" s="86" t="str">
        <f t="shared" si="45"/>
        <v/>
      </c>
      <c r="AP50" s="86" t="str">
        <f t="shared" si="45"/>
        <v/>
      </c>
      <c r="AQ50" s="86" t="str">
        <f t="shared" si="45"/>
        <v/>
      </c>
      <c r="AR50" s="88"/>
      <c r="BY50" s="414"/>
      <c r="BZ50" s="414" t="str">
        <f t="shared" si="17"/>
        <v>45</v>
      </c>
    </row>
    <row r="51" spans="1:78" ht="15.75" x14ac:dyDescent="0.25">
      <c r="A51" s="73" t="str">
        <f>Leyendas!$C$2</f>
        <v>Bolivia</v>
      </c>
      <c r="B51" s="73">
        <f>Leyendas!$A$2</f>
        <v>2019</v>
      </c>
      <c r="C51" s="82" t="s">
        <v>273</v>
      </c>
      <c r="D51" s="84"/>
      <c r="E51" s="84"/>
      <c r="F51" s="84"/>
      <c r="G51" s="84"/>
      <c r="H51" s="84"/>
      <c r="I51" s="84"/>
      <c r="J51" s="220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35"/>
        <v/>
      </c>
      <c r="AB51" s="86" t="str">
        <f t="shared" si="36"/>
        <v/>
      </c>
      <c r="AC51" s="86" t="str">
        <f t="shared" si="37"/>
        <v/>
      </c>
      <c r="AD51" s="86" t="str">
        <f t="shared" si="38"/>
        <v/>
      </c>
      <c r="AE51" s="86" t="str">
        <f t="shared" si="39"/>
        <v/>
      </c>
      <c r="AF51" s="86" t="str">
        <f t="shared" si="40"/>
        <v/>
      </c>
      <c r="AG51" s="86" t="str">
        <f t="shared" si="41"/>
        <v/>
      </c>
      <c r="AH51" s="86" t="str">
        <f t="shared" si="42"/>
        <v/>
      </c>
      <c r="AI51" s="87" t="str">
        <f t="shared" si="43"/>
        <v/>
      </c>
      <c r="AJ51" s="86" t="str">
        <f t="shared" si="46"/>
        <v/>
      </c>
      <c r="AK51" s="86" t="str">
        <f t="shared" si="46"/>
        <v/>
      </c>
      <c r="AL51" s="86" t="str">
        <f t="shared" si="46"/>
        <v/>
      </c>
      <c r="AM51" s="86" t="str">
        <f t="shared" si="46"/>
        <v/>
      </c>
      <c r="AN51" s="86" t="str">
        <f t="shared" si="45"/>
        <v/>
      </c>
      <c r="AO51" s="86" t="str">
        <f t="shared" si="45"/>
        <v/>
      </c>
      <c r="AP51" s="86" t="str">
        <f t="shared" si="45"/>
        <v/>
      </c>
      <c r="AQ51" s="86" t="str">
        <f t="shared" si="45"/>
        <v/>
      </c>
      <c r="AR51" s="88"/>
      <c r="BY51" s="414"/>
      <c r="BZ51" s="414" t="str">
        <f t="shared" si="17"/>
        <v>46</v>
      </c>
    </row>
    <row r="52" spans="1:78" ht="15.75" x14ac:dyDescent="0.25">
      <c r="A52" s="73" t="str">
        <f>Leyendas!$C$2</f>
        <v>Bolivia</v>
      </c>
      <c r="B52" s="73">
        <f>Leyendas!$A$2</f>
        <v>2019</v>
      </c>
      <c r="C52" s="82" t="s">
        <v>274</v>
      </c>
      <c r="D52" s="84"/>
      <c r="E52" s="84"/>
      <c r="F52" s="84"/>
      <c r="G52" s="84"/>
      <c r="H52" s="84"/>
      <c r="I52" s="84"/>
      <c r="J52" s="220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35"/>
        <v/>
      </c>
      <c r="AB52" s="86" t="str">
        <f t="shared" si="36"/>
        <v/>
      </c>
      <c r="AC52" s="86" t="str">
        <f t="shared" si="37"/>
        <v/>
      </c>
      <c r="AD52" s="86" t="str">
        <f t="shared" si="38"/>
        <v/>
      </c>
      <c r="AE52" s="86" t="str">
        <f t="shared" si="39"/>
        <v/>
      </c>
      <c r="AF52" s="86" t="str">
        <f t="shared" si="40"/>
        <v/>
      </c>
      <c r="AG52" s="86" t="str">
        <f t="shared" si="41"/>
        <v/>
      </c>
      <c r="AH52" s="86" t="str">
        <f t="shared" si="42"/>
        <v/>
      </c>
      <c r="AI52" s="87" t="str">
        <f t="shared" si="43"/>
        <v/>
      </c>
      <c r="AJ52" s="86" t="str">
        <f t="shared" si="46"/>
        <v/>
      </c>
      <c r="AK52" s="86" t="str">
        <f t="shared" si="46"/>
        <v/>
      </c>
      <c r="AL52" s="86" t="str">
        <f t="shared" si="46"/>
        <v/>
      </c>
      <c r="AM52" s="86" t="str">
        <f t="shared" si="46"/>
        <v/>
      </c>
      <c r="AN52" s="86" t="str">
        <f t="shared" si="45"/>
        <v/>
      </c>
      <c r="AO52" s="86" t="str">
        <f t="shared" si="45"/>
        <v/>
      </c>
      <c r="AP52" s="86" t="str">
        <f t="shared" si="45"/>
        <v/>
      </c>
      <c r="AQ52" s="86" t="str">
        <f t="shared" si="45"/>
        <v/>
      </c>
      <c r="AR52" s="88"/>
      <c r="BY52" s="414"/>
      <c r="BZ52" s="414" t="str">
        <f t="shared" si="17"/>
        <v>47</v>
      </c>
    </row>
    <row r="53" spans="1:78" ht="38.25" customHeight="1" x14ac:dyDescent="0.25">
      <c r="A53" s="73" t="str">
        <f>Leyendas!$C$2</f>
        <v>Bolivia</v>
      </c>
      <c r="B53" s="73">
        <f>Leyendas!$A$2</f>
        <v>2019</v>
      </c>
      <c r="C53" s="82" t="s">
        <v>275</v>
      </c>
      <c r="D53" s="84"/>
      <c r="E53" s="84"/>
      <c r="F53" s="84"/>
      <c r="G53" s="84"/>
      <c r="H53" s="84"/>
      <c r="I53" s="84"/>
      <c r="J53" s="220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35"/>
        <v/>
      </c>
      <c r="AB53" s="86" t="str">
        <f t="shared" si="36"/>
        <v/>
      </c>
      <c r="AC53" s="86" t="str">
        <f t="shared" si="37"/>
        <v/>
      </c>
      <c r="AD53" s="86" t="str">
        <f t="shared" si="38"/>
        <v/>
      </c>
      <c r="AE53" s="86" t="str">
        <f t="shared" si="39"/>
        <v/>
      </c>
      <c r="AF53" s="86" t="str">
        <f t="shared" si="40"/>
        <v/>
      </c>
      <c r="AG53" s="86" t="str">
        <f t="shared" si="41"/>
        <v/>
      </c>
      <c r="AH53" s="86" t="str">
        <f t="shared" si="42"/>
        <v/>
      </c>
      <c r="AI53" s="87" t="str">
        <f t="shared" si="43"/>
        <v/>
      </c>
      <c r="AJ53" s="86" t="str">
        <f t="shared" si="46"/>
        <v/>
      </c>
      <c r="AK53" s="86" t="str">
        <f t="shared" si="46"/>
        <v/>
      </c>
      <c r="AL53" s="86" t="str">
        <f t="shared" si="46"/>
        <v/>
      </c>
      <c r="AM53" s="86" t="str">
        <f t="shared" si="46"/>
        <v/>
      </c>
      <c r="AN53" s="86" t="str">
        <f t="shared" si="45"/>
        <v/>
      </c>
      <c r="AO53" s="86" t="str">
        <f t="shared" si="45"/>
        <v/>
      </c>
      <c r="AP53" s="86" t="str">
        <f t="shared" si="45"/>
        <v/>
      </c>
      <c r="AQ53" s="86" t="str">
        <f t="shared" si="45"/>
        <v/>
      </c>
      <c r="AR53" s="88"/>
      <c r="AV53" s="319" t="str">
        <f xml:space="preserve"> Leyendas!$C$4</f>
        <v xml:space="preserve">INDICADORES ACUMULADOS PARA EL AÑO 2019
(para el cálculo se utilizaron muestras totales) </v>
      </c>
      <c r="AW53" s="320"/>
      <c r="AX53" s="320"/>
      <c r="AY53" s="320"/>
      <c r="AZ53" s="320"/>
      <c r="BA53" s="320"/>
      <c r="BY53" s="414"/>
      <c r="BZ53" s="414" t="str">
        <f t="shared" si="17"/>
        <v>48</v>
      </c>
    </row>
    <row r="54" spans="1:78" ht="18" x14ac:dyDescent="0.25">
      <c r="A54" s="73" t="str">
        <f>Leyendas!$C$2</f>
        <v>Bolivia</v>
      </c>
      <c r="B54" s="73">
        <f>Leyendas!$A$2</f>
        <v>2019</v>
      </c>
      <c r="C54" s="82" t="s">
        <v>276</v>
      </c>
      <c r="D54" s="84"/>
      <c r="E54" s="84"/>
      <c r="F54" s="84"/>
      <c r="G54" s="84"/>
      <c r="H54" s="84"/>
      <c r="I54" s="84"/>
      <c r="J54" s="220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35"/>
        <v/>
      </c>
      <c r="AB54" s="86" t="str">
        <f t="shared" si="36"/>
        <v/>
      </c>
      <c r="AC54" s="86" t="str">
        <f t="shared" si="37"/>
        <v/>
      </c>
      <c r="AD54" s="86" t="str">
        <f t="shared" si="38"/>
        <v/>
      </c>
      <c r="AE54" s="86" t="str">
        <f t="shared" si="39"/>
        <v/>
      </c>
      <c r="AF54" s="86" t="str">
        <f t="shared" si="40"/>
        <v/>
      </c>
      <c r="AG54" s="86" t="str">
        <f t="shared" si="41"/>
        <v/>
      </c>
      <c r="AH54" s="86" t="str">
        <f t="shared" si="42"/>
        <v/>
      </c>
      <c r="AI54" s="87" t="str">
        <f t="shared" si="43"/>
        <v/>
      </c>
      <c r="AJ54" s="86" t="str">
        <f t="shared" si="46"/>
        <v/>
      </c>
      <c r="AK54" s="86" t="str">
        <f t="shared" si="46"/>
        <v/>
      </c>
      <c r="AL54" s="86" t="str">
        <f t="shared" si="46"/>
        <v/>
      </c>
      <c r="AM54" s="86" t="str">
        <f t="shared" si="46"/>
        <v/>
      </c>
      <c r="AN54" s="86" t="str">
        <f t="shared" si="45"/>
        <v/>
      </c>
      <c r="AO54" s="86" t="str">
        <f t="shared" si="45"/>
        <v/>
      </c>
      <c r="AP54" s="86" t="str">
        <f t="shared" si="45"/>
        <v/>
      </c>
      <c r="AQ54" s="86" t="str">
        <f t="shared" si="45"/>
        <v/>
      </c>
      <c r="AR54" s="88"/>
      <c r="AV54" s="327" t="s">
        <v>280</v>
      </c>
      <c r="AW54" s="328"/>
      <c r="AX54" s="328"/>
      <c r="AY54" s="328"/>
      <c r="AZ54" s="329"/>
      <c r="BA54" s="94" t="e">
        <f>W58/V58</f>
        <v>#DIV/0!</v>
      </c>
      <c r="BY54" s="414"/>
      <c r="BZ54" s="414" t="str">
        <f t="shared" si="17"/>
        <v>49</v>
      </c>
    </row>
    <row r="55" spans="1:78" ht="18" x14ac:dyDescent="0.25">
      <c r="A55" s="73" t="str">
        <f>Leyendas!$C$2</f>
        <v>Bolivia</v>
      </c>
      <c r="B55" s="73">
        <f>Leyendas!$A$2</f>
        <v>2019</v>
      </c>
      <c r="C55" s="82" t="s">
        <v>277</v>
      </c>
      <c r="D55" s="84"/>
      <c r="E55" s="84"/>
      <c r="F55" s="84"/>
      <c r="G55" s="84"/>
      <c r="H55" s="84"/>
      <c r="I55" s="84"/>
      <c r="J55" s="220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35"/>
        <v/>
      </c>
      <c r="AB55" s="86" t="str">
        <f t="shared" si="36"/>
        <v/>
      </c>
      <c r="AC55" s="86" t="str">
        <f t="shared" si="37"/>
        <v/>
      </c>
      <c r="AD55" s="86" t="str">
        <f t="shared" si="38"/>
        <v/>
      </c>
      <c r="AE55" s="86" t="str">
        <f t="shared" si="39"/>
        <v/>
      </c>
      <c r="AF55" s="86" t="str">
        <f t="shared" si="40"/>
        <v/>
      </c>
      <c r="AG55" s="86" t="str">
        <f t="shared" si="41"/>
        <v/>
      </c>
      <c r="AH55" s="86" t="str">
        <f t="shared" si="42"/>
        <v/>
      </c>
      <c r="AI55" s="87" t="str">
        <f t="shared" si="43"/>
        <v/>
      </c>
      <c r="AJ55" s="86" t="str">
        <f t="shared" si="46"/>
        <v/>
      </c>
      <c r="AK55" s="86" t="str">
        <f t="shared" si="46"/>
        <v/>
      </c>
      <c r="AL55" s="86" t="str">
        <f t="shared" si="46"/>
        <v/>
      </c>
      <c r="AM55" s="86" t="str">
        <f t="shared" si="46"/>
        <v/>
      </c>
      <c r="AN55" s="86" t="str">
        <f t="shared" si="45"/>
        <v/>
      </c>
      <c r="AO55" s="86" t="str">
        <f t="shared" si="45"/>
        <v/>
      </c>
      <c r="AP55" s="86" t="str">
        <f t="shared" si="45"/>
        <v/>
      </c>
      <c r="AQ55" s="86" t="str">
        <f t="shared" si="45"/>
        <v/>
      </c>
      <c r="AR55" s="88"/>
      <c r="AV55" s="327" t="s">
        <v>281</v>
      </c>
      <c r="AW55" s="328"/>
      <c r="AX55" s="328"/>
      <c r="AY55" s="328"/>
      <c r="AZ55" s="329"/>
      <c r="BA55" s="94" t="e">
        <f>X58/V58</f>
        <v>#DIV/0!</v>
      </c>
      <c r="BY55" s="414"/>
      <c r="BZ55" s="414" t="str">
        <f t="shared" si="17"/>
        <v>50</v>
      </c>
    </row>
    <row r="56" spans="1:78" ht="18" x14ac:dyDescent="0.25">
      <c r="A56" s="73" t="str">
        <f>Leyendas!$C$2</f>
        <v>Bolivia</v>
      </c>
      <c r="B56" s="73">
        <f>Leyendas!$A$2</f>
        <v>2019</v>
      </c>
      <c r="C56" s="82" t="s">
        <v>278</v>
      </c>
      <c r="D56" s="84"/>
      <c r="E56" s="84"/>
      <c r="F56" s="84"/>
      <c r="G56" s="84"/>
      <c r="H56" s="84"/>
      <c r="I56" s="84"/>
      <c r="J56" s="220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35"/>
        <v/>
      </c>
      <c r="AB56" s="86" t="str">
        <f t="shared" si="36"/>
        <v/>
      </c>
      <c r="AC56" s="86" t="str">
        <f t="shared" si="37"/>
        <v/>
      </c>
      <c r="AD56" s="86" t="str">
        <f t="shared" si="38"/>
        <v/>
      </c>
      <c r="AE56" s="86" t="str">
        <f t="shared" si="39"/>
        <v/>
      </c>
      <c r="AF56" s="86" t="str">
        <f t="shared" si="40"/>
        <v/>
      </c>
      <c r="AG56" s="86" t="str">
        <f t="shared" si="41"/>
        <v/>
      </c>
      <c r="AH56" s="86" t="str">
        <f t="shared" si="42"/>
        <v/>
      </c>
      <c r="AI56" s="87" t="str">
        <f t="shared" si="43"/>
        <v/>
      </c>
      <c r="AJ56" s="86" t="str">
        <f t="shared" si="46"/>
        <v/>
      </c>
      <c r="AK56" s="86" t="str">
        <f t="shared" si="46"/>
        <v/>
      </c>
      <c r="AL56" s="86" t="str">
        <f t="shared" si="46"/>
        <v/>
      </c>
      <c r="AM56" s="86" t="str">
        <f t="shared" si="46"/>
        <v/>
      </c>
      <c r="AN56" s="86" t="str">
        <f t="shared" si="45"/>
        <v/>
      </c>
      <c r="AO56" s="86" t="str">
        <f t="shared" si="45"/>
        <v/>
      </c>
      <c r="AP56" s="86" t="str">
        <f t="shared" si="45"/>
        <v/>
      </c>
      <c r="AQ56" s="86" t="str">
        <f t="shared" si="45"/>
        <v/>
      </c>
      <c r="AR56" s="88"/>
      <c r="AV56" s="98"/>
      <c r="AW56" s="327" t="s">
        <v>282</v>
      </c>
      <c r="AX56" s="328"/>
      <c r="AY56" s="328"/>
      <c r="AZ56" s="329"/>
      <c r="BA56" s="94" t="e">
        <f>Y58/V58</f>
        <v>#DIV/0!</v>
      </c>
      <c r="BY56" s="414"/>
      <c r="BZ56" s="414" t="str">
        <f t="shared" si="17"/>
        <v>51</v>
      </c>
    </row>
    <row r="57" spans="1:78" ht="18" x14ac:dyDescent="0.25">
      <c r="A57" s="73" t="str">
        <f>Leyendas!$C$2</f>
        <v>Bolivia</v>
      </c>
      <c r="B57" s="73">
        <f>Leyendas!$A$2</f>
        <v>2019</v>
      </c>
      <c r="C57" s="82" t="s">
        <v>279</v>
      </c>
      <c r="D57" s="84"/>
      <c r="E57" s="84"/>
      <c r="F57" s="84"/>
      <c r="G57" s="84"/>
      <c r="H57" s="84"/>
      <c r="I57" s="84"/>
      <c r="J57" s="220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35"/>
        <v/>
      </c>
      <c r="AB57" s="86" t="str">
        <f t="shared" si="36"/>
        <v/>
      </c>
      <c r="AC57" s="86" t="str">
        <f t="shared" si="37"/>
        <v/>
      </c>
      <c r="AD57" s="86" t="str">
        <f t="shared" si="38"/>
        <v/>
      </c>
      <c r="AE57" s="86" t="str">
        <f t="shared" si="39"/>
        <v/>
      </c>
      <c r="AF57" s="86" t="str">
        <f t="shared" si="40"/>
        <v/>
      </c>
      <c r="AG57" s="86" t="str">
        <f t="shared" si="41"/>
        <v/>
      </c>
      <c r="AH57" s="86" t="str">
        <f t="shared" si="42"/>
        <v/>
      </c>
      <c r="AI57" s="87" t="str">
        <f t="shared" si="43"/>
        <v/>
      </c>
      <c r="AJ57" s="86" t="str">
        <f t="shared" si="46"/>
        <v/>
      </c>
      <c r="AK57" s="86" t="str">
        <f t="shared" si="46"/>
        <v/>
      </c>
      <c r="AL57" s="86" t="str">
        <f t="shared" si="46"/>
        <v/>
      </c>
      <c r="AM57" s="86" t="str">
        <f t="shared" si="46"/>
        <v/>
      </c>
      <c r="AN57" s="86" t="str">
        <f t="shared" si="45"/>
        <v/>
      </c>
      <c r="AO57" s="86" t="str">
        <f t="shared" si="45"/>
        <v/>
      </c>
      <c r="AP57" s="86" t="str">
        <f t="shared" si="45"/>
        <v/>
      </c>
      <c r="AQ57" s="86" t="str">
        <f t="shared" si="45"/>
        <v/>
      </c>
      <c r="AR57" s="88"/>
      <c r="AV57" s="98"/>
      <c r="AW57" s="327" t="s">
        <v>283</v>
      </c>
      <c r="AX57" s="328"/>
      <c r="AY57" s="328"/>
      <c r="AZ57" s="329"/>
      <c r="BA57" s="94" t="e">
        <f>Z58/V58</f>
        <v>#DIV/0!</v>
      </c>
      <c r="BY57" s="414"/>
      <c r="BZ57" s="414" t="str">
        <f t="shared" si="17"/>
        <v>52</v>
      </c>
    </row>
    <row r="58" spans="1:78" s="92" customFormat="1" ht="37.5" customHeight="1" x14ac:dyDescent="0.2">
      <c r="C58" s="89" t="s">
        <v>67</v>
      </c>
      <c r="D58" s="89">
        <f t="shared" ref="D58:Z58" si="47">SUM(D6:D57)</f>
        <v>0</v>
      </c>
      <c r="E58" s="89">
        <f t="shared" si="47"/>
        <v>0</v>
      </c>
      <c r="F58" s="89">
        <f t="shared" si="47"/>
        <v>0</v>
      </c>
      <c r="G58" s="89">
        <f t="shared" si="47"/>
        <v>0</v>
      </c>
      <c r="H58" s="89">
        <f t="shared" si="47"/>
        <v>0</v>
      </c>
      <c r="I58" s="89">
        <f t="shared" si="47"/>
        <v>0</v>
      </c>
      <c r="J58" s="89">
        <f t="shared" si="47"/>
        <v>0</v>
      </c>
      <c r="K58" s="89">
        <f t="shared" si="47"/>
        <v>0</v>
      </c>
      <c r="L58" s="89">
        <f t="shared" si="47"/>
        <v>0</v>
      </c>
      <c r="M58" s="89">
        <f t="shared" si="47"/>
        <v>0</v>
      </c>
      <c r="N58" s="89">
        <f t="shared" si="47"/>
        <v>0</v>
      </c>
      <c r="O58" s="89">
        <f t="shared" si="47"/>
        <v>0</v>
      </c>
      <c r="P58" s="89">
        <f t="shared" si="47"/>
        <v>0</v>
      </c>
      <c r="Q58" s="89">
        <f t="shared" si="47"/>
        <v>0</v>
      </c>
      <c r="R58" s="89">
        <f t="shared" si="47"/>
        <v>0</v>
      </c>
      <c r="S58" s="89">
        <f t="shared" si="47"/>
        <v>0</v>
      </c>
      <c r="T58" s="89">
        <f t="shared" si="47"/>
        <v>0</v>
      </c>
      <c r="U58" s="89">
        <f t="shared" si="47"/>
        <v>0</v>
      </c>
      <c r="V58" s="89">
        <f>SUM(V6:V57)</f>
        <v>0</v>
      </c>
      <c r="W58" s="89">
        <f>SUM(W6:W57)</f>
        <v>0</v>
      </c>
      <c r="X58" s="89">
        <f t="shared" si="47"/>
        <v>0</v>
      </c>
      <c r="Y58" s="89">
        <f t="shared" si="47"/>
        <v>0</v>
      </c>
      <c r="Z58" s="89">
        <f t="shared" si="47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38"/>
        <v/>
      </c>
      <c r="AE58" s="90" t="str">
        <f t="shared" si="39"/>
        <v/>
      </c>
      <c r="AF58" s="90" t="str">
        <f t="shared" si="40"/>
        <v/>
      </c>
      <c r="AG58" s="90" t="str">
        <f t="shared" si="41"/>
        <v/>
      </c>
      <c r="AH58" s="90" t="str">
        <f t="shared" si="42"/>
        <v/>
      </c>
      <c r="AI58" s="91" t="str">
        <f t="shared" si="43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45"/>
        <v/>
      </c>
      <c r="AP58" s="90" t="str">
        <f t="shared" si="45"/>
        <v/>
      </c>
      <c r="AQ58" s="90" t="str">
        <f>IF($V58=0,"",T58/$V58)</f>
        <v/>
      </c>
      <c r="AV58" s="337" t="s">
        <v>284</v>
      </c>
      <c r="AW58" s="338"/>
      <c r="AX58" s="338"/>
      <c r="AY58" s="338"/>
      <c r="AZ58" s="339"/>
      <c r="BA58" s="94" t="e">
        <f>SUM(M58:T58)/V58</f>
        <v>#DIV/0!</v>
      </c>
    </row>
    <row r="59" spans="1:78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78" ht="52.5" customHeight="1" x14ac:dyDescent="0.25"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78" s="95" customFormat="1" ht="36" customHeight="1" x14ac:dyDescent="0.25"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78" s="95" customFormat="1" ht="36" customHeight="1" x14ac:dyDescent="0.25"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78" s="95" customFormat="1" ht="36" customHeight="1" x14ac:dyDescent="0.25"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78" s="95" customFormat="1" ht="36" customHeight="1" x14ac:dyDescent="0.25"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22:31" ht="37.5" customHeight="1" x14ac:dyDescent="0.25"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22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22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22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22:31" ht="15.75" x14ac:dyDescent="0.25">
      <c r="V69" s="100"/>
    </row>
    <row r="70" spans="22:31" ht="15.75" x14ac:dyDescent="0.25">
      <c r="V70" s="100"/>
    </row>
    <row r="71" spans="22:31" ht="15.75" x14ac:dyDescent="0.25">
      <c r="V71" s="100"/>
    </row>
    <row r="72" spans="22:31" ht="18.75" x14ac:dyDescent="0.3">
      <c r="V72" s="101"/>
    </row>
    <row r="73" spans="22:31" ht="15.75" x14ac:dyDescent="0.25">
      <c r="V73" s="102"/>
    </row>
    <row r="74" spans="22:31" ht="15.75" x14ac:dyDescent="0.25">
      <c r="V74" s="102"/>
    </row>
    <row r="75" spans="22:31" ht="15.75" x14ac:dyDescent="0.25">
      <c r="V75" s="102"/>
    </row>
  </sheetData>
  <mergeCells count="36"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1:U1"/>
    <mergeCell ref="V1:Z3"/>
    <mergeCell ref="AA1:AQ3"/>
    <mergeCell ref="AP4:AP5"/>
    <mergeCell ref="AV53:BA53"/>
    <mergeCell ref="AN4:AN5"/>
    <mergeCell ref="AQ4:AQ5"/>
    <mergeCell ref="A2:U2"/>
    <mergeCell ref="A3:U3"/>
    <mergeCell ref="AA4:AA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1" max="1" width="12.425781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34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5"/>
      <c r="M2" s="146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0" t="str">
        <f>IF(Leyendas!$E$2&lt;&gt;"","Establecimiento:",IF(Leyendas!$D$2&lt;&gt;"","Región:","País:"))</f>
        <v>País:</v>
      </c>
      <c r="B3" s="151" t="str">
        <f>IF(Leyendas!$E$2&lt;&gt;"",Leyendas!$E$2,IF(Leyendas!$D$2&lt;&gt;"",Leyendas!$D$2,Leyendas!$C$2))</f>
        <v>Bolivia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182" customFormat="1" ht="15" customHeight="1" x14ac:dyDescent="0.3">
      <c r="A4" s="192"/>
      <c r="B4" s="235" t="str">
        <f>Leyendas!$B$2</f>
        <v>IRAG</v>
      </c>
      <c r="C4" s="236">
        <f>Leyendas!$K$2</f>
        <v>2019</v>
      </c>
      <c r="D4" s="181"/>
      <c r="E4" s="181"/>
      <c r="F4" s="181"/>
      <c r="G4" s="350"/>
      <c r="H4" s="350"/>
      <c r="I4" s="350"/>
      <c r="J4" s="349"/>
      <c r="K4" s="349"/>
      <c r="L4" s="349"/>
      <c r="M4" s="349"/>
      <c r="N4" s="181"/>
      <c r="O4" s="181"/>
      <c r="P4" s="181"/>
      <c r="Q4" s="181"/>
      <c r="R4" s="348"/>
      <c r="S4" s="348"/>
      <c r="T4" s="348"/>
      <c r="U4" s="348"/>
      <c r="V4" s="348"/>
      <c r="W4" s="348"/>
      <c r="X4" s="349"/>
      <c r="Y4" s="349"/>
      <c r="Z4" s="180"/>
      <c r="AA4" s="180"/>
    </row>
    <row r="5" spans="1:30" ht="60" customHeight="1" x14ac:dyDescent="0.25">
      <c r="C5" s="23"/>
      <c r="D5" s="357" t="s">
        <v>103</v>
      </c>
      <c r="E5" s="358"/>
      <c r="F5" s="358"/>
      <c r="G5" s="358"/>
      <c r="H5" s="359"/>
      <c r="I5" s="360"/>
      <c r="J5" s="351" t="s">
        <v>0</v>
      </c>
      <c r="K5" s="352"/>
      <c r="L5" s="353" t="s">
        <v>406</v>
      </c>
      <c r="M5" s="354"/>
      <c r="N5" s="354"/>
      <c r="O5" s="354"/>
      <c r="P5" s="354"/>
      <c r="Q5" s="354"/>
      <c r="R5" s="361" t="s">
        <v>303</v>
      </c>
      <c r="S5" s="362"/>
      <c r="T5" s="362"/>
      <c r="U5" s="362"/>
      <c r="V5" s="362"/>
      <c r="W5" s="363"/>
      <c r="X5" s="355" t="s">
        <v>304</v>
      </c>
      <c r="Y5" s="356"/>
      <c r="Z5" s="356"/>
      <c r="AA5" s="356"/>
      <c r="AB5" s="356"/>
      <c r="AC5" s="356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2" t="s">
        <v>34</v>
      </c>
      <c r="H6" s="143" t="s">
        <v>318</v>
      </c>
      <c r="I6" s="144" t="s">
        <v>319</v>
      </c>
      <c r="J6" s="141" t="s">
        <v>38</v>
      </c>
      <c r="K6" s="27" t="s">
        <v>102</v>
      </c>
      <c r="L6" s="241" t="s">
        <v>76</v>
      </c>
      <c r="M6" s="241" t="s">
        <v>77</v>
      </c>
      <c r="N6" s="241" t="s">
        <v>78</v>
      </c>
      <c r="O6" s="241" t="s">
        <v>84</v>
      </c>
      <c r="P6" s="241" t="s">
        <v>396</v>
      </c>
      <c r="Q6" s="241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396</v>
      </c>
      <c r="W6" s="20" t="s">
        <v>75</v>
      </c>
      <c r="X6" s="242" t="s">
        <v>51</v>
      </c>
      <c r="Y6" s="242" t="s">
        <v>52</v>
      </c>
      <c r="Z6" s="242" t="s">
        <v>53</v>
      </c>
      <c r="AA6" s="242" t="s">
        <v>54</v>
      </c>
      <c r="AB6" s="242" t="s">
        <v>55</v>
      </c>
      <c r="AC6" s="242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407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40" customFormat="1" x14ac:dyDescent="0.25">
      <c r="A8" s="189" t="str">
        <f>Leyendas!$C$2</f>
        <v>Bolivia</v>
      </c>
      <c r="B8" s="189">
        <f>Leyendas!$A$2</f>
        <v>2019</v>
      </c>
      <c r="C8" s="189">
        <v>1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228"/>
    </row>
    <row r="9" spans="1:30" s="40" customFormat="1" x14ac:dyDescent="0.25">
      <c r="A9" s="189" t="str">
        <f>Leyendas!$C$2</f>
        <v>Bolivia</v>
      </c>
      <c r="B9" s="189">
        <f>Leyendas!$A$2</f>
        <v>2019</v>
      </c>
      <c r="C9" s="189">
        <v>2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228"/>
    </row>
    <row r="10" spans="1:30" s="40" customFormat="1" x14ac:dyDescent="0.25">
      <c r="A10" s="189" t="str">
        <f>Leyendas!$C$2</f>
        <v>Bolivia</v>
      </c>
      <c r="B10" s="189">
        <f>Leyendas!$A$2</f>
        <v>2019</v>
      </c>
      <c r="C10" s="189">
        <v>3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</row>
    <row r="11" spans="1:30" s="40" customFormat="1" x14ac:dyDescent="0.25">
      <c r="A11" s="189" t="str">
        <f>Leyendas!$C$2</f>
        <v>Bolivia</v>
      </c>
      <c r="B11" s="189">
        <f>Leyendas!$A$2</f>
        <v>2019</v>
      </c>
      <c r="C11" s="189">
        <v>4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</row>
    <row r="12" spans="1:30" s="40" customFormat="1" x14ac:dyDescent="0.25">
      <c r="A12" s="189" t="str">
        <f>Leyendas!$C$2</f>
        <v>Bolivia</v>
      </c>
      <c r="B12" s="189">
        <f>Leyendas!$A$2</f>
        <v>2019</v>
      </c>
      <c r="C12" s="189">
        <v>5</v>
      </c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</row>
    <row r="13" spans="1:30" s="40" customFormat="1" x14ac:dyDescent="0.25">
      <c r="A13" s="189" t="str">
        <f>Leyendas!$C$2</f>
        <v>Bolivia</v>
      </c>
      <c r="B13" s="189">
        <f>Leyendas!$A$2</f>
        <v>2019</v>
      </c>
      <c r="C13" s="189">
        <v>6</v>
      </c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</row>
    <row r="14" spans="1:30" s="40" customFormat="1" ht="15" customHeight="1" x14ac:dyDescent="0.25">
      <c r="A14" s="189" t="str">
        <f>Leyendas!$C$2</f>
        <v>Bolivia</v>
      </c>
      <c r="B14" s="189">
        <f>Leyendas!$A$2</f>
        <v>2019</v>
      </c>
      <c r="C14" s="189">
        <v>7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</row>
    <row r="15" spans="1:30" s="40" customFormat="1" x14ac:dyDescent="0.25">
      <c r="A15" s="189" t="str">
        <f>Leyendas!$C$2</f>
        <v>Bolivia</v>
      </c>
      <c r="B15" s="189">
        <f>Leyendas!$A$2</f>
        <v>2019</v>
      </c>
      <c r="C15" s="189">
        <v>8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</row>
    <row r="16" spans="1:30" s="40" customFormat="1" x14ac:dyDescent="0.25">
      <c r="A16" s="189" t="str">
        <f>Leyendas!$C$2</f>
        <v>Bolivia</v>
      </c>
      <c r="B16" s="189">
        <f>Leyendas!$A$2</f>
        <v>2019</v>
      </c>
      <c r="C16" s="189">
        <v>9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</row>
    <row r="17" spans="1:29" s="40" customFormat="1" x14ac:dyDescent="0.25">
      <c r="A17" s="189" t="str">
        <f>Leyendas!$C$2</f>
        <v>Bolivia</v>
      </c>
      <c r="B17" s="189">
        <f>Leyendas!$A$2</f>
        <v>2019</v>
      </c>
      <c r="C17" s="189">
        <v>10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</row>
    <row r="18" spans="1:29" s="40" customFormat="1" x14ac:dyDescent="0.25">
      <c r="A18" s="189" t="str">
        <f>Leyendas!$C$2</f>
        <v>Bolivia</v>
      </c>
      <c r="B18" s="189">
        <f>Leyendas!$A$2</f>
        <v>2019</v>
      </c>
      <c r="C18" s="189">
        <v>11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</row>
    <row r="19" spans="1:29" s="40" customFormat="1" x14ac:dyDescent="0.25">
      <c r="A19" s="189" t="str">
        <f>Leyendas!$C$2</f>
        <v>Bolivia</v>
      </c>
      <c r="B19" s="189">
        <f>Leyendas!$A$2</f>
        <v>2019</v>
      </c>
      <c r="C19" s="189">
        <v>12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</row>
    <row r="20" spans="1:29" s="40" customFormat="1" x14ac:dyDescent="0.25">
      <c r="A20" s="189" t="str">
        <f>Leyendas!$C$2</f>
        <v>Bolivia</v>
      </c>
      <c r="B20" s="189">
        <f>Leyendas!$A$2</f>
        <v>2019</v>
      </c>
      <c r="C20" s="189">
        <v>13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</row>
    <row r="21" spans="1:29" s="40" customFormat="1" x14ac:dyDescent="0.25">
      <c r="A21" s="189" t="str">
        <f>Leyendas!$C$2</f>
        <v>Bolivia</v>
      </c>
      <c r="B21" s="189">
        <f>Leyendas!$A$2</f>
        <v>2019</v>
      </c>
      <c r="C21" s="189">
        <v>14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</row>
    <row r="22" spans="1:29" s="40" customFormat="1" x14ac:dyDescent="0.25">
      <c r="A22" s="189" t="str">
        <f>Leyendas!$C$2</f>
        <v>Bolivia</v>
      </c>
      <c r="B22" s="189">
        <f>Leyendas!$A$2</f>
        <v>2019</v>
      </c>
      <c r="C22" s="189">
        <v>15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</row>
    <row r="23" spans="1:29" s="40" customFormat="1" x14ac:dyDescent="0.25">
      <c r="A23" s="189" t="str">
        <f>Leyendas!$C$2</f>
        <v>Bolivia</v>
      </c>
      <c r="B23" s="189">
        <f>Leyendas!$A$2</f>
        <v>2019</v>
      </c>
      <c r="C23" s="189">
        <v>16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</row>
    <row r="24" spans="1:29" s="40" customFormat="1" x14ac:dyDescent="0.25">
      <c r="A24" s="189" t="str">
        <f>Leyendas!$C$2</f>
        <v>Bolivia</v>
      </c>
      <c r="B24" s="189">
        <f>Leyendas!$A$2</f>
        <v>2019</v>
      </c>
      <c r="C24" s="189">
        <v>17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</row>
    <row r="25" spans="1:29" s="40" customFormat="1" x14ac:dyDescent="0.25">
      <c r="A25" s="189" t="str">
        <f>Leyendas!$C$2</f>
        <v>Bolivia</v>
      </c>
      <c r="B25" s="189">
        <f>Leyendas!$A$2</f>
        <v>2019</v>
      </c>
      <c r="C25" s="189">
        <v>18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</row>
    <row r="26" spans="1:29" s="294" customFormat="1" x14ac:dyDescent="0.25">
      <c r="A26" s="189" t="str">
        <f>Leyendas!$C$2</f>
        <v>Bolivia</v>
      </c>
      <c r="B26" s="189">
        <f>Leyendas!$A$2</f>
        <v>2019</v>
      </c>
      <c r="C26" s="189">
        <v>19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</row>
    <row r="27" spans="1:29" s="294" customFormat="1" x14ac:dyDescent="0.25">
      <c r="A27" s="189" t="str">
        <f>Leyendas!$C$2</f>
        <v>Bolivia</v>
      </c>
      <c r="B27" s="189">
        <f>Leyendas!$A$2</f>
        <v>2019</v>
      </c>
      <c r="C27" s="189">
        <v>20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</row>
    <row r="28" spans="1:29" s="294" customFormat="1" x14ac:dyDescent="0.25">
      <c r="A28" s="189" t="str">
        <f>Leyendas!$C$2</f>
        <v>Bolivia</v>
      </c>
      <c r="B28" s="189">
        <f>Leyendas!$A$2</f>
        <v>2019</v>
      </c>
      <c r="C28" s="189">
        <v>21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</row>
    <row r="29" spans="1:29" s="294" customFormat="1" ht="15" customHeight="1" x14ac:dyDescent="0.25">
      <c r="A29" s="189" t="str">
        <f>Leyendas!$C$2</f>
        <v>Bolivia</v>
      </c>
      <c r="B29" s="189">
        <f>Leyendas!$A$2</f>
        <v>2019</v>
      </c>
      <c r="C29" s="189">
        <v>22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</row>
    <row r="30" spans="1:29" s="294" customFormat="1" x14ac:dyDescent="0.25">
      <c r="A30" s="189" t="str">
        <f>Leyendas!$C$2</f>
        <v>Bolivia</v>
      </c>
      <c r="B30" s="189">
        <f>Leyendas!$A$2</f>
        <v>2019</v>
      </c>
      <c r="C30" s="189">
        <v>23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</row>
    <row r="31" spans="1:29" s="40" customFormat="1" x14ac:dyDescent="0.25">
      <c r="A31" s="189" t="str">
        <f>Leyendas!$C$2</f>
        <v>Bolivia</v>
      </c>
      <c r="B31" s="189">
        <f>Leyendas!$A$2</f>
        <v>2019</v>
      </c>
      <c r="C31" s="189">
        <v>24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</row>
    <row r="32" spans="1:29" s="40" customFormat="1" x14ac:dyDescent="0.25">
      <c r="A32" s="189" t="str">
        <f>Leyendas!$C$2</f>
        <v>Bolivia</v>
      </c>
      <c r="B32" s="189">
        <f>Leyendas!$A$2</f>
        <v>2019</v>
      </c>
      <c r="C32" s="189">
        <v>25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</row>
    <row r="33" spans="1:29" s="40" customFormat="1" x14ac:dyDescent="0.25">
      <c r="A33" s="189" t="str">
        <f>Leyendas!$C$2</f>
        <v>Bolivia</v>
      </c>
      <c r="B33" s="189">
        <f>Leyendas!$A$2</f>
        <v>2019</v>
      </c>
      <c r="C33" s="189">
        <v>26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</row>
    <row r="34" spans="1:29" s="40" customFormat="1" x14ac:dyDescent="0.25">
      <c r="A34" s="189" t="str">
        <f>Leyendas!$C$2</f>
        <v>Bolivia</v>
      </c>
      <c r="B34" s="189">
        <f>Leyendas!$A$2</f>
        <v>2019</v>
      </c>
      <c r="C34" s="189">
        <v>27</v>
      </c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</row>
    <row r="35" spans="1:29" s="40" customFormat="1" x14ac:dyDescent="0.25">
      <c r="A35" s="189" t="str">
        <f>Leyendas!$C$2</f>
        <v>Bolivia</v>
      </c>
      <c r="B35" s="189">
        <f>Leyendas!$A$2</f>
        <v>2019</v>
      </c>
      <c r="C35" s="189">
        <v>28</v>
      </c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</row>
    <row r="36" spans="1:29" s="40" customFormat="1" x14ac:dyDescent="0.25">
      <c r="A36" s="189" t="str">
        <f>Leyendas!$C$2</f>
        <v>Bolivia</v>
      </c>
      <c r="B36" s="189">
        <f>Leyendas!$A$2</f>
        <v>2019</v>
      </c>
      <c r="C36" s="189">
        <v>29</v>
      </c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</row>
    <row r="37" spans="1:29" s="40" customFormat="1" x14ac:dyDescent="0.25">
      <c r="A37" s="189" t="str">
        <f>Leyendas!$C$2</f>
        <v>Bolivia</v>
      </c>
      <c r="B37" s="189">
        <f>Leyendas!$A$2</f>
        <v>2019</v>
      </c>
      <c r="C37" s="189">
        <v>30</v>
      </c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</row>
    <row r="38" spans="1:29" s="40" customFormat="1" x14ac:dyDescent="0.25">
      <c r="A38" s="189" t="str">
        <f>Leyendas!$C$2</f>
        <v>Bolivia</v>
      </c>
      <c r="B38" s="189">
        <f>Leyendas!$A$2</f>
        <v>2019</v>
      </c>
      <c r="C38" s="189">
        <v>31</v>
      </c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</row>
    <row r="39" spans="1:29" s="40" customFormat="1" x14ac:dyDescent="0.25">
      <c r="A39" s="189" t="str">
        <f>Leyendas!$C$2</f>
        <v>Bolivia</v>
      </c>
      <c r="B39" s="189">
        <f>Leyendas!$A$2</f>
        <v>2019</v>
      </c>
      <c r="C39" s="189">
        <v>32</v>
      </c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</row>
    <row r="40" spans="1:29" s="40" customFormat="1" x14ac:dyDescent="0.25">
      <c r="A40" s="189" t="str">
        <f>Leyendas!$C$2</f>
        <v>Bolivia</v>
      </c>
      <c r="B40" s="189">
        <f>Leyendas!$A$2</f>
        <v>2019</v>
      </c>
      <c r="C40" s="189">
        <v>33</v>
      </c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</row>
    <row r="41" spans="1:29" s="40" customFormat="1" x14ac:dyDescent="0.25">
      <c r="A41" s="189" t="str">
        <f>Leyendas!$C$2</f>
        <v>Bolivia</v>
      </c>
      <c r="B41" s="189">
        <f>Leyendas!$A$2</f>
        <v>2019</v>
      </c>
      <c r="C41" s="189">
        <v>34</v>
      </c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</row>
    <row r="42" spans="1:29" s="40" customFormat="1" x14ac:dyDescent="0.25">
      <c r="A42" s="189" t="str">
        <f>Leyendas!$C$2</f>
        <v>Bolivia</v>
      </c>
      <c r="B42" s="189">
        <f>Leyendas!$A$2</f>
        <v>2019</v>
      </c>
      <c r="C42" s="189">
        <v>35</v>
      </c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</row>
    <row r="43" spans="1:29" s="40" customFormat="1" x14ac:dyDescent="0.25">
      <c r="A43" s="189" t="str">
        <f>Leyendas!$C$2</f>
        <v>Bolivia</v>
      </c>
      <c r="B43" s="189">
        <f>Leyendas!$A$2</f>
        <v>2019</v>
      </c>
      <c r="C43" s="189">
        <v>36</v>
      </c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</row>
    <row r="44" spans="1:29" s="40" customFormat="1" ht="15" customHeight="1" x14ac:dyDescent="0.25">
      <c r="A44" s="189" t="str">
        <f>Leyendas!$C$2</f>
        <v>Bolivia</v>
      </c>
      <c r="B44" s="189">
        <f>Leyendas!$A$2</f>
        <v>2019</v>
      </c>
      <c r="C44" s="189">
        <v>37</v>
      </c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</row>
    <row r="45" spans="1:29" s="40" customFormat="1" x14ac:dyDescent="0.25">
      <c r="A45" s="189" t="str">
        <f>Leyendas!$C$2</f>
        <v>Bolivia</v>
      </c>
      <c r="B45" s="189">
        <f>Leyendas!$A$2</f>
        <v>2019</v>
      </c>
      <c r="C45" s="189">
        <v>38</v>
      </c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</row>
    <row r="46" spans="1:29" s="40" customFormat="1" x14ac:dyDescent="0.25">
      <c r="A46" s="189" t="str">
        <f>Leyendas!$C$2</f>
        <v>Bolivia</v>
      </c>
      <c r="B46" s="189">
        <f>Leyendas!$A$2</f>
        <v>2019</v>
      </c>
      <c r="C46" s="189">
        <v>39</v>
      </c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</row>
    <row r="47" spans="1:29" s="40" customFormat="1" x14ac:dyDescent="0.25">
      <c r="A47" s="189" t="str">
        <f>Leyendas!$C$2</f>
        <v>Bolivia</v>
      </c>
      <c r="B47" s="189">
        <f>Leyendas!$A$2</f>
        <v>2019</v>
      </c>
      <c r="C47" s="189">
        <v>40</v>
      </c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</row>
    <row r="48" spans="1:29" s="40" customFormat="1" x14ac:dyDescent="0.25">
      <c r="A48" s="189" t="str">
        <f>Leyendas!$C$2</f>
        <v>Bolivia</v>
      </c>
      <c r="B48" s="189">
        <f>Leyendas!$A$2</f>
        <v>2019</v>
      </c>
      <c r="C48" s="189">
        <v>41</v>
      </c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</row>
    <row r="49" spans="1:29" s="40" customFormat="1" x14ac:dyDescent="0.25">
      <c r="A49" s="189" t="str">
        <f>Leyendas!$C$2</f>
        <v>Bolivia</v>
      </c>
      <c r="B49" s="189">
        <f>Leyendas!$A$2</f>
        <v>2019</v>
      </c>
      <c r="C49" s="189">
        <v>42</v>
      </c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</row>
    <row r="50" spans="1:29" s="40" customFormat="1" x14ac:dyDescent="0.25">
      <c r="A50" s="189" t="str">
        <f>Leyendas!$C$2</f>
        <v>Bolivia</v>
      </c>
      <c r="B50" s="189">
        <f>Leyendas!$A$2</f>
        <v>2019</v>
      </c>
      <c r="C50" s="189">
        <v>43</v>
      </c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</row>
    <row r="51" spans="1:29" s="40" customFormat="1" x14ac:dyDescent="0.25">
      <c r="A51" s="189" t="str">
        <f>Leyendas!$C$2</f>
        <v>Bolivia</v>
      </c>
      <c r="B51" s="189">
        <f>Leyendas!$A$2</f>
        <v>2019</v>
      </c>
      <c r="C51" s="189">
        <v>44</v>
      </c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</row>
    <row r="52" spans="1:29" s="40" customFormat="1" x14ac:dyDescent="0.25">
      <c r="A52" s="189" t="str">
        <f>Leyendas!$C$2</f>
        <v>Bolivia</v>
      </c>
      <c r="B52" s="189">
        <f>Leyendas!$A$2</f>
        <v>2019</v>
      </c>
      <c r="C52" s="189">
        <v>45</v>
      </c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</row>
    <row r="53" spans="1:29" s="40" customFormat="1" ht="15" customHeight="1" x14ac:dyDescent="0.25">
      <c r="A53" s="189" t="str">
        <f>Leyendas!$C$2</f>
        <v>Bolivia</v>
      </c>
      <c r="B53" s="189">
        <f>Leyendas!$A$2</f>
        <v>2019</v>
      </c>
      <c r="C53" s="189">
        <v>46</v>
      </c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</row>
    <row r="54" spans="1:29" s="40" customFormat="1" x14ac:dyDescent="0.25">
      <c r="A54" s="189" t="str">
        <f>Leyendas!$C$2</f>
        <v>Bolivia</v>
      </c>
      <c r="B54" s="189">
        <f>Leyendas!$A$2</f>
        <v>2019</v>
      </c>
      <c r="C54" s="189">
        <v>47</v>
      </c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</row>
    <row r="55" spans="1:29" s="40" customFormat="1" x14ac:dyDescent="0.25">
      <c r="A55" s="189" t="str">
        <f>Leyendas!$C$2</f>
        <v>Bolivia</v>
      </c>
      <c r="B55" s="189">
        <f>Leyendas!$A$2</f>
        <v>2019</v>
      </c>
      <c r="C55" s="189">
        <v>48</v>
      </c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</row>
    <row r="56" spans="1:29" s="40" customFormat="1" x14ac:dyDescent="0.25">
      <c r="A56" s="189" t="str">
        <f>Leyendas!$C$2</f>
        <v>Bolivia</v>
      </c>
      <c r="B56" s="189">
        <f>Leyendas!$A$2</f>
        <v>2019</v>
      </c>
      <c r="C56" s="189">
        <v>49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</row>
    <row r="57" spans="1:29" s="40" customFormat="1" x14ac:dyDescent="0.25">
      <c r="A57" s="189" t="str">
        <f>Leyendas!$C$2</f>
        <v>Bolivia</v>
      </c>
      <c r="B57" s="189">
        <f>Leyendas!$A$2</f>
        <v>2019</v>
      </c>
      <c r="C57" s="189">
        <v>50</v>
      </c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</row>
    <row r="58" spans="1:29" s="40" customFormat="1" x14ac:dyDescent="0.25">
      <c r="A58" s="189" t="str">
        <f>Leyendas!$C$2</f>
        <v>Bolivia</v>
      </c>
      <c r="B58" s="189">
        <f>Leyendas!$A$2</f>
        <v>2019</v>
      </c>
      <c r="C58" s="189">
        <v>51</v>
      </c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</row>
    <row r="59" spans="1:29" s="40" customFormat="1" x14ac:dyDescent="0.25">
      <c r="A59" s="189" t="str">
        <f>Leyendas!$C$2</f>
        <v>Bolivia</v>
      </c>
      <c r="B59" s="189">
        <f>Leyendas!$A$2</f>
        <v>2019</v>
      </c>
      <c r="C59" s="189">
        <v>52</v>
      </c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8: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190" customWidth="1"/>
    <col min="2" max="2" width="3.85546875" style="190" customWidth="1"/>
    <col min="3" max="3" width="6.85546875" style="191" customWidth="1"/>
    <col min="4" max="5" width="6.85546875" style="214" customWidth="1"/>
    <col min="6" max="6" width="6.42578125" style="190" customWidth="1"/>
    <col min="7" max="7" width="4.5703125" style="190" customWidth="1"/>
    <col min="8" max="17" width="6.7109375" style="113" customWidth="1"/>
    <col min="18" max="19" width="4.5703125" style="114" customWidth="1"/>
    <col min="20" max="20" width="3" style="190" customWidth="1"/>
    <col min="21" max="21" width="4.5703125" style="190" customWidth="1"/>
    <col min="22" max="26" width="4.5703125" style="114" customWidth="1"/>
    <col min="27" max="16384" width="9.140625" style="190"/>
  </cols>
  <sheetData>
    <row r="1" spans="1:28" x14ac:dyDescent="0.25">
      <c r="C1" s="365" t="str">
        <f>Leyendas!$C$11</f>
        <v>Bolivia - Vigilancia centinela de IRAG  2019 
Número de casos IRAG (en comparación con el(los) último(s) año(s))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</row>
    <row r="2" spans="1:28" x14ac:dyDescent="0.25">
      <c r="A2" s="106"/>
      <c r="B2" s="106"/>
      <c r="C2" s="197"/>
      <c r="D2" s="198"/>
      <c r="E2" s="198"/>
      <c r="F2" s="106"/>
      <c r="G2" s="364"/>
      <c r="H2" s="364"/>
      <c r="I2" s="364"/>
      <c r="J2" s="364"/>
      <c r="K2" s="364"/>
      <c r="L2" s="364"/>
      <c r="M2" s="120"/>
      <c r="N2" s="364"/>
      <c r="O2" s="364"/>
      <c r="P2" s="364"/>
      <c r="Q2" s="364"/>
      <c r="R2" s="364"/>
      <c r="S2" s="364"/>
      <c r="T2" s="106"/>
      <c r="U2" s="364"/>
      <c r="V2" s="364"/>
      <c r="W2" s="364"/>
      <c r="X2" s="364"/>
      <c r="Y2" s="364"/>
      <c r="Z2" s="364"/>
    </row>
    <row r="3" spans="1:28" x14ac:dyDescent="0.25">
      <c r="A3" s="12"/>
      <c r="B3" s="12"/>
      <c r="C3" s="12"/>
      <c r="D3" s="121"/>
      <c r="E3" s="121"/>
      <c r="F3" s="13"/>
      <c r="G3" s="106"/>
      <c r="H3" s="122"/>
      <c r="I3" s="122"/>
      <c r="J3" s="122"/>
      <c r="K3" s="122"/>
      <c r="L3" s="122"/>
      <c r="M3" s="120"/>
      <c r="N3" s="120"/>
      <c r="O3" s="122"/>
      <c r="P3" s="122"/>
      <c r="Q3" s="122"/>
      <c r="R3" s="122"/>
      <c r="S3" s="122"/>
      <c r="T3" s="106"/>
      <c r="U3" s="106"/>
      <c r="V3" s="122"/>
      <c r="W3" s="122"/>
      <c r="X3" s="122"/>
      <c r="Y3" s="122"/>
      <c r="Z3" s="122"/>
    </row>
    <row r="4" spans="1:28" x14ac:dyDescent="0.25">
      <c r="A4" s="197"/>
      <c r="B4" s="197"/>
      <c r="C4" s="197"/>
      <c r="D4" s="198"/>
      <c r="E4" s="198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8" x14ac:dyDescent="0.25">
      <c r="A5" s="197"/>
      <c r="B5" s="197"/>
      <c r="C5" s="197"/>
      <c r="D5" s="198"/>
      <c r="E5" s="198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8" x14ac:dyDescent="0.25">
      <c r="A6" s="197"/>
      <c r="B6" s="197"/>
      <c r="C6" s="197"/>
      <c r="D6" s="198"/>
      <c r="E6" s="198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8" x14ac:dyDescent="0.25">
      <c r="A7" s="197"/>
      <c r="B7" s="197"/>
      <c r="C7" s="197"/>
      <c r="D7" s="198"/>
      <c r="E7" s="198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8" x14ac:dyDescent="0.25">
      <c r="A8" s="197"/>
      <c r="B8" s="197"/>
      <c r="C8" s="197"/>
      <c r="D8" s="198"/>
      <c r="E8" s="198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8" x14ac:dyDescent="0.25">
      <c r="A9" s="197"/>
      <c r="B9" s="197"/>
      <c r="C9" s="197"/>
      <c r="D9" s="198"/>
      <c r="E9" s="198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8" x14ac:dyDescent="0.25">
      <c r="A10" s="197"/>
      <c r="B10" s="197"/>
      <c r="C10" s="197"/>
      <c r="D10" s="198"/>
      <c r="E10" s="198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8" x14ac:dyDescent="0.25">
      <c r="A11" s="197"/>
      <c r="B11" s="197"/>
      <c r="C11" s="197"/>
      <c r="D11" s="198"/>
      <c r="E11" s="198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8" x14ac:dyDescent="0.25">
      <c r="A12" s="197"/>
      <c r="B12" s="197"/>
      <c r="C12" s="197"/>
      <c r="D12" s="198"/>
      <c r="E12" s="198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8" x14ac:dyDescent="0.25">
      <c r="A13" s="197"/>
      <c r="B13" s="197"/>
      <c r="C13" s="197"/>
      <c r="D13" s="198"/>
      <c r="E13" s="198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8" x14ac:dyDescent="0.25">
      <c r="A14" s="197"/>
      <c r="B14" s="197"/>
      <c r="C14" s="197"/>
      <c r="D14" s="198"/>
      <c r="E14" s="198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8" x14ac:dyDescent="0.25">
      <c r="A15" s="197"/>
      <c r="B15" s="197"/>
      <c r="C15" s="197"/>
      <c r="D15" s="198"/>
      <c r="E15" s="198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8" x14ac:dyDescent="0.25">
      <c r="A16" s="197"/>
      <c r="B16" s="197"/>
      <c r="C16" s="197"/>
      <c r="D16" s="198"/>
      <c r="E16" s="198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8" x14ac:dyDescent="0.25">
      <c r="A17" s="197"/>
      <c r="B17" s="197"/>
      <c r="C17" s="197"/>
      <c r="D17" s="198"/>
      <c r="E17" s="198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8" x14ac:dyDescent="0.25">
      <c r="A18" s="197"/>
      <c r="B18" s="197"/>
      <c r="C18" s="197"/>
      <c r="D18" s="198"/>
      <c r="E18" s="198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8" x14ac:dyDescent="0.25">
      <c r="A19" s="197"/>
      <c r="B19" s="197"/>
      <c r="C19" s="197"/>
      <c r="D19" s="198"/>
      <c r="E19" s="198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8" x14ac:dyDescent="0.25">
      <c r="A20" s="197"/>
      <c r="B20" s="197"/>
      <c r="C20" s="366" t="str">
        <f>Leyendas!C32</f>
        <v>Gráficas 2019</v>
      </c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66"/>
      <c r="Z20" s="366"/>
      <c r="AA20" s="366"/>
      <c r="AB20" s="366"/>
    </row>
    <row r="21" spans="1:28" x14ac:dyDescent="0.25">
      <c r="A21" s="197"/>
      <c r="B21" s="197"/>
      <c r="C21" s="197"/>
      <c r="D21" s="198"/>
      <c r="E21" s="198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3" spans="1:28" x14ac:dyDescent="0.25">
      <c r="A23" s="106"/>
      <c r="B23" s="106"/>
      <c r="C23" s="197"/>
      <c r="D23" s="198"/>
      <c r="E23" s="198"/>
      <c r="F23" s="106"/>
      <c r="G23" s="364"/>
      <c r="H23" s="364"/>
      <c r="I23" s="364"/>
      <c r="J23" s="364"/>
      <c r="K23" s="364"/>
      <c r="L23" s="364"/>
      <c r="M23" s="120"/>
      <c r="N23" s="364"/>
      <c r="O23" s="364"/>
      <c r="P23" s="364"/>
      <c r="Q23" s="364"/>
      <c r="R23" s="364"/>
      <c r="S23" s="364"/>
      <c r="T23" s="106"/>
      <c r="U23" s="364"/>
      <c r="V23" s="364"/>
      <c r="W23" s="364"/>
      <c r="X23" s="364"/>
      <c r="Y23" s="364"/>
      <c r="Z23" s="364"/>
    </row>
    <row r="24" spans="1:28" x14ac:dyDescent="0.25">
      <c r="A24" s="12"/>
      <c r="B24" s="12"/>
      <c r="C24" s="12"/>
      <c r="D24" s="121"/>
      <c r="E24" s="121"/>
      <c r="F24" s="13"/>
      <c r="G24" s="106"/>
      <c r="H24" s="122"/>
      <c r="I24" s="122"/>
      <c r="J24" s="122"/>
      <c r="K24" s="122"/>
      <c r="L24" s="122"/>
      <c r="M24" s="120"/>
      <c r="N24" s="120"/>
      <c r="O24" s="122"/>
      <c r="P24" s="122"/>
      <c r="Q24" s="122"/>
      <c r="R24" s="122"/>
      <c r="S24" s="122"/>
      <c r="T24" s="106"/>
      <c r="U24" s="106"/>
      <c r="V24" s="122"/>
      <c r="W24" s="122"/>
      <c r="X24" s="122"/>
      <c r="Y24" s="122"/>
      <c r="Z24" s="122"/>
    </row>
    <row r="25" spans="1:28" x14ac:dyDescent="0.25">
      <c r="A25" s="197"/>
      <c r="B25" s="197"/>
      <c r="C25" s="197"/>
      <c r="D25" s="198"/>
      <c r="E25" s="198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8" x14ac:dyDescent="0.25">
      <c r="A26" s="197"/>
      <c r="B26" s="197"/>
      <c r="C26" s="197"/>
      <c r="D26" s="198"/>
      <c r="E26" s="198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8" x14ac:dyDescent="0.25">
      <c r="A27" s="197"/>
      <c r="B27" s="197"/>
      <c r="C27" s="197"/>
      <c r="D27" s="198"/>
      <c r="E27" s="198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8" x14ac:dyDescent="0.25">
      <c r="A28" s="197"/>
      <c r="B28" s="197"/>
      <c r="C28" s="197"/>
      <c r="D28" s="198"/>
      <c r="E28" s="198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8" x14ac:dyDescent="0.25">
      <c r="A29" s="197"/>
      <c r="B29" s="197"/>
      <c r="C29" s="197"/>
      <c r="D29" s="198"/>
      <c r="E29" s="198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8" x14ac:dyDescent="0.25">
      <c r="A30" s="197"/>
      <c r="B30" s="197"/>
      <c r="C30" s="197"/>
      <c r="D30" s="198"/>
      <c r="E30" s="198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8" x14ac:dyDescent="0.25">
      <c r="A31" s="197"/>
      <c r="B31" s="197"/>
      <c r="C31" s="197"/>
      <c r="D31" s="198"/>
      <c r="E31" s="198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8" x14ac:dyDescent="0.25">
      <c r="A32" s="197"/>
      <c r="B32" s="197"/>
      <c r="C32" s="197"/>
      <c r="D32" s="198"/>
      <c r="E32" s="198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197"/>
      <c r="B33" s="197"/>
      <c r="C33" s="197"/>
      <c r="D33" s="198"/>
      <c r="E33" s="198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197"/>
      <c r="B34" s="197"/>
      <c r="C34" s="197"/>
      <c r="D34" s="198"/>
      <c r="E34" s="198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197"/>
      <c r="B35" s="197"/>
      <c r="C35" s="197"/>
      <c r="D35" s="198"/>
      <c r="E35" s="198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197"/>
      <c r="B36" s="197"/>
      <c r="C36" s="197"/>
      <c r="D36" s="198"/>
      <c r="E36" s="198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197"/>
      <c r="B37" s="197"/>
      <c r="C37" s="197"/>
      <c r="D37" s="198"/>
      <c r="E37" s="198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197"/>
      <c r="B38" s="197"/>
      <c r="C38" s="197"/>
      <c r="D38" s="198"/>
      <c r="E38" s="198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197"/>
      <c r="B39" s="197"/>
      <c r="C39" s="197"/>
      <c r="D39" s="198"/>
      <c r="E39" s="198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197"/>
      <c r="B40" s="197"/>
      <c r="C40" s="197"/>
      <c r="D40" s="198"/>
      <c r="E40" s="198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197"/>
      <c r="B41" s="197"/>
      <c r="C41" s="197"/>
      <c r="D41" s="198"/>
      <c r="E41" s="198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197"/>
      <c r="B42" s="197"/>
      <c r="C42" s="197"/>
      <c r="D42" s="198"/>
      <c r="E42" s="198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197"/>
      <c r="B43" s="197"/>
      <c r="C43" s="197"/>
      <c r="D43" s="198"/>
      <c r="E43" s="198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197"/>
      <c r="B44" s="197"/>
      <c r="C44" s="197"/>
      <c r="D44" s="198"/>
      <c r="E44" s="198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197"/>
      <c r="B45" s="197"/>
      <c r="C45" s="197"/>
      <c r="D45" s="198"/>
      <c r="E45" s="198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197"/>
      <c r="B46" s="197"/>
      <c r="C46" s="197"/>
      <c r="D46" s="198"/>
      <c r="E46" s="198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197"/>
      <c r="B47" s="197"/>
      <c r="C47" s="197"/>
      <c r="D47" s="198"/>
      <c r="E47" s="198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197"/>
      <c r="B48" s="197"/>
      <c r="C48" s="197"/>
      <c r="D48" s="198"/>
      <c r="E48" s="198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197"/>
      <c r="B49" s="197"/>
      <c r="C49" s="197"/>
      <c r="D49" s="198"/>
      <c r="E49" s="198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197"/>
      <c r="B50" s="197"/>
      <c r="C50" s="197"/>
      <c r="D50" s="198"/>
      <c r="E50" s="198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197"/>
      <c r="B51" s="197"/>
      <c r="C51" s="197"/>
      <c r="D51" s="198"/>
      <c r="E51" s="198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197"/>
      <c r="B52" s="197"/>
      <c r="C52" s="197"/>
      <c r="D52" s="198"/>
      <c r="E52" s="198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197"/>
      <c r="B53" s="197"/>
      <c r="C53" s="197"/>
      <c r="D53" s="198"/>
      <c r="E53" s="198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197"/>
      <c r="B54" s="197"/>
      <c r="C54" s="197"/>
      <c r="D54" s="198"/>
      <c r="E54" s="198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197"/>
      <c r="B55" s="197"/>
      <c r="C55" s="197"/>
      <c r="D55" s="198"/>
      <c r="E55" s="198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197"/>
      <c r="B56" s="197"/>
      <c r="C56" s="197"/>
      <c r="D56" s="198"/>
      <c r="E56" s="198"/>
      <c r="F56" s="106"/>
      <c r="G56" s="106"/>
      <c r="H56" s="123"/>
      <c r="I56" s="123"/>
      <c r="J56" s="123"/>
      <c r="K56" s="123"/>
      <c r="L56" s="123"/>
      <c r="M56" s="120"/>
      <c r="N56" s="120"/>
      <c r="O56" s="124"/>
      <c r="P56" s="124"/>
      <c r="Q56" s="124"/>
      <c r="R56" s="125"/>
      <c r="S56" s="125"/>
      <c r="T56" s="106"/>
      <c r="U56" s="106"/>
      <c r="V56" s="125"/>
      <c r="W56" s="125"/>
      <c r="X56" s="125"/>
      <c r="Y56" s="125"/>
      <c r="Z56" s="125"/>
    </row>
    <row r="57" spans="1:26" x14ac:dyDescent="0.25">
      <c r="A57" s="197"/>
      <c r="B57" s="197"/>
      <c r="C57" s="197"/>
      <c r="D57" s="198"/>
      <c r="E57" s="198"/>
      <c r="F57" s="106"/>
      <c r="G57" s="106"/>
      <c r="H57" s="123"/>
      <c r="I57" s="123"/>
      <c r="J57" s="123"/>
      <c r="K57" s="123"/>
      <c r="L57" s="123"/>
      <c r="M57" s="120"/>
      <c r="N57" s="120"/>
      <c r="O57" s="124"/>
      <c r="P57" s="124"/>
      <c r="Q57" s="124"/>
      <c r="R57" s="125"/>
      <c r="S57" s="125"/>
      <c r="T57" s="106"/>
      <c r="U57" s="106"/>
      <c r="V57" s="125"/>
      <c r="W57" s="125"/>
      <c r="X57" s="125"/>
      <c r="Y57" s="125"/>
      <c r="Z57" s="125"/>
    </row>
    <row r="58" spans="1:26" x14ac:dyDescent="0.25">
      <c r="A58" s="197"/>
      <c r="B58" s="197"/>
      <c r="C58" s="197"/>
      <c r="D58" s="198"/>
      <c r="E58" s="198"/>
      <c r="F58" s="106"/>
      <c r="G58" s="106"/>
      <c r="H58" s="123"/>
      <c r="I58" s="123"/>
      <c r="J58" s="123"/>
      <c r="K58" s="123"/>
      <c r="L58" s="123"/>
      <c r="M58" s="120"/>
      <c r="N58" s="120"/>
      <c r="O58" s="124"/>
      <c r="P58" s="124"/>
      <c r="Q58" s="124"/>
      <c r="R58" s="125"/>
      <c r="S58" s="125"/>
      <c r="T58" s="106"/>
      <c r="U58" s="106"/>
      <c r="V58" s="125"/>
      <c r="W58" s="125"/>
      <c r="X58" s="125"/>
      <c r="Y58" s="125"/>
      <c r="Z58" s="125"/>
    </row>
    <row r="59" spans="1:26" x14ac:dyDescent="0.25">
      <c r="A59" s="197"/>
      <c r="B59" s="197"/>
      <c r="C59" s="197"/>
      <c r="D59" s="198"/>
      <c r="E59" s="198"/>
      <c r="F59" s="106"/>
      <c r="G59" s="106"/>
      <c r="H59" s="123"/>
      <c r="I59" s="123"/>
      <c r="J59" s="123"/>
      <c r="K59" s="123"/>
      <c r="L59" s="123"/>
      <c r="M59" s="120"/>
      <c r="N59" s="120"/>
      <c r="O59" s="124"/>
      <c r="P59" s="124"/>
      <c r="Q59" s="124"/>
      <c r="R59" s="125"/>
      <c r="S59" s="125"/>
      <c r="T59" s="106"/>
      <c r="U59" s="106"/>
      <c r="V59" s="125"/>
      <c r="W59" s="125"/>
      <c r="X59" s="125"/>
      <c r="Y59" s="125"/>
      <c r="Z59" s="125"/>
    </row>
    <row r="60" spans="1:26" x14ac:dyDescent="0.25">
      <c r="A60" s="197"/>
      <c r="B60" s="197"/>
      <c r="C60" s="197"/>
      <c r="D60" s="198"/>
      <c r="E60" s="198"/>
      <c r="F60" s="106"/>
      <c r="G60" s="106"/>
      <c r="H60" s="123"/>
      <c r="I60" s="123"/>
      <c r="J60" s="123"/>
      <c r="K60" s="123"/>
      <c r="L60" s="123"/>
      <c r="M60" s="120"/>
      <c r="N60" s="120"/>
      <c r="O60" s="124"/>
      <c r="P60" s="124"/>
      <c r="Q60" s="124"/>
      <c r="R60" s="125"/>
      <c r="S60" s="125"/>
      <c r="T60" s="106"/>
      <c r="U60" s="106"/>
      <c r="V60" s="125"/>
      <c r="W60" s="125"/>
      <c r="X60" s="125"/>
      <c r="Y60" s="125"/>
      <c r="Z60" s="125"/>
    </row>
    <row r="61" spans="1:26" x14ac:dyDescent="0.25">
      <c r="A61" s="197"/>
      <c r="B61" s="197"/>
      <c r="C61" s="197"/>
      <c r="D61" s="198"/>
      <c r="E61" s="198"/>
      <c r="F61" s="106"/>
      <c r="G61" s="106"/>
      <c r="H61" s="123"/>
      <c r="I61" s="123"/>
      <c r="J61" s="123"/>
      <c r="K61" s="123"/>
      <c r="L61" s="123"/>
      <c r="M61" s="120"/>
      <c r="N61" s="120"/>
      <c r="O61" s="124"/>
      <c r="P61" s="124"/>
      <c r="Q61" s="124"/>
      <c r="R61" s="125"/>
      <c r="S61" s="125"/>
      <c r="T61" s="106"/>
      <c r="U61" s="106"/>
      <c r="V61" s="125"/>
      <c r="W61" s="125"/>
      <c r="X61" s="125"/>
      <c r="Y61" s="125"/>
      <c r="Z61" s="125"/>
    </row>
    <row r="62" spans="1:26" x14ac:dyDescent="0.25">
      <c r="A62" s="197"/>
      <c r="B62" s="197"/>
      <c r="C62" s="197"/>
      <c r="D62" s="198"/>
      <c r="E62" s="198"/>
      <c r="F62" s="106"/>
      <c r="G62" s="106"/>
      <c r="H62" s="123"/>
      <c r="I62" s="123"/>
      <c r="J62" s="123"/>
      <c r="K62" s="123"/>
      <c r="L62" s="123"/>
      <c r="M62" s="120"/>
      <c r="N62" s="120"/>
      <c r="O62" s="124"/>
      <c r="P62" s="124"/>
      <c r="Q62" s="124"/>
      <c r="R62" s="125"/>
      <c r="S62" s="125"/>
      <c r="T62" s="106"/>
      <c r="U62" s="106"/>
      <c r="V62" s="125"/>
      <c r="W62" s="125"/>
      <c r="X62" s="125"/>
      <c r="Y62" s="125"/>
      <c r="Z62" s="125"/>
    </row>
    <row r="63" spans="1:26" x14ac:dyDescent="0.25">
      <c r="A63" s="197"/>
      <c r="B63" s="197"/>
      <c r="C63" s="197"/>
      <c r="D63" s="198"/>
      <c r="E63" s="198"/>
      <c r="F63" s="106"/>
      <c r="G63" s="106"/>
      <c r="H63" s="123"/>
      <c r="I63" s="123"/>
      <c r="J63" s="123"/>
      <c r="K63" s="123"/>
      <c r="L63" s="123"/>
      <c r="M63" s="120"/>
      <c r="N63" s="120"/>
      <c r="O63" s="124"/>
      <c r="P63" s="124"/>
      <c r="Q63" s="124"/>
      <c r="R63" s="125"/>
      <c r="S63" s="125"/>
      <c r="T63" s="106"/>
      <c r="U63" s="106"/>
      <c r="V63" s="125"/>
      <c r="W63" s="125"/>
      <c r="X63" s="125"/>
      <c r="Y63" s="125"/>
      <c r="Z63" s="125"/>
    </row>
    <row r="64" spans="1:26" x14ac:dyDescent="0.25">
      <c r="A64" s="197"/>
      <c r="B64" s="197"/>
      <c r="C64" s="197"/>
      <c r="D64" s="198"/>
      <c r="E64" s="198"/>
      <c r="F64" s="106"/>
      <c r="G64" s="106"/>
      <c r="H64" s="123"/>
      <c r="I64" s="123"/>
      <c r="J64" s="123"/>
      <c r="K64" s="123"/>
      <c r="L64" s="123"/>
      <c r="M64" s="120"/>
      <c r="N64" s="120"/>
      <c r="O64" s="124"/>
      <c r="P64" s="124"/>
      <c r="Q64" s="124"/>
      <c r="R64" s="125"/>
      <c r="S64" s="125"/>
      <c r="T64" s="106"/>
      <c r="U64" s="106"/>
      <c r="V64" s="125"/>
      <c r="W64" s="125"/>
      <c r="X64" s="125"/>
      <c r="Y64" s="125"/>
      <c r="Z64" s="125"/>
    </row>
    <row r="65" spans="1:26" x14ac:dyDescent="0.25">
      <c r="A65" s="197"/>
      <c r="B65" s="197"/>
      <c r="C65" s="197"/>
      <c r="D65" s="198"/>
      <c r="E65" s="198"/>
      <c r="F65" s="106"/>
      <c r="G65" s="106"/>
      <c r="H65" s="123"/>
      <c r="I65" s="123"/>
      <c r="J65" s="123"/>
      <c r="K65" s="123"/>
      <c r="L65" s="123"/>
      <c r="M65" s="120"/>
      <c r="N65" s="120"/>
      <c r="O65" s="124"/>
      <c r="P65" s="124"/>
      <c r="Q65" s="124"/>
      <c r="R65" s="125"/>
      <c r="S65" s="125"/>
      <c r="T65" s="106"/>
      <c r="U65" s="106"/>
      <c r="V65" s="125"/>
      <c r="W65" s="125"/>
      <c r="X65" s="125"/>
      <c r="Y65" s="125"/>
      <c r="Z65" s="125"/>
    </row>
    <row r="66" spans="1:26" x14ac:dyDescent="0.25">
      <c r="A66" s="197"/>
      <c r="B66" s="197"/>
      <c r="C66" s="197"/>
      <c r="D66" s="198"/>
      <c r="E66" s="198"/>
      <c r="F66" s="106"/>
      <c r="G66" s="106"/>
      <c r="H66" s="123"/>
      <c r="I66" s="123"/>
      <c r="J66" s="123"/>
      <c r="K66" s="123"/>
      <c r="L66" s="123"/>
      <c r="M66" s="120"/>
      <c r="N66" s="120"/>
      <c r="O66" s="124"/>
      <c r="P66" s="124"/>
      <c r="Q66" s="124"/>
      <c r="R66" s="125"/>
      <c r="S66" s="125"/>
      <c r="T66" s="106"/>
      <c r="U66" s="106"/>
      <c r="V66" s="125"/>
      <c r="W66" s="125"/>
      <c r="X66" s="125"/>
      <c r="Y66" s="125"/>
      <c r="Z66" s="125"/>
    </row>
    <row r="67" spans="1:26" x14ac:dyDescent="0.25">
      <c r="A67" s="197"/>
      <c r="B67" s="197"/>
      <c r="C67" s="197"/>
      <c r="D67" s="198"/>
      <c r="E67" s="198"/>
      <c r="F67" s="106"/>
      <c r="G67" s="106"/>
      <c r="H67" s="123"/>
      <c r="I67" s="123"/>
      <c r="J67" s="123"/>
      <c r="K67" s="123"/>
      <c r="L67" s="123"/>
      <c r="M67" s="120"/>
      <c r="N67" s="120"/>
      <c r="O67" s="124"/>
      <c r="P67" s="124"/>
      <c r="Q67" s="124"/>
      <c r="R67" s="125"/>
      <c r="S67" s="125"/>
      <c r="T67" s="106"/>
      <c r="U67" s="106"/>
      <c r="V67" s="125"/>
      <c r="W67" s="125"/>
      <c r="X67" s="125"/>
      <c r="Y67" s="125"/>
      <c r="Z67" s="125"/>
    </row>
    <row r="68" spans="1:26" x14ac:dyDescent="0.25">
      <c r="A68" s="197"/>
      <c r="B68" s="197"/>
      <c r="C68" s="197"/>
      <c r="D68" s="198"/>
      <c r="E68" s="198"/>
      <c r="F68" s="106"/>
      <c r="G68" s="106"/>
      <c r="H68" s="123"/>
      <c r="I68" s="123"/>
      <c r="J68" s="123"/>
      <c r="K68" s="123"/>
      <c r="L68" s="123"/>
      <c r="M68" s="120"/>
      <c r="N68" s="120"/>
      <c r="O68" s="124"/>
      <c r="P68" s="124"/>
      <c r="Q68" s="124"/>
      <c r="R68" s="125"/>
      <c r="S68" s="125"/>
      <c r="T68" s="106"/>
      <c r="U68" s="106"/>
      <c r="V68" s="125"/>
      <c r="W68" s="125"/>
      <c r="X68" s="125"/>
      <c r="Y68" s="125"/>
      <c r="Z68" s="125"/>
    </row>
    <row r="69" spans="1:26" x14ac:dyDescent="0.25">
      <c r="A69" s="197"/>
      <c r="B69" s="197"/>
      <c r="C69" s="197"/>
      <c r="D69" s="198"/>
      <c r="E69" s="198"/>
      <c r="F69" s="106"/>
      <c r="G69" s="106"/>
      <c r="H69" s="123"/>
      <c r="I69" s="123"/>
      <c r="J69" s="123"/>
      <c r="K69" s="123"/>
      <c r="L69" s="123"/>
      <c r="M69" s="120"/>
      <c r="N69" s="120"/>
      <c r="O69" s="124"/>
      <c r="P69" s="124"/>
      <c r="Q69" s="124"/>
      <c r="R69" s="125"/>
      <c r="S69" s="125"/>
      <c r="T69" s="106"/>
      <c r="U69" s="106"/>
      <c r="V69" s="125"/>
      <c r="W69" s="125"/>
      <c r="X69" s="125"/>
      <c r="Y69" s="125"/>
      <c r="Z69" s="125"/>
    </row>
    <row r="70" spans="1:26" x14ac:dyDescent="0.25">
      <c r="A70" s="197"/>
      <c r="B70" s="197"/>
      <c r="C70" s="197"/>
      <c r="D70" s="198"/>
      <c r="E70" s="198"/>
      <c r="F70" s="106"/>
      <c r="G70" s="106"/>
      <c r="H70" s="123"/>
      <c r="I70" s="123"/>
      <c r="J70" s="123"/>
      <c r="K70" s="123"/>
      <c r="L70" s="123"/>
      <c r="M70" s="120"/>
      <c r="N70" s="120"/>
      <c r="O70" s="124"/>
      <c r="P70" s="124"/>
      <c r="Q70" s="124"/>
      <c r="R70" s="125"/>
      <c r="S70" s="125"/>
      <c r="T70" s="106"/>
      <c r="U70" s="106"/>
      <c r="V70" s="125"/>
      <c r="W70" s="125"/>
      <c r="X70" s="125"/>
      <c r="Y70" s="125"/>
      <c r="Z70" s="125"/>
    </row>
    <row r="71" spans="1:26" x14ac:dyDescent="0.25">
      <c r="A71" s="197"/>
      <c r="B71" s="197"/>
      <c r="C71" s="197"/>
      <c r="D71" s="198"/>
      <c r="E71" s="198"/>
      <c r="F71" s="106"/>
      <c r="G71" s="106"/>
      <c r="H71" s="123"/>
      <c r="I71" s="123"/>
      <c r="J71" s="123"/>
      <c r="K71" s="123"/>
      <c r="L71" s="123"/>
      <c r="M71" s="120"/>
      <c r="N71" s="120"/>
      <c r="O71" s="124"/>
      <c r="P71" s="124"/>
      <c r="Q71" s="124"/>
      <c r="R71" s="125"/>
      <c r="S71" s="125"/>
      <c r="T71" s="106"/>
      <c r="U71" s="106"/>
      <c r="V71" s="125"/>
      <c r="W71" s="125"/>
      <c r="X71" s="125"/>
      <c r="Y71" s="125"/>
      <c r="Z71" s="125"/>
    </row>
    <row r="72" spans="1:26" x14ac:dyDescent="0.25">
      <c r="A72" s="197"/>
      <c r="B72" s="197"/>
      <c r="C72" s="197"/>
      <c r="D72" s="198"/>
      <c r="E72" s="198"/>
      <c r="F72" s="106"/>
      <c r="G72" s="106"/>
      <c r="H72" s="123"/>
      <c r="I72" s="123"/>
      <c r="J72" s="123"/>
      <c r="K72" s="123"/>
      <c r="L72" s="123"/>
      <c r="M72" s="120"/>
      <c r="N72" s="120"/>
      <c r="O72" s="124"/>
      <c r="P72" s="124"/>
      <c r="Q72" s="124"/>
      <c r="R72" s="125"/>
      <c r="S72" s="125"/>
      <c r="T72" s="106"/>
      <c r="U72" s="106"/>
      <c r="V72" s="125"/>
      <c r="W72" s="125"/>
      <c r="X72" s="125"/>
      <c r="Y72" s="125"/>
      <c r="Z72" s="125"/>
    </row>
    <row r="73" spans="1:26" x14ac:dyDescent="0.25">
      <c r="A73" s="197"/>
      <c r="B73" s="197"/>
      <c r="C73" s="197"/>
      <c r="D73" s="198"/>
      <c r="E73" s="198"/>
      <c r="F73" s="106"/>
      <c r="G73" s="106"/>
      <c r="H73" s="123"/>
      <c r="I73" s="123"/>
      <c r="J73" s="123"/>
      <c r="K73" s="123"/>
      <c r="L73" s="123"/>
      <c r="M73" s="120"/>
      <c r="N73" s="120"/>
      <c r="O73" s="124"/>
      <c r="P73" s="124"/>
      <c r="Q73" s="124"/>
      <c r="R73" s="125"/>
      <c r="S73" s="125"/>
      <c r="T73" s="106"/>
      <c r="U73" s="106"/>
      <c r="V73" s="125"/>
      <c r="W73" s="125"/>
      <c r="X73" s="125"/>
      <c r="Y73" s="125"/>
      <c r="Z73" s="125"/>
    </row>
    <row r="74" spans="1:26" x14ac:dyDescent="0.25">
      <c r="A74" s="197"/>
      <c r="B74" s="197"/>
      <c r="C74" s="197"/>
      <c r="D74" s="198"/>
      <c r="E74" s="198"/>
      <c r="F74" s="106"/>
      <c r="G74" s="106"/>
      <c r="H74" s="123"/>
      <c r="I74" s="123"/>
      <c r="J74" s="123"/>
      <c r="K74" s="123"/>
      <c r="L74" s="123"/>
      <c r="M74" s="120"/>
      <c r="N74" s="120"/>
      <c r="O74" s="124"/>
      <c r="P74" s="124"/>
      <c r="Q74" s="124"/>
      <c r="R74" s="125"/>
      <c r="S74" s="125"/>
      <c r="T74" s="106"/>
      <c r="U74" s="106"/>
      <c r="V74" s="125"/>
      <c r="W74" s="125"/>
      <c r="X74" s="125"/>
      <c r="Y74" s="125"/>
      <c r="Z74" s="125"/>
    </row>
    <row r="75" spans="1:26" x14ac:dyDescent="0.25">
      <c r="A75" s="197"/>
      <c r="B75" s="197"/>
      <c r="C75" s="197"/>
      <c r="D75" s="198"/>
      <c r="E75" s="198"/>
      <c r="F75" s="106"/>
      <c r="G75" s="106"/>
      <c r="H75" s="123"/>
      <c r="I75" s="123"/>
      <c r="J75" s="123"/>
      <c r="K75" s="123"/>
      <c r="L75" s="123"/>
      <c r="M75" s="120"/>
      <c r="N75" s="120"/>
      <c r="O75" s="124"/>
      <c r="P75" s="124"/>
      <c r="Q75" s="124"/>
      <c r="R75" s="125"/>
      <c r="S75" s="125"/>
      <c r="T75" s="106"/>
      <c r="U75" s="106"/>
      <c r="V75" s="125"/>
      <c r="W75" s="125"/>
      <c r="X75" s="125"/>
      <c r="Y75" s="125"/>
      <c r="Z75" s="125"/>
    </row>
    <row r="76" spans="1:26" x14ac:dyDescent="0.25">
      <c r="A76" s="197"/>
      <c r="B76" s="197"/>
      <c r="C76" s="197"/>
      <c r="D76" s="198"/>
      <c r="E76" s="198"/>
      <c r="F76" s="106"/>
      <c r="G76" s="106"/>
      <c r="H76" s="123"/>
      <c r="I76" s="123"/>
      <c r="J76" s="123"/>
      <c r="K76" s="123"/>
      <c r="L76" s="123"/>
      <c r="M76" s="120"/>
      <c r="N76" s="120"/>
      <c r="O76" s="124"/>
      <c r="P76" s="124"/>
      <c r="Q76" s="124"/>
      <c r="R76" s="125"/>
      <c r="S76" s="125"/>
      <c r="T76" s="106"/>
      <c r="U76" s="106"/>
      <c r="V76" s="125"/>
      <c r="W76" s="125"/>
      <c r="X76" s="125"/>
      <c r="Y76" s="125"/>
      <c r="Z76" s="125"/>
    </row>
    <row r="77" spans="1:26" x14ac:dyDescent="0.25">
      <c r="A77" s="197"/>
      <c r="B77" s="197"/>
      <c r="C77" s="197"/>
      <c r="D77" s="198"/>
      <c r="E77" s="198"/>
      <c r="F77" s="106"/>
      <c r="G77" s="106"/>
      <c r="H77" s="123"/>
      <c r="I77" s="123"/>
      <c r="J77" s="123"/>
      <c r="K77" s="123"/>
      <c r="L77" s="123"/>
      <c r="M77" s="120"/>
      <c r="N77" s="120"/>
      <c r="O77" s="124"/>
      <c r="P77" s="124"/>
      <c r="Q77" s="124"/>
      <c r="R77" s="125"/>
      <c r="S77" s="125"/>
      <c r="T77" s="106"/>
      <c r="U77" s="106"/>
      <c r="V77" s="125"/>
      <c r="W77" s="125"/>
      <c r="X77" s="125"/>
      <c r="Y77" s="125"/>
      <c r="Z77" s="125"/>
    </row>
    <row r="78" spans="1:26" x14ac:dyDescent="0.25">
      <c r="A78" s="197"/>
      <c r="B78" s="197"/>
      <c r="C78" s="197"/>
      <c r="D78" s="198"/>
      <c r="E78" s="198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197"/>
      <c r="B79" s="197"/>
      <c r="C79" s="197"/>
      <c r="D79" s="198"/>
      <c r="E79" s="198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197"/>
      <c r="B80" s="197"/>
      <c r="C80" s="197"/>
      <c r="D80" s="198"/>
      <c r="E80" s="198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26" x14ac:dyDescent="0.25">
      <c r="A81" s="197"/>
      <c r="B81" s="197"/>
      <c r="C81" s="197"/>
      <c r="D81" s="198"/>
      <c r="E81" s="198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26" x14ac:dyDescent="0.25">
      <c r="A82" s="197"/>
      <c r="B82" s="197"/>
      <c r="C82" s="197"/>
      <c r="D82" s="198"/>
      <c r="E82" s="198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26" x14ac:dyDescent="0.25">
      <c r="A83" s="197"/>
      <c r="B83" s="197"/>
      <c r="C83" s="197"/>
      <c r="D83" s="198"/>
      <c r="E83" s="198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26" x14ac:dyDescent="0.25">
      <c r="A84" s="197"/>
      <c r="B84" s="197"/>
      <c r="C84" s="197"/>
      <c r="D84" s="198"/>
      <c r="E84" s="198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</row>
    <row r="85" spans="1:26" x14ac:dyDescent="0.25">
      <c r="A85" s="197"/>
      <c r="B85" s="197"/>
      <c r="C85" s="197"/>
      <c r="D85" s="198"/>
      <c r="E85" s="198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26" x14ac:dyDescent="0.25">
      <c r="A86" s="197"/>
      <c r="B86" s="197"/>
      <c r="C86" s="197"/>
      <c r="D86" s="198"/>
      <c r="E86" s="198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26" x14ac:dyDescent="0.25">
      <c r="A87" s="197"/>
      <c r="B87" s="197"/>
      <c r="C87" s="197"/>
      <c r="D87" s="198"/>
      <c r="E87" s="198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26" x14ac:dyDescent="0.25">
      <c r="A88" s="197"/>
      <c r="B88" s="197"/>
      <c r="C88" s="197"/>
      <c r="D88" s="198"/>
      <c r="E88" s="198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26" x14ac:dyDescent="0.25">
      <c r="A89" s="197"/>
      <c r="B89" s="197"/>
      <c r="C89" s="197"/>
      <c r="D89" s="198"/>
      <c r="E89" s="198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26" x14ac:dyDescent="0.25">
      <c r="A90" s="197"/>
      <c r="B90" s="197"/>
      <c r="C90" s="197"/>
      <c r="D90" s="198"/>
      <c r="E90" s="198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26" x14ac:dyDescent="0.25">
      <c r="A91" s="197"/>
      <c r="B91" s="197"/>
      <c r="C91" s="197"/>
      <c r="D91" s="198"/>
      <c r="E91" s="198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26" x14ac:dyDescent="0.25">
      <c r="A92" s="197"/>
      <c r="B92" s="197"/>
      <c r="C92" s="197"/>
      <c r="D92" s="198"/>
      <c r="E92" s="198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26" x14ac:dyDescent="0.25">
      <c r="A93" s="197"/>
      <c r="B93" s="197"/>
      <c r="C93" s="197"/>
      <c r="D93" s="198"/>
      <c r="E93" s="198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26" x14ac:dyDescent="0.25">
      <c r="A94" s="197"/>
      <c r="B94" s="197"/>
      <c r="C94" s="197"/>
      <c r="D94" s="198"/>
      <c r="E94" s="198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26" x14ac:dyDescent="0.25">
      <c r="A95" s="197"/>
      <c r="B95" s="197"/>
      <c r="C95" s="197"/>
      <c r="D95" s="198"/>
      <c r="E95" s="198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26" x14ac:dyDescent="0.25">
      <c r="A96" s="197"/>
      <c r="B96" s="197"/>
      <c r="C96" s="197"/>
      <c r="D96" s="198"/>
      <c r="E96" s="198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36" x14ac:dyDescent="0.25">
      <c r="A97" s="197"/>
      <c r="B97" s="197"/>
      <c r="C97" s="197"/>
      <c r="D97" s="198"/>
      <c r="E97" s="198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36" x14ac:dyDescent="0.25">
      <c r="A98" s="197"/>
      <c r="B98" s="197"/>
      <c r="C98" s="197"/>
      <c r="D98" s="198"/>
      <c r="E98" s="198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36" x14ac:dyDescent="0.25">
      <c r="A99" s="197"/>
      <c r="B99" s="197"/>
      <c r="C99" s="197"/>
      <c r="D99" s="198"/>
      <c r="E99" s="198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36" x14ac:dyDescent="0.25">
      <c r="A100" s="197"/>
      <c r="B100" s="197"/>
      <c r="C100" s="197"/>
      <c r="D100" s="198"/>
      <c r="E100" s="198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36" x14ac:dyDescent="0.25">
      <c r="A101" s="197"/>
      <c r="B101" s="197"/>
      <c r="C101" s="197"/>
      <c r="D101" s="198"/>
      <c r="E101" s="198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36" x14ac:dyDescent="0.25">
      <c r="A102" s="197"/>
      <c r="B102" s="197"/>
      <c r="C102" s="197"/>
      <c r="D102" s="198"/>
      <c r="E102" s="198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36" x14ac:dyDescent="0.25">
      <c r="A103" s="197"/>
      <c r="B103" s="197"/>
      <c r="C103" s="197"/>
      <c r="D103" s="198"/>
      <c r="E103" s="198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36" x14ac:dyDescent="0.25">
      <c r="A104" s="197"/>
      <c r="B104" s="197"/>
      <c r="C104" s="197"/>
      <c r="D104" s="198"/>
      <c r="E104" s="198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36" x14ac:dyDescent="0.25">
      <c r="A105" s="197"/>
      <c r="B105" s="197"/>
      <c r="C105" s="197"/>
      <c r="D105" s="198"/>
      <c r="E105" s="198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36" x14ac:dyDescent="0.25">
      <c r="A106" s="197"/>
      <c r="B106" s="197"/>
      <c r="C106" s="197"/>
      <c r="D106" s="198"/>
      <c r="E106" s="198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  <c r="AJ106" s="191"/>
    </row>
    <row r="107" spans="1:36" x14ac:dyDescent="0.25">
      <c r="A107" s="197"/>
      <c r="B107" s="197"/>
      <c r="C107" s="197"/>
      <c r="D107" s="198"/>
      <c r="E107" s="198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36" x14ac:dyDescent="0.25">
      <c r="A108" s="197"/>
      <c r="B108" s="197"/>
      <c r="C108" s="197"/>
      <c r="D108" s="198"/>
      <c r="E108" s="198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36" x14ac:dyDescent="0.25">
      <c r="A109" s="197"/>
      <c r="B109" s="197"/>
      <c r="C109" s="197"/>
      <c r="D109" s="198"/>
      <c r="E109" s="198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36" x14ac:dyDescent="0.25">
      <c r="A110" s="197"/>
      <c r="B110" s="197"/>
      <c r="C110" s="197"/>
      <c r="D110" s="198"/>
      <c r="E110" s="198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36" x14ac:dyDescent="0.25">
      <c r="A111" s="197"/>
      <c r="B111" s="197"/>
      <c r="C111" s="197"/>
      <c r="D111" s="198"/>
      <c r="E111" s="198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36" x14ac:dyDescent="0.25">
      <c r="A112" s="197"/>
      <c r="B112" s="197"/>
      <c r="C112" s="197"/>
      <c r="D112" s="198"/>
      <c r="E112" s="198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197"/>
      <c r="B113" s="197"/>
      <c r="C113" s="197"/>
      <c r="D113" s="198"/>
      <c r="E113" s="198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197"/>
      <c r="B114" s="197"/>
      <c r="C114" s="197"/>
      <c r="D114" s="198"/>
      <c r="E114" s="198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197"/>
      <c r="B115" s="197"/>
      <c r="C115" s="197"/>
      <c r="D115" s="198"/>
      <c r="E115" s="198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197"/>
      <c r="B116" s="197"/>
      <c r="C116" s="197"/>
      <c r="D116" s="198"/>
      <c r="E116" s="198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197"/>
      <c r="B117" s="197"/>
      <c r="C117" s="197"/>
      <c r="D117" s="198"/>
      <c r="E117" s="198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197"/>
      <c r="B118" s="197"/>
      <c r="C118" s="197"/>
      <c r="D118" s="198"/>
      <c r="E118" s="198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197"/>
      <c r="B119" s="197"/>
      <c r="C119" s="197"/>
      <c r="D119" s="198"/>
      <c r="E119" s="198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197"/>
      <c r="B120" s="197"/>
      <c r="C120" s="197"/>
      <c r="D120" s="198"/>
      <c r="E120" s="198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197"/>
      <c r="B121" s="197"/>
      <c r="C121" s="197"/>
      <c r="D121" s="198"/>
      <c r="E121" s="198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197"/>
      <c r="B122" s="197"/>
      <c r="C122" s="197"/>
      <c r="D122" s="198"/>
      <c r="E122" s="198"/>
      <c r="F122" s="106"/>
      <c r="G122" s="106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197"/>
      <c r="B123" s="197"/>
      <c r="C123" s="197"/>
      <c r="D123" s="198"/>
      <c r="E123" s="198"/>
      <c r="F123" s="106"/>
      <c r="G123" s="106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197"/>
      <c r="B124" s="197"/>
      <c r="C124" s="197"/>
      <c r="D124" s="198"/>
      <c r="E124" s="198"/>
      <c r="F124" s="106"/>
      <c r="G124" s="106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197"/>
      <c r="B125" s="197"/>
      <c r="C125" s="197"/>
      <c r="D125" s="198"/>
      <c r="E125" s="198"/>
      <c r="F125" s="106"/>
      <c r="G125" s="106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197"/>
      <c r="B126" s="197"/>
      <c r="C126" s="197"/>
      <c r="D126" s="198"/>
      <c r="E126" s="198"/>
      <c r="F126" s="106"/>
      <c r="G126" s="106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197"/>
      <c r="B127" s="197"/>
      <c r="C127" s="197"/>
      <c r="D127" s="198"/>
      <c r="E127" s="198"/>
      <c r="F127" s="106"/>
      <c r="G127" s="106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197"/>
      <c r="B128" s="197"/>
      <c r="C128" s="197"/>
      <c r="D128" s="198"/>
      <c r="E128" s="198"/>
      <c r="F128" s="106"/>
      <c r="G128" s="106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197"/>
      <c r="B129" s="197"/>
      <c r="C129" s="197"/>
      <c r="D129" s="198"/>
      <c r="E129" s="198"/>
      <c r="F129" s="106"/>
      <c r="G129" s="106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197"/>
      <c r="B130" s="197"/>
      <c r="C130" s="197"/>
      <c r="D130" s="198"/>
      <c r="E130" s="198"/>
      <c r="F130" s="106"/>
      <c r="G130" s="106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197"/>
      <c r="B131" s="197"/>
      <c r="C131" s="197"/>
      <c r="D131" s="198"/>
      <c r="E131" s="198"/>
      <c r="F131" s="106"/>
      <c r="G131" s="106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197"/>
      <c r="B132" s="197"/>
      <c r="C132" s="197"/>
      <c r="D132" s="198"/>
      <c r="E132" s="198"/>
      <c r="F132" s="106"/>
      <c r="G132" s="106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197"/>
      <c r="B133" s="197"/>
      <c r="C133" s="197"/>
      <c r="D133" s="198"/>
      <c r="E133" s="198"/>
      <c r="F133" s="106"/>
      <c r="G133" s="106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197"/>
      <c r="B134" s="197"/>
      <c r="C134" s="197"/>
      <c r="D134" s="198"/>
      <c r="E134" s="198"/>
      <c r="F134" s="106"/>
      <c r="G134" s="106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197"/>
      <c r="B135" s="197"/>
      <c r="C135" s="197"/>
      <c r="D135" s="198"/>
      <c r="E135" s="198"/>
      <c r="F135" s="106"/>
      <c r="G135" s="106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197"/>
      <c r="B136" s="197"/>
      <c r="C136" s="197"/>
      <c r="D136" s="198"/>
      <c r="E136" s="198"/>
      <c r="F136" s="106"/>
      <c r="G136" s="106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197"/>
      <c r="B137" s="197"/>
      <c r="C137" s="197"/>
      <c r="D137" s="198"/>
      <c r="E137" s="198"/>
      <c r="F137" s="106"/>
      <c r="G137" s="106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197"/>
      <c r="B138" s="197"/>
      <c r="C138" s="197"/>
      <c r="D138" s="198"/>
      <c r="E138" s="198"/>
      <c r="F138" s="106"/>
      <c r="G138" s="106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197"/>
      <c r="B139" s="197"/>
      <c r="C139" s="197"/>
      <c r="D139" s="198"/>
      <c r="E139" s="198"/>
      <c r="F139" s="106"/>
      <c r="G139" s="106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197"/>
      <c r="B140" s="197"/>
      <c r="C140" s="197"/>
      <c r="D140" s="198"/>
      <c r="E140" s="198"/>
      <c r="F140" s="106"/>
      <c r="G140" s="106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197"/>
      <c r="B141" s="197"/>
      <c r="C141" s="197"/>
      <c r="D141" s="198"/>
      <c r="E141" s="198"/>
      <c r="F141" s="106"/>
      <c r="G141" s="106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197"/>
      <c r="B142" s="197"/>
      <c r="C142" s="197"/>
      <c r="D142" s="198"/>
      <c r="E142" s="198"/>
      <c r="F142" s="106"/>
      <c r="G142" s="106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197"/>
      <c r="B143" s="197"/>
      <c r="C143" s="197"/>
      <c r="D143" s="198"/>
      <c r="E143" s="198"/>
      <c r="F143" s="106"/>
      <c r="G143" s="106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197"/>
      <c r="B144" s="197"/>
      <c r="C144" s="197"/>
      <c r="D144" s="198"/>
      <c r="E144" s="198"/>
      <c r="F144" s="106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197"/>
      <c r="B145" s="197"/>
      <c r="C145" s="197"/>
      <c r="D145" s="198"/>
      <c r="E145" s="198"/>
      <c r="F145" s="106"/>
      <c r="G145" s="10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197"/>
      <c r="B146" s="197"/>
      <c r="C146" s="197"/>
      <c r="D146" s="198"/>
      <c r="E146" s="198"/>
      <c r="F146" s="106"/>
      <c r="G146" s="106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197"/>
      <c r="B147" s="197"/>
      <c r="C147" s="197"/>
      <c r="D147" s="198"/>
      <c r="E147" s="198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197"/>
      <c r="B148" s="197"/>
      <c r="C148" s="197"/>
      <c r="D148" s="198"/>
      <c r="E148" s="198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197"/>
      <c r="B149" s="197"/>
      <c r="C149" s="197"/>
      <c r="D149" s="198"/>
      <c r="E149" s="198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197"/>
      <c r="B150" s="197"/>
      <c r="C150" s="197"/>
      <c r="D150" s="198"/>
      <c r="E150" s="198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197"/>
      <c r="B151" s="197"/>
      <c r="C151" s="197"/>
      <c r="D151" s="198"/>
      <c r="E151" s="198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197"/>
      <c r="B152" s="197"/>
      <c r="C152" s="197"/>
      <c r="D152" s="198"/>
      <c r="E152" s="198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197"/>
      <c r="B153" s="197"/>
      <c r="C153" s="197"/>
      <c r="D153" s="198"/>
      <c r="E153" s="198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197"/>
      <c r="B154" s="197"/>
      <c r="C154" s="197"/>
      <c r="D154" s="198"/>
      <c r="E154" s="198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197"/>
      <c r="B155" s="197"/>
      <c r="C155" s="197"/>
      <c r="D155" s="198"/>
      <c r="E155" s="198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197"/>
      <c r="B156" s="197"/>
      <c r="C156" s="197"/>
      <c r="D156" s="198"/>
      <c r="E156" s="198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197"/>
      <c r="B157" s="197"/>
      <c r="C157" s="197"/>
      <c r="D157" s="198"/>
      <c r="E157" s="198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197"/>
      <c r="B158" s="197"/>
      <c r="C158" s="197"/>
      <c r="D158" s="198"/>
      <c r="E158" s="198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197"/>
      <c r="B159" s="197"/>
      <c r="C159" s="197"/>
      <c r="D159" s="198"/>
      <c r="E159" s="198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197"/>
      <c r="B160" s="197"/>
      <c r="C160" s="197"/>
      <c r="D160" s="198"/>
      <c r="E160" s="198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197"/>
      <c r="B161" s="197"/>
      <c r="C161" s="197"/>
      <c r="D161" s="198"/>
      <c r="E161" s="198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197"/>
      <c r="B162" s="197"/>
      <c r="C162" s="197"/>
      <c r="D162" s="198"/>
      <c r="E162" s="198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197"/>
      <c r="B163" s="197"/>
      <c r="C163" s="197"/>
      <c r="D163" s="198"/>
      <c r="E163" s="198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197"/>
      <c r="B164" s="197"/>
      <c r="C164" s="197"/>
      <c r="D164" s="198"/>
      <c r="E164" s="198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197"/>
      <c r="B165" s="197"/>
      <c r="C165" s="197"/>
      <c r="D165" s="198"/>
      <c r="E165" s="198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197"/>
      <c r="B166" s="197"/>
      <c r="C166" s="197"/>
      <c r="D166" s="198"/>
      <c r="E166" s="198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197"/>
      <c r="B167" s="197"/>
      <c r="C167" s="197"/>
      <c r="D167" s="198"/>
      <c r="E167" s="198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197"/>
      <c r="B168" s="197"/>
      <c r="C168" s="197"/>
      <c r="D168" s="198"/>
      <c r="E168" s="198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197"/>
      <c r="B169" s="197"/>
      <c r="C169" s="197"/>
      <c r="D169" s="198"/>
      <c r="E169" s="198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197"/>
      <c r="B170" s="197"/>
      <c r="C170" s="197"/>
      <c r="D170" s="198"/>
      <c r="E170" s="198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197"/>
      <c r="B171" s="197"/>
      <c r="C171" s="197"/>
      <c r="D171" s="198"/>
      <c r="E171" s="198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197"/>
      <c r="B172" s="197"/>
      <c r="C172" s="197"/>
      <c r="D172" s="198"/>
      <c r="E172" s="198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197"/>
      <c r="B173" s="197"/>
      <c r="C173" s="197"/>
      <c r="D173" s="198"/>
      <c r="E173" s="198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197"/>
      <c r="B174" s="197"/>
      <c r="C174" s="197"/>
      <c r="D174" s="198"/>
      <c r="E174" s="198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197"/>
      <c r="B175" s="197"/>
      <c r="C175" s="197"/>
      <c r="D175" s="198"/>
      <c r="E175" s="198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197"/>
      <c r="B176" s="197"/>
      <c r="C176" s="197"/>
      <c r="D176" s="198"/>
      <c r="E176" s="198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197"/>
      <c r="B177" s="197"/>
      <c r="C177" s="197"/>
      <c r="D177" s="198"/>
      <c r="E177" s="198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197"/>
      <c r="B178" s="197"/>
      <c r="C178" s="197"/>
      <c r="D178" s="198"/>
      <c r="E178" s="198"/>
      <c r="F178" s="106"/>
      <c r="G178" s="106"/>
      <c r="H178" s="123"/>
      <c r="I178" s="123"/>
      <c r="J178" s="123"/>
      <c r="K178" s="123"/>
      <c r="L178" s="123"/>
      <c r="M178" s="120"/>
      <c r="N178" s="120"/>
      <c r="O178" s="120"/>
      <c r="P178" s="120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197"/>
      <c r="B179" s="197"/>
      <c r="C179" s="197"/>
      <c r="D179" s="198"/>
      <c r="E179" s="198"/>
      <c r="F179" s="106"/>
      <c r="G179" s="106"/>
      <c r="H179" s="123"/>
      <c r="I179" s="123"/>
      <c r="J179" s="123"/>
      <c r="K179" s="123"/>
      <c r="L179" s="123"/>
      <c r="M179" s="120"/>
      <c r="N179" s="120"/>
      <c r="O179" s="120"/>
      <c r="P179" s="120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197"/>
      <c r="B180" s="197"/>
      <c r="C180" s="197"/>
      <c r="D180" s="198"/>
      <c r="E180" s="198"/>
      <c r="F180" s="106"/>
      <c r="G180" s="106"/>
      <c r="H180" s="123"/>
      <c r="I180" s="123"/>
      <c r="J180" s="123"/>
      <c r="K180" s="123"/>
      <c r="L180" s="123"/>
      <c r="M180" s="120"/>
      <c r="N180" s="120"/>
      <c r="O180" s="120"/>
      <c r="P180" s="120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197"/>
      <c r="B181" s="197"/>
      <c r="C181" s="197"/>
      <c r="D181" s="198"/>
      <c r="E181" s="198"/>
      <c r="F181" s="106"/>
      <c r="G181" s="106"/>
      <c r="H181" s="123"/>
      <c r="I181" s="123"/>
      <c r="J181" s="123"/>
      <c r="K181" s="123"/>
      <c r="L181" s="123"/>
      <c r="M181" s="120"/>
      <c r="N181" s="120"/>
      <c r="O181" s="120"/>
      <c r="P181" s="120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197"/>
      <c r="B182" s="197"/>
      <c r="C182" s="197"/>
      <c r="D182" s="198"/>
      <c r="E182" s="198"/>
      <c r="F182" s="106"/>
      <c r="G182" s="106"/>
      <c r="H182" s="123"/>
      <c r="I182" s="123"/>
      <c r="J182" s="123"/>
      <c r="K182" s="123"/>
      <c r="L182" s="123"/>
      <c r="M182" s="120"/>
      <c r="N182" s="120"/>
      <c r="O182" s="120"/>
      <c r="P182" s="120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197"/>
      <c r="B183" s="197"/>
      <c r="C183" s="197"/>
      <c r="D183" s="198"/>
      <c r="E183" s="198"/>
      <c r="F183" s="106"/>
      <c r="G183" s="106"/>
      <c r="H183" s="123"/>
      <c r="I183" s="123"/>
      <c r="J183" s="123"/>
      <c r="K183" s="123"/>
      <c r="L183" s="123"/>
      <c r="M183" s="120"/>
      <c r="N183" s="120"/>
      <c r="O183" s="120"/>
      <c r="P183" s="120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197"/>
      <c r="B184" s="197"/>
      <c r="C184" s="197"/>
      <c r="D184" s="198"/>
      <c r="E184" s="198"/>
      <c r="F184" s="106"/>
      <c r="G184" s="106"/>
      <c r="H184" s="123"/>
      <c r="I184" s="123"/>
      <c r="J184" s="123"/>
      <c r="K184" s="123"/>
      <c r="L184" s="123"/>
      <c r="M184" s="120"/>
      <c r="N184" s="120"/>
      <c r="O184" s="120"/>
      <c r="P184" s="120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197"/>
      <c r="B185" s="197"/>
      <c r="C185" s="197"/>
      <c r="D185" s="198"/>
      <c r="E185" s="198"/>
      <c r="F185" s="106"/>
      <c r="G185" s="106"/>
      <c r="H185" s="123"/>
      <c r="I185" s="123"/>
      <c r="J185" s="123"/>
      <c r="K185" s="123"/>
      <c r="L185" s="123"/>
      <c r="M185" s="120"/>
      <c r="N185" s="120"/>
      <c r="O185" s="120"/>
      <c r="P185" s="120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197"/>
      <c r="B186" s="197"/>
      <c r="C186" s="197"/>
      <c r="D186" s="198"/>
      <c r="E186" s="198"/>
      <c r="F186" s="106"/>
      <c r="G186" s="106"/>
      <c r="H186" s="123"/>
      <c r="I186" s="123"/>
      <c r="J186" s="123"/>
      <c r="K186" s="123"/>
      <c r="L186" s="123"/>
      <c r="M186" s="120"/>
      <c r="N186" s="120"/>
      <c r="O186" s="120"/>
      <c r="P186" s="120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197"/>
      <c r="B187" s="197"/>
      <c r="C187" s="197"/>
      <c r="D187" s="198"/>
      <c r="E187" s="198"/>
      <c r="F187" s="106"/>
      <c r="G187" s="106"/>
      <c r="H187" s="123"/>
      <c r="I187" s="123"/>
      <c r="J187" s="123"/>
      <c r="K187" s="123"/>
      <c r="L187" s="123"/>
      <c r="M187" s="120"/>
      <c r="N187" s="120"/>
      <c r="O187" s="120"/>
      <c r="P187" s="120"/>
      <c r="Q187" s="120"/>
      <c r="R187" s="116"/>
      <c r="S187" s="116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197"/>
      <c r="B188" s="197"/>
      <c r="C188" s="197"/>
      <c r="D188" s="198"/>
      <c r="E188" s="198"/>
      <c r="F188" s="106"/>
      <c r="G188" s="106"/>
      <c r="H188" s="123"/>
      <c r="I188" s="123"/>
      <c r="J188" s="123"/>
      <c r="K188" s="123"/>
      <c r="L188" s="123"/>
      <c r="M188" s="120"/>
      <c r="N188" s="120"/>
      <c r="O188" s="120"/>
      <c r="P188" s="120"/>
      <c r="Q188" s="120"/>
      <c r="R188" s="116"/>
      <c r="S188" s="116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197"/>
      <c r="B189" s="197"/>
      <c r="C189" s="197"/>
      <c r="D189" s="198"/>
      <c r="E189" s="198"/>
      <c r="F189" s="106"/>
      <c r="G189" s="106"/>
      <c r="H189" s="123"/>
      <c r="I189" s="123"/>
      <c r="J189" s="123"/>
      <c r="K189" s="123"/>
      <c r="L189" s="123"/>
      <c r="M189" s="120"/>
      <c r="N189" s="120"/>
      <c r="O189" s="120"/>
      <c r="P189" s="120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197"/>
      <c r="B190" s="197"/>
      <c r="C190" s="197"/>
      <c r="D190" s="198"/>
      <c r="E190" s="198"/>
      <c r="F190" s="106"/>
      <c r="G190" s="106"/>
      <c r="H190" s="123"/>
      <c r="I190" s="123"/>
      <c r="J190" s="123"/>
      <c r="K190" s="123"/>
      <c r="L190" s="123"/>
      <c r="M190" s="120"/>
      <c r="N190" s="120"/>
      <c r="O190" s="120"/>
      <c r="P190" s="120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197"/>
      <c r="B191" s="197"/>
      <c r="C191" s="197"/>
      <c r="D191" s="198"/>
      <c r="E191" s="198"/>
      <c r="F191" s="106"/>
      <c r="G191" s="106"/>
      <c r="H191" s="123"/>
      <c r="I191" s="123"/>
      <c r="J191" s="123"/>
      <c r="K191" s="123"/>
      <c r="L191" s="123"/>
      <c r="M191" s="120"/>
      <c r="N191" s="120"/>
      <c r="O191" s="120"/>
      <c r="P191" s="120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197"/>
      <c r="B192" s="197"/>
      <c r="C192" s="197"/>
      <c r="D192" s="198"/>
      <c r="E192" s="198"/>
      <c r="F192" s="106"/>
      <c r="G192" s="106"/>
      <c r="H192" s="123"/>
      <c r="I192" s="123"/>
      <c r="J192" s="123"/>
      <c r="K192" s="123"/>
      <c r="L192" s="123"/>
      <c r="M192" s="120"/>
      <c r="N192" s="120"/>
      <c r="O192" s="120"/>
      <c r="P192" s="120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197"/>
      <c r="B193" s="197"/>
      <c r="C193" s="197"/>
      <c r="D193" s="198"/>
      <c r="E193" s="198"/>
      <c r="F193" s="106"/>
      <c r="G193" s="106"/>
      <c r="H193" s="123"/>
      <c r="I193" s="123"/>
      <c r="J193" s="123"/>
      <c r="K193" s="123"/>
      <c r="L193" s="123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197"/>
      <c r="B194" s="197"/>
      <c r="C194" s="197"/>
      <c r="D194" s="198"/>
      <c r="E194" s="198"/>
      <c r="F194" s="106"/>
      <c r="G194" s="106"/>
      <c r="H194" s="123"/>
      <c r="I194" s="123"/>
      <c r="J194" s="123"/>
      <c r="K194" s="123"/>
      <c r="L194" s="123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197"/>
      <c r="B195" s="197"/>
      <c r="C195" s="197"/>
      <c r="D195" s="198"/>
      <c r="E195" s="198"/>
      <c r="F195" s="106"/>
      <c r="G195" s="106"/>
      <c r="H195" s="123"/>
      <c r="I195" s="123"/>
      <c r="J195" s="123"/>
      <c r="K195" s="123"/>
      <c r="L195" s="123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197"/>
      <c r="B196" s="197"/>
      <c r="C196" s="197"/>
      <c r="D196" s="198"/>
      <c r="E196" s="198"/>
      <c r="F196" s="106"/>
      <c r="G196" s="106"/>
      <c r="H196" s="123"/>
      <c r="I196" s="123"/>
      <c r="J196" s="123"/>
      <c r="K196" s="123"/>
      <c r="L196" s="123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197"/>
      <c r="B197" s="197"/>
      <c r="C197" s="197"/>
      <c r="D197" s="198"/>
      <c r="E197" s="198"/>
      <c r="F197" s="106"/>
      <c r="G197" s="106"/>
      <c r="H197" s="123"/>
      <c r="I197" s="123"/>
      <c r="J197" s="123"/>
      <c r="K197" s="123"/>
      <c r="L197" s="123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197"/>
      <c r="B198" s="197"/>
      <c r="C198" s="197"/>
      <c r="D198" s="198"/>
      <c r="E198" s="198"/>
      <c r="F198" s="106"/>
      <c r="G198" s="106"/>
      <c r="H198" s="123"/>
      <c r="I198" s="123"/>
      <c r="J198" s="123"/>
      <c r="K198" s="123"/>
      <c r="L198" s="123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197"/>
      <c r="B199" s="197"/>
      <c r="C199" s="197"/>
      <c r="D199" s="198"/>
      <c r="E199" s="198"/>
      <c r="F199" s="106"/>
      <c r="G199" s="106"/>
      <c r="H199" s="123"/>
      <c r="I199" s="123"/>
      <c r="J199" s="123"/>
      <c r="K199" s="123"/>
      <c r="L199" s="123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197"/>
      <c r="B200" s="197"/>
      <c r="C200" s="197"/>
      <c r="D200" s="198"/>
      <c r="E200" s="198"/>
      <c r="F200" s="106"/>
      <c r="G200" s="115"/>
      <c r="H200" s="128"/>
      <c r="I200" s="128"/>
      <c r="J200" s="128"/>
      <c r="K200" s="128"/>
      <c r="L200" s="128"/>
      <c r="M200" s="128"/>
      <c r="N200" s="128"/>
      <c r="O200" s="128"/>
      <c r="P200" s="128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197"/>
      <c r="B201" s="197"/>
      <c r="C201" s="197"/>
      <c r="D201" s="198"/>
      <c r="E201" s="198"/>
      <c r="F201" s="106"/>
      <c r="G201" s="115"/>
      <c r="H201" s="128"/>
      <c r="I201" s="128"/>
      <c r="J201" s="128"/>
      <c r="K201" s="128"/>
      <c r="L201" s="128"/>
      <c r="M201" s="128"/>
      <c r="N201" s="128"/>
      <c r="O201" s="128"/>
      <c r="P201" s="128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197"/>
      <c r="B202" s="197"/>
      <c r="C202" s="197"/>
      <c r="D202" s="198"/>
      <c r="E202" s="198"/>
      <c r="F202" s="106"/>
      <c r="G202" s="115"/>
      <c r="H202" s="129"/>
      <c r="I202" s="130"/>
      <c r="J202" s="130"/>
      <c r="K202" s="130"/>
      <c r="L202" s="128"/>
      <c r="M202" s="128"/>
      <c r="N202" s="128"/>
      <c r="O202" s="128"/>
      <c r="P202" s="128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197"/>
      <c r="B203" s="197"/>
      <c r="C203" s="197"/>
      <c r="D203" s="198"/>
      <c r="E203" s="198"/>
      <c r="F203" s="106"/>
      <c r="G203" s="115"/>
      <c r="H203" s="129"/>
      <c r="I203" s="130"/>
      <c r="J203" s="130"/>
      <c r="K203" s="130"/>
      <c r="L203" s="128"/>
      <c r="M203" s="128"/>
      <c r="N203" s="128"/>
      <c r="O203" s="128"/>
      <c r="P203" s="128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197"/>
      <c r="B204" s="197"/>
      <c r="C204" s="197"/>
      <c r="D204" s="198"/>
      <c r="E204" s="198"/>
      <c r="F204" s="106"/>
      <c r="G204" s="115"/>
      <c r="H204" s="129"/>
      <c r="I204" s="130"/>
      <c r="J204" s="130"/>
      <c r="K204" s="130"/>
      <c r="L204" s="128"/>
      <c r="M204" s="128"/>
      <c r="N204" s="128"/>
      <c r="O204" s="128"/>
      <c r="P204" s="128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197"/>
      <c r="B205" s="197"/>
      <c r="C205" s="197"/>
      <c r="D205" s="198"/>
      <c r="E205" s="198"/>
      <c r="F205" s="106"/>
      <c r="G205" s="115"/>
      <c r="H205" s="129"/>
      <c r="I205" s="130"/>
      <c r="J205" s="130"/>
      <c r="K205" s="130"/>
      <c r="L205" s="128"/>
      <c r="M205" s="128"/>
      <c r="N205" s="128"/>
      <c r="O205" s="128"/>
      <c r="P205" s="128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197"/>
      <c r="B206" s="197"/>
      <c r="C206" s="197"/>
      <c r="D206" s="198"/>
      <c r="E206" s="198"/>
      <c r="F206" s="106"/>
      <c r="G206" s="115"/>
      <c r="H206" s="129"/>
      <c r="I206" s="130"/>
      <c r="J206" s="130"/>
      <c r="K206" s="130"/>
      <c r="L206" s="128"/>
      <c r="M206" s="128"/>
      <c r="N206" s="128"/>
      <c r="O206" s="128"/>
      <c r="P206" s="128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197"/>
      <c r="B207" s="197"/>
      <c r="C207" s="197"/>
      <c r="D207" s="198"/>
      <c r="E207" s="198"/>
      <c r="F207" s="106"/>
      <c r="G207" s="115"/>
      <c r="H207" s="128"/>
      <c r="I207" s="128"/>
      <c r="J207" s="128"/>
      <c r="K207" s="128"/>
      <c r="L207" s="128"/>
      <c r="M207" s="128"/>
      <c r="N207" s="128"/>
      <c r="O207" s="128"/>
      <c r="P207" s="128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197"/>
      <c r="B208" s="197"/>
      <c r="C208" s="197"/>
      <c r="D208" s="198"/>
      <c r="E208" s="198"/>
      <c r="F208" s="106"/>
      <c r="G208" s="115"/>
      <c r="H208" s="128"/>
      <c r="I208" s="128"/>
      <c r="J208" s="128"/>
      <c r="K208" s="128"/>
      <c r="L208" s="128"/>
      <c r="M208" s="128"/>
      <c r="N208" s="128"/>
      <c r="O208" s="128"/>
      <c r="P208" s="128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197"/>
      <c r="B209" s="197"/>
      <c r="C209" s="197"/>
      <c r="D209" s="198"/>
      <c r="E209" s="198"/>
      <c r="F209" s="106"/>
      <c r="G209" s="115"/>
      <c r="H209" s="130"/>
      <c r="I209" s="130"/>
      <c r="J209" s="130"/>
      <c r="K209" s="130"/>
      <c r="L209" s="130"/>
      <c r="M209" s="128"/>
      <c r="N209" s="128"/>
      <c r="O209" s="130"/>
      <c r="P209" s="130"/>
      <c r="Q209" s="131"/>
      <c r="R209" s="117"/>
      <c r="S209" s="117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197"/>
      <c r="B210" s="197"/>
      <c r="C210" s="197"/>
      <c r="D210" s="198"/>
      <c r="E210" s="198"/>
      <c r="F210" s="106"/>
      <c r="G210" s="115"/>
      <c r="H210" s="129"/>
      <c r="I210" s="129"/>
      <c r="J210" s="129"/>
      <c r="K210" s="129"/>
      <c r="L210" s="129"/>
      <c r="M210" s="128"/>
      <c r="N210" s="128"/>
      <c r="O210" s="129"/>
      <c r="P210" s="129"/>
      <c r="Q210" s="123"/>
      <c r="R210" s="118"/>
      <c r="S210" s="118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197"/>
      <c r="B211" s="197"/>
      <c r="C211" s="197"/>
      <c r="D211" s="198"/>
      <c r="E211" s="198"/>
      <c r="F211" s="106"/>
      <c r="G211" s="115"/>
      <c r="H211" s="128"/>
      <c r="I211" s="128"/>
      <c r="J211" s="128"/>
      <c r="K211" s="128"/>
      <c r="L211" s="128"/>
      <c r="M211" s="128"/>
      <c r="N211" s="128"/>
      <c r="O211" s="128"/>
      <c r="P211" s="128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197"/>
      <c r="B212" s="197"/>
      <c r="C212" s="197"/>
      <c r="D212" s="198"/>
      <c r="E212" s="198"/>
      <c r="F212" s="106"/>
      <c r="G212" s="115"/>
      <c r="H212" s="128"/>
      <c r="I212" s="128"/>
      <c r="J212" s="128"/>
      <c r="K212" s="128"/>
      <c r="L212" s="128"/>
      <c r="M212" s="128"/>
      <c r="N212" s="128"/>
      <c r="O212" s="128"/>
      <c r="P212" s="128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197"/>
      <c r="B213" s="197"/>
      <c r="C213" s="197"/>
      <c r="D213" s="198"/>
      <c r="E213" s="198"/>
      <c r="F213" s="106"/>
      <c r="G213" s="115"/>
      <c r="H213" s="128"/>
      <c r="I213" s="128"/>
      <c r="J213" s="128"/>
      <c r="K213" s="128"/>
      <c r="L213" s="128"/>
      <c r="M213" s="128"/>
      <c r="N213" s="128"/>
      <c r="O213" s="128"/>
      <c r="P213" s="128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197"/>
      <c r="B214" s="197"/>
      <c r="C214" s="197"/>
      <c r="D214" s="198"/>
      <c r="E214" s="198"/>
      <c r="F214" s="106"/>
      <c r="G214" s="115"/>
      <c r="H214" s="128"/>
      <c r="I214" s="128"/>
      <c r="J214" s="128"/>
      <c r="K214" s="128"/>
      <c r="L214" s="128"/>
      <c r="M214" s="128"/>
      <c r="N214" s="128"/>
      <c r="O214" s="128"/>
      <c r="P214" s="128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197"/>
      <c r="B215" s="197"/>
      <c r="C215" s="197"/>
      <c r="D215" s="198"/>
      <c r="E215" s="198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197"/>
      <c r="B216" s="197"/>
      <c r="C216" s="197"/>
      <c r="D216" s="198"/>
      <c r="E216" s="198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197"/>
      <c r="B217" s="197"/>
      <c r="C217" s="197"/>
      <c r="D217" s="198"/>
      <c r="E217" s="198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197"/>
      <c r="B218" s="197"/>
      <c r="C218" s="197"/>
      <c r="D218" s="198"/>
      <c r="E218" s="198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197"/>
      <c r="B219" s="197"/>
      <c r="C219" s="197"/>
      <c r="D219" s="198"/>
      <c r="E219" s="198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197"/>
      <c r="B220" s="197"/>
      <c r="C220" s="197"/>
      <c r="D220" s="198"/>
      <c r="E220" s="198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197"/>
      <c r="B221" s="197"/>
      <c r="C221" s="197"/>
      <c r="D221" s="198"/>
      <c r="E221" s="198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197"/>
      <c r="B222" s="197"/>
      <c r="C222" s="197"/>
      <c r="D222" s="198"/>
      <c r="E222" s="198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197"/>
      <c r="B223" s="197"/>
      <c r="C223" s="197"/>
      <c r="D223" s="198"/>
      <c r="E223" s="198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197"/>
      <c r="B224" s="197"/>
      <c r="C224" s="197"/>
      <c r="D224" s="198"/>
      <c r="E224" s="198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197"/>
      <c r="B225" s="197"/>
      <c r="C225" s="197"/>
      <c r="D225" s="198"/>
      <c r="E225" s="198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197"/>
      <c r="B226" s="197"/>
      <c r="C226" s="197"/>
      <c r="D226" s="198"/>
      <c r="E226" s="198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197"/>
      <c r="B227" s="197"/>
      <c r="C227" s="197"/>
      <c r="D227" s="198"/>
      <c r="E227" s="198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197"/>
      <c r="B228" s="197"/>
      <c r="C228" s="197"/>
      <c r="D228" s="198"/>
      <c r="E228" s="198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197"/>
      <c r="B229" s="197"/>
      <c r="C229" s="197"/>
      <c r="D229" s="198"/>
      <c r="E229" s="198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197"/>
      <c r="B230" s="197"/>
      <c r="C230" s="197"/>
      <c r="D230" s="198"/>
      <c r="E230" s="198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197"/>
      <c r="B231" s="197"/>
      <c r="C231" s="197"/>
      <c r="D231" s="198"/>
      <c r="E231" s="198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197"/>
      <c r="B232" s="197"/>
      <c r="C232" s="197"/>
      <c r="D232" s="198"/>
      <c r="E232" s="198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197"/>
      <c r="B233" s="197"/>
      <c r="C233" s="197"/>
      <c r="D233" s="198"/>
      <c r="E233" s="198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197"/>
      <c r="B234" s="197"/>
      <c r="C234" s="197"/>
      <c r="D234" s="198"/>
      <c r="E234" s="198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197"/>
      <c r="B235" s="197"/>
      <c r="C235" s="197"/>
      <c r="D235" s="198"/>
      <c r="E235" s="198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A236" s="197"/>
      <c r="B236" s="197"/>
      <c r="C236" s="197"/>
      <c r="D236" s="198"/>
      <c r="E236" s="198"/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  <c r="W236" s="116"/>
      <c r="X236" s="116"/>
      <c r="Y236" s="116"/>
      <c r="Z236" s="116"/>
    </row>
    <row r="237" spans="1:26" x14ac:dyDescent="0.25">
      <c r="A237" s="197"/>
      <c r="B237" s="197"/>
      <c r="C237" s="197"/>
      <c r="D237" s="198"/>
      <c r="E237" s="198"/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  <c r="W237" s="116"/>
      <c r="X237" s="116"/>
      <c r="Y237" s="116"/>
      <c r="Z237" s="116"/>
    </row>
    <row r="238" spans="1:26" x14ac:dyDescent="0.25">
      <c r="A238" s="197"/>
      <c r="B238" s="197"/>
      <c r="C238" s="197"/>
      <c r="D238" s="198"/>
      <c r="E238" s="198"/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  <c r="W238" s="116"/>
      <c r="X238" s="116"/>
      <c r="Y238" s="116"/>
      <c r="Z238" s="116"/>
    </row>
    <row r="239" spans="1:26" x14ac:dyDescent="0.25">
      <c r="A239" s="197"/>
      <c r="B239" s="197"/>
      <c r="C239" s="197"/>
      <c r="D239" s="198"/>
      <c r="E239" s="198"/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  <c r="W239" s="116"/>
      <c r="X239" s="116"/>
      <c r="Y239" s="116"/>
      <c r="Z239" s="116"/>
    </row>
    <row r="240" spans="1:26" x14ac:dyDescent="0.25">
      <c r="A240" s="197"/>
      <c r="B240" s="197"/>
      <c r="C240" s="197"/>
      <c r="D240" s="198"/>
      <c r="E240" s="198"/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  <c r="W240" s="116"/>
      <c r="X240" s="116"/>
      <c r="Y240" s="116"/>
      <c r="Z240" s="116"/>
    </row>
    <row r="241" spans="1:26" x14ac:dyDescent="0.25">
      <c r="A241" s="197"/>
      <c r="B241" s="197"/>
      <c r="C241" s="197"/>
      <c r="D241" s="198"/>
      <c r="E241" s="198"/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  <c r="W241" s="116"/>
      <c r="X241" s="116"/>
      <c r="Y241" s="116"/>
      <c r="Z241" s="116"/>
    </row>
    <row r="242" spans="1:26" x14ac:dyDescent="0.25">
      <c r="A242" s="197"/>
      <c r="B242" s="197"/>
      <c r="C242" s="197"/>
      <c r="D242" s="198"/>
      <c r="E242" s="198"/>
      <c r="F242" s="106"/>
      <c r="G242" s="106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16"/>
      <c r="S242" s="116"/>
      <c r="T242" s="106"/>
      <c r="U242" s="106"/>
      <c r="V242" s="116"/>
      <c r="W242" s="116"/>
      <c r="X242" s="116"/>
      <c r="Y242" s="116"/>
      <c r="Z242" s="116"/>
    </row>
    <row r="243" spans="1:26" x14ac:dyDescent="0.25">
      <c r="A243" s="197"/>
      <c r="B243" s="197"/>
      <c r="C243" s="197"/>
      <c r="D243" s="198"/>
      <c r="E243" s="198"/>
      <c r="F243" s="106"/>
      <c r="G243" s="106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16"/>
      <c r="S243" s="116"/>
      <c r="T243" s="106"/>
      <c r="U243" s="106"/>
      <c r="V243" s="116"/>
      <c r="W243" s="116"/>
      <c r="X243" s="116"/>
      <c r="Y243" s="116"/>
      <c r="Z243" s="116"/>
    </row>
    <row r="244" spans="1:26" x14ac:dyDescent="0.25">
      <c r="A244" s="197"/>
      <c r="B244" s="197"/>
      <c r="C244" s="197"/>
      <c r="D244" s="198"/>
      <c r="E244" s="198"/>
      <c r="F244" s="106"/>
      <c r="G244" s="106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16"/>
      <c r="S244" s="116"/>
      <c r="T244" s="106"/>
      <c r="U244" s="106"/>
      <c r="V244" s="116"/>
      <c r="W244" s="116"/>
      <c r="X244" s="116"/>
      <c r="Y244" s="116"/>
      <c r="Z244" s="116"/>
    </row>
    <row r="245" spans="1:26" x14ac:dyDescent="0.25">
      <c r="A245" s="197"/>
      <c r="B245" s="197"/>
      <c r="C245" s="197"/>
      <c r="D245" s="198"/>
      <c r="E245" s="198"/>
      <c r="F245" s="106"/>
      <c r="G245" s="106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16"/>
      <c r="S245" s="116"/>
      <c r="T245" s="106"/>
      <c r="U245" s="106"/>
      <c r="V245" s="116"/>
      <c r="W245" s="116"/>
      <c r="X245" s="116"/>
      <c r="Y245" s="116"/>
      <c r="Z245" s="116"/>
    </row>
    <row r="246" spans="1:26" x14ac:dyDescent="0.25">
      <c r="A246" s="197"/>
      <c r="B246" s="197"/>
      <c r="C246" s="197"/>
      <c r="D246" s="198"/>
      <c r="E246" s="198"/>
      <c r="F246" s="106"/>
      <c r="G246" s="106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16"/>
      <c r="S246" s="116"/>
      <c r="T246" s="106"/>
      <c r="U246" s="106"/>
      <c r="V246" s="116"/>
      <c r="W246" s="116"/>
      <c r="X246" s="116"/>
      <c r="Y246" s="116"/>
      <c r="Z246" s="116"/>
    </row>
    <row r="247" spans="1:26" x14ac:dyDescent="0.25">
      <c r="A247" s="197"/>
      <c r="B247" s="197"/>
      <c r="C247" s="197"/>
      <c r="D247" s="198"/>
      <c r="E247" s="198"/>
      <c r="F247" s="106"/>
      <c r="G247" s="106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16"/>
      <c r="S247" s="116"/>
      <c r="T247" s="106"/>
      <c r="U247" s="106"/>
      <c r="V247" s="116"/>
      <c r="W247" s="116"/>
      <c r="X247" s="116"/>
      <c r="Y247" s="116"/>
      <c r="Z247" s="116"/>
    </row>
    <row r="248" spans="1:26" x14ac:dyDescent="0.25">
      <c r="A248" s="197"/>
      <c r="B248" s="197"/>
      <c r="C248" s="197"/>
      <c r="D248" s="198"/>
      <c r="E248" s="198"/>
      <c r="F248" s="106"/>
      <c r="G248" s="106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16"/>
      <c r="S248" s="116"/>
      <c r="T248" s="106"/>
      <c r="U248" s="106"/>
      <c r="V248" s="116"/>
      <c r="W248" s="116"/>
      <c r="X248" s="116"/>
      <c r="Y248" s="116"/>
      <c r="Z248" s="116"/>
    </row>
    <row r="249" spans="1:26" x14ac:dyDescent="0.25">
      <c r="A249" s="197"/>
      <c r="B249" s="197"/>
      <c r="C249" s="197"/>
      <c r="D249" s="198"/>
      <c r="E249" s="198"/>
      <c r="F249" s="106"/>
      <c r="G249" s="106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16"/>
      <c r="S249" s="116"/>
      <c r="T249" s="106"/>
      <c r="U249" s="106"/>
      <c r="V249" s="116"/>
      <c r="W249" s="116"/>
      <c r="X249" s="116"/>
      <c r="Y249" s="116"/>
      <c r="Z249" s="116"/>
    </row>
    <row r="250" spans="1:26" x14ac:dyDescent="0.25">
      <c r="A250" s="197"/>
      <c r="B250" s="197"/>
      <c r="C250" s="197"/>
      <c r="D250" s="198"/>
      <c r="E250" s="198"/>
      <c r="F250" s="106"/>
      <c r="G250" s="106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16"/>
      <c r="S250" s="116"/>
      <c r="T250" s="106"/>
      <c r="U250" s="106"/>
      <c r="V250" s="116"/>
      <c r="W250" s="116"/>
      <c r="X250" s="116"/>
      <c r="Y250" s="116"/>
      <c r="Z250" s="116"/>
    </row>
    <row r="251" spans="1:26" x14ac:dyDescent="0.25">
      <c r="A251" s="197"/>
      <c r="B251" s="197"/>
      <c r="C251" s="197"/>
      <c r="D251" s="198"/>
      <c r="E251" s="198"/>
      <c r="F251" s="106"/>
      <c r="G251" s="106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16"/>
      <c r="S251" s="116"/>
      <c r="T251" s="106"/>
      <c r="U251" s="106"/>
      <c r="V251" s="116"/>
      <c r="W251" s="116"/>
      <c r="X251" s="116"/>
      <c r="Y251" s="116"/>
      <c r="Z251" s="116"/>
    </row>
    <row r="252" spans="1:26" x14ac:dyDescent="0.25">
      <c r="A252" s="197"/>
      <c r="B252" s="197"/>
      <c r="C252" s="197"/>
      <c r="D252" s="198"/>
      <c r="E252" s="198"/>
      <c r="F252" s="106"/>
      <c r="G252" s="106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16"/>
      <c r="S252" s="116"/>
      <c r="T252" s="106"/>
      <c r="U252" s="106"/>
      <c r="V252" s="116"/>
      <c r="W252" s="116"/>
      <c r="X252" s="116"/>
      <c r="Y252" s="116"/>
      <c r="Z252" s="116"/>
    </row>
    <row r="253" spans="1:26" x14ac:dyDescent="0.25">
      <c r="A253" s="106"/>
      <c r="B253" s="106"/>
      <c r="C253" s="197"/>
      <c r="D253" s="198"/>
      <c r="E253" s="198"/>
      <c r="F253" s="106"/>
      <c r="G253" s="106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16"/>
      <c r="S253" s="116"/>
      <c r="T253" s="106"/>
      <c r="U253" s="106"/>
      <c r="V253" s="116"/>
      <c r="W253" s="116"/>
      <c r="X253" s="116"/>
      <c r="Y253" s="116"/>
      <c r="Z253" s="116"/>
    </row>
    <row r="254" spans="1:26" x14ac:dyDescent="0.25">
      <c r="A254" s="106"/>
      <c r="B254" s="106"/>
      <c r="C254" s="197"/>
      <c r="D254" s="198"/>
      <c r="E254" s="198"/>
      <c r="F254" s="106"/>
      <c r="G254" s="106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16"/>
      <c r="S254" s="116"/>
      <c r="T254" s="106"/>
      <c r="U254" s="106"/>
      <c r="V254" s="116"/>
      <c r="W254" s="116"/>
      <c r="X254" s="116"/>
      <c r="Y254" s="116"/>
      <c r="Z254" s="116"/>
    </row>
    <row r="255" spans="1:26" x14ac:dyDescent="0.25">
      <c r="A255" s="106"/>
      <c r="B255" s="106"/>
      <c r="C255" s="197"/>
      <c r="D255" s="198"/>
      <c r="E255" s="198"/>
      <c r="F255" s="106"/>
      <c r="G255" s="106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16"/>
      <c r="S255" s="116"/>
      <c r="T255" s="106"/>
      <c r="U255" s="106"/>
      <c r="V255" s="116"/>
      <c r="W255" s="116"/>
      <c r="X255" s="116"/>
      <c r="Y255" s="116"/>
      <c r="Z255" s="116"/>
    </row>
    <row r="256" spans="1:26" x14ac:dyDescent="0.25">
      <c r="A256" s="106"/>
      <c r="B256" s="106"/>
      <c r="C256" s="197"/>
      <c r="D256" s="198"/>
      <c r="E256" s="198"/>
      <c r="F256" s="106"/>
      <c r="G256" s="106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16"/>
      <c r="S256" s="116"/>
      <c r="T256" s="106"/>
      <c r="U256" s="106"/>
      <c r="V256" s="116"/>
      <c r="W256" s="116"/>
      <c r="X256" s="116"/>
      <c r="Y256" s="116"/>
      <c r="Z256" s="116"/>
    </row>
    <row r="257" spans="1:26" x14ac:dyDescent="0.25">
      <c r="A257" s="106"/>
      <c r="B257" s="106"/>
      <c r="C257" s="197"/>
      <c r="D257" s="198"/>
      <c r="E257" s="198"/>
      <c r="F257" s="106"/>
      <c r="G257" s="106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16"/>
      <c r="S257" s="116"/>
      <c r="T257" s="106"/>
      <c r="U257" s="106"/>
      <c r="V257" s="116"/>
      <c r="W257" s="116"/>
      <c r="X257" s="116"/>
      <c r="Y257" s="116"/>
      <c r="Z257" s="116"/>
    </row>
    <row r="258" spans="1:26" x14ac:dyDescent="0.25">
      <c r="F258" s="106"/>
      <c r="G258" s="106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16"/>
      <c r="S258" s="116"/>
      <c r="T258" s="106"/>
      <c r="U258" s="106"/>
      <c r="V258" s="116"/>
    </row>
    <row r="259" spans="1:26" x14ac:dyDescent="0.25">
      <c r="F259" s="106"/>
      <c r="G259" s="106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16"/>
      <c r="S259" s="116"/>
      <c r="T259" s="106"/>
      <c r="U259" s="106"/>
      <c r="V259" s="116"/>
    </row>
    <row r="260" spans="1:26" x14ac:dyDescent="0.25">
      <c r="F260" s="106"/>
      <c r="G260" s="106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16"/>
      <c r="S260" s="116"/>
      <c r="T260" s="106"/>
      <c r="U260" s="106"/>
      <c r="V260" s="116"/>
    </row>
    <row r="261" spans="1:26" x14ac:dyDescent="0.25">
      <c r="F261" s="106"/>
      <c r="G261" s="106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16"/>
      <c r="S261" s="116"/>
      <c r="T261" s="106"/>
      <c r="U261" s="106"/>
      <c r="V261" s="116"/>
    </row>
    <row r="262" spans="1:26" x14ac:dyDescent="0.25">
      <c r="F262" s="106"/>
      <c r="G262" s="106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16"/>
      <c r="S262" s="116"/>
      <c r="T262" s="106"/>
      <c r="U262" s="106"/>
      <c r="V262" s="116"/>
    </row>
    <row r="263" spans="1:26" x14ac:dyDescent="0.25">
      <c r="F263" s="106"/>
      <c r="G263" s="106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16"/>
      <c r="S263" s="116"/>
      <c r="T263" s="106"/>
      <c r="U263" s="106"/>
      <c r="V263" s="11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0" customWidth="1"/>
    <col min="6" max="6" width="6.42578125" customWidth="1"/>
    <col min="7" max="7" width="4.5703125" customWidth="1"/>
    <col min="8" max="17" width="6.7109375" style="113" customWidth="1"/>
    <col min="18" max="19" width="4.5703125" style="114" customWidth="1"/>
    <col min="20" max="20" width="3" customWidth="1"/>
    <col min="21" max="21" width="4.5703125" customWidth="1"/>
    <col min="22" max="26" width="4.5703125" style="114" customWidth="1"/>
  </cols>
  <sheetData>
    <row r="1" spans="1:26" x14ac:dyDescent="0.25">
      <c r="A1" s="106"/>
      <c r="B1" s="106"/>
      <c r="C1" s="111"/>
      <c r="D1" s="119"/>
      <c r="E1" s="119"/>
      <c r="F1" s="106"/>
      <c r="G1" s="364"/>
      <c r="H1" s="364"/>
      <c r="I1" s="364"/>
      <c r="J1" s="364"/>
      <c r="K1" s="364"/>
      <c r="L1" s="364"/>
      <c r="M1" s="120"/>
      <c r="N1" s="364"/>
      <c r="O1" s="364"/>
      <c r="P1" s="364"/>
      <c r="Q1" s="364"/>
      <c r="R1" s="364"/>
      <c r="S1" s="364"/>
      <c r="T1" s="106"/>
      <c r="U1" s="364"/>
      <c r="V1" s="364"/>
      <c r="W1" s="364"/>
      <c r="X1" s="364"/>
      <c r="Y1" s="364"/>
      <c r="Z1" s="364"/>
    </row>
    <row r="2" spans="1:26" x14ac:dyDescent="0.25">
      <c r="A2" s="12"/>
      <c r="B2" s="12"/>
      <c r="C2" s="12"/>
      <c r="D2" s="121"/>
      <c r="E2" s="121"/>
      <c r="F2" s="13"/>
      <c r="G2" s="106"/>
      <c r="H2" s="122"/>
      <c r="I2" s="122"/>
      <c r="J2" s="122"/>
      <c r="K2" s="122"/>
      <c r="L2" s="122"/>
      <c r="M2" s="120"/>
      <c r="N2" s="120"/>
      <c r="O2" s="122"/>
      <c r="P2" s="122"/>
      <c r="Q2" s="122"/>
      <c r="R2" s="122"/>
      <c r="S2" s="122"/>
      <c r="T2" s="106"/>
      <c r="U2" s="106"/>
      <c r="V2" s="122"/>
      <c r="W2" s="122"/>
      <c r="X2" s="122"/>
      <c r="Y2" s="122"/>
      <c r="Z2" s="122"/>
    </row>
    <row r="3" spans="1:26" x14ac:dyDescent="0.25">
      <c r="A3" s="111"/>
      <c r="B3" s="111"/>
      <c r="C3" s="111"/>
      <c r="D3" s="119"/>
      <c r="E3" s="119"/>
      <c r="F3" s="106"/>
      <c r="G3" s="106"/>
      <c r="H3" s="123"/>
      <c r="I3" s="123"/>
      <c r="J3" s="123"/>
      <c r="K3" s="123"/>
      <c r="L3" s="123"/>
      <c r="M3" s="120"/>
      <c r="N3" s="120"/>
      <c r="O3" s="124"/>
      <c r="P3" s="124"/>
      <c r="Q3" s="124"/>
      <c r="R3" s="125"/>
      <c r="S3" s="125"/>
      <c r="T3" s="106"/>
      <c r="U3" s="106"/>
      <c r="V3" s="125"/>
      <c r="W3" s="125"/>
      <c r="X3" s="125"/>
      <c r="Y3" s="125"/>
      <c r="Z3" s="125"/>
    </row>
    <row r="4" spans="1:26" x14ac:dyDescent="0.25">
      <c r="A4" s="111"/>
      <c r="B4" s="111"/>
      <c r="C4" s="111"/>
      <c r="D4" s="119"/>
      <c r="E4" s="119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6" x14ac:dyDescent="0.25">
      <c r="A5" s="111"/>
      <c r="B5" s="111"/>
      <c r="C5" s="111"/>
      <c r="D5" s="119"/>
      <c r="E5" s="119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6" x14ac:dyDescent="0.25">
      <c r="A6" s="111"/>
      <c r="B6" s="111"/>
      <c r="C6" s="111"/>
      <c r="D6" s="119"/>
      <c r="E6" s="119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6" x14ac:dyDescent="0.25">
      <c r="A7" s="111"/>
      <c r="B7" s="111"/>
      <c r="C7" s="111"/>
      <c r="D7" s="119"/>
      <c r="E7" s="119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6" x14ac:dyDescent="0.25">
      <c r="A8" s="111"/>
      <c r="B8" s="111"/>
      <c r="C8" s="111"/>
      <c r="D8" s="119"/>
      <c r="E8" s="119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6" x14ac:dyDescent="0.25">
      <c r="A9" s="111"/>
      <c r="B9" s="111"/>
      <c r="C9" s="111"/>
      <c r="D9" s="119"/>
      <c r="E9" s="119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6" x14ac:dyDescent="0.25">
      <c r="A10" s="111"/>
      <c r="B10" s="111"/>
      <c r="C10" s="111"/>
      <c r="D10" s="119"/>
      <c r="E10" s="119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6" x14ac:dyDescent="0.25">
      <c r="A11" s="111"/>
      <c r="B11" s="111"/>
      <c r="C11" s="111"/>
      <c r="D11" s="119"/>
      <c r="E11" s="119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6" x14ac:dyDescent="0.25">
      <c r="A12" s="111"/>
      <c r="B12" s="111"/>
      <c r="C12" s="111"/>
      <c r="D12" s="119"/>
      <c r="E12" s="119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6" x14ac:dyDescent="0.25">
      <c r="A13" s="111"/>
      <c r="B13" s="111"/>
      <c r="C13" s="111"/>
      <c r="D13" s="119"/>
      <c r="E13" s="119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6" x14ac:dyDescent="0.25">
      <c r="A14" s="111"/>
      <c r="B14" s="111"/>
      <c r="C14" s="111"/>
      <c r="D14" s="119"/>
      <c r="E14" s="119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6" x14ac:dyDescent="0.25">
      <c r="A15" s="111"/>
      <c r="B15" s="111"/>
      <c r="C15" s="111"/>
      <c r="D15" s="119"/>
      <c r="E15" s="119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6" x14ac:dyDescent="0.25">
      <c r="A16" s="111"/>
      <c r="B16" s="111"/>
      <c r="C16" s="111"/>
      <c r="D16" s="119"/>
      <c r="E16" s="119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6" x14ac:dyDescent="0.25">
      <c r="A17" s="111"/>
      <c r="B17" s="111"/>
      <c r="C17" s="111"/>
      <c r="D17" s="119"/>
      <c r="E17" s="119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6" x14ac:dyDescent="0.25">
      <c r="A18" s="111"/>
      <c r="B18" s="111"/>
      <c r="C18" s="111"/>
      <c r="D18" s="119"/>
      <c r="E18" s="119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6" x14ac:dyDescent="0.25">
      <c r="A19" s="111"/>
      <c r="B19" s="111"/>
      <c r="C19" s="111"/>
      <c r="D19" s="119"/>
      <c r="E19" s="119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6" x14ac:dyDescent="0.25">
      <c r="A20" s="111"/>
      <c r="B20" s="111"/>
      <c r="C20" s="111"/>
      <c r="D20" s="119"/>
      <c r="E20" s="119"/>
      <c r="F20" s="106"/>
      <c r="G20" s="106"/>
      <c r="H20" s="123"/>
      <c r="I20" s="123"/>
      <c r="J20" s="123"/>
      <c r="K20" s="123"/>
      <c r="L20" s="123"/>
      <c r="M20" s="120"/>
      <c r="N20" s="120"/>
      <c r="O20" s="124"/>
      <c r="P20" s="124"/>
      <c r="Q20" s="124"/>
      <c r="R20" s="125"/>
      <c r="S20" s="125"/>
      <c r="T20" s="106"/>
      <c r="U20" s="106"/>
      <c r="V20" s="125"/>
      <c r="W20" s="125"/>
      <c r="X20" s="125"/>
      <c r="Y20" s="125"/>
      <c r="Z20" s="125"/>
    </row>
    <row r="21" spans="1:26" x14ac:dyDescent="0.25">
      <c r="A21" s="111"/>
      <c r="B21" s="111"/>
      <c r="C21" s="111"/>
      <c r="D21" s="119"/>
      <c r="E21" s="119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2" spans="1:26" x14ac:dyDescent="0.25">
      <c r="A22" s="111"/>
      <c r="B22" s="111"/>
      <c r="C22" s="111"/>
      <c r="D22" s="119"/>
      <c r="E22" s="119"/>
      <c r="F22" s="106"/>
      <c r="G22" s="106"/>
      <c r="H22" s="123"/>
      <c r="I22" s="123"/>
      <c r="J22" s="123"/>
      <c r="K22" s="123"/>
      <c r="L22" s="123"/>
      <c r="M22" s="120"/>
      <c r="N22" s="120"/>
      <c r="O22" s="124"/>
      <c r="P22" s="124"/>
      <c r="Q22" s="124"/>
      <c r="R22" s="125"/>
      <c r="S22" s="125"/>
      <c r="T22" s="106"/>
      <c r="U22" s="106"/>
      <c r="V22" s="125"/>
      <c r="W22" s="125"/>
      <c r="X22" s="125"/>
      <c r="Y22" s="125"/>
      <c r="Z22" s="125"/>
    </row>
    <row r="23" spans="1:26" x14ac:dyDescent="0.25">
      <c r="A23" s="111"/>
      <c r="B23" s="111"/>
      <c r="C23" s="111"/>
      <c r="D23" s="119"/>
      <c r="E23" s="119"/>
      <c r="F23" s="106"/>
      <c r="G23" s="106"/>
      <c r="H23" s="123"/>
      <c r="I23" s="123"/>
      <c r="J23" s="123"/>
      <c r="K23" s="123"/>
      <c r="L23" s="123"/>
      <c r="M23" s="120"/>
      <c r="N23" s="120"/>
      <c r="O23" s="124"/>
      <c r="P23" s="124"/>
      <c r="Q23" s="124"/>
      <c r="R23" s="125"/>
      <c r="S23" s="125"/>
      <c r="T23" s="106"/>
      <c r="U23" s="106"/>
      <c r="V23" s="125"/>
      <c r="W23" s="125"/>
      <c r="X23" s="125"/>
      <c r="Y23" s="125"/>
      <c r="Z23" s="125"/>
    </row>
    <row r="24" spans="1:26" x14ac:dyDescent="0.25">
      <c r="A24" s="111"/>
      <c r="B24" s="111"/>
      <c r="C24" s="111"/>
      <c r="D24" s="119"/>
      <c r="E24" s="119"/>
      <c r="F24" s="106"/>
      <c r="G24" s="106"/>
      <c r="H24" s="123"/>
      <c r="I24" s="123"/>
      <c r="J24" s="123"/>
      <c r="K24" s="123"/>
      <c r="L24" s="123"/>
      <c r="M24" s="120"/>
      <c r="N24" s="120"/>
      <c r="O24" s="124"/>
      <c r="P24" s="124"/>
      <c r="Q24" s="124"/>
      <c r="R24" s="125"/>
      <c r="S24" s="125"/>
      <c r="T24" s="106"/>
      <c r="U24" s="106"/>
      <c r="V24" s="125"/>
      <c r="W24" s="125"/>
      <c r="X24" s="125"/>
      <c r="Y24" s="125"/>
      <c r="Z24" s="125"/>
    </row>
    <row r="25" spans="1:26" x14ac:dyDescent="0.25">
      <c r="A25" s="111"/>
      <c r="B25" s="111"/>
      <c r="C25" s="111"/>
      <c r="D25" s="119"/>
      <c r="E25" s="119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6" x14ac:dyDescent="0.25">
      <c r="A26" s="111"/>
      <c r="B26" s="111"/>
      <c r="C26" s="111"/>
      <c r="D26" s="119"/>
      <c r="E26" s="119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6" x14ac:dyDescent="0.25">
      <c r="A27" s="111"/>
      <c r="B27" s="111"/>
      <c r="C27" s="111"/>
      <c r="D27" s="119"/>
      <c r="E27" s="119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6" x14ac:dyDescent="0.25">
      <c r="A28" s="111"/>
      <c r="B28" s="111"/>
      <c r="C28" s="111"/>
      <c r="D28" s="119"/>
      <c r="E28" s="119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6" x14ac:dyDescent="0.25">
      <c r="A29" s="111"/>
      <c r="B29" s="111"/>
      <c r="C29" s="111"/>
      <c r="D29" s="119"/>
      <c r="E29" s="119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6" x14ac:dyDescent="0.25">
      <c r="A30" s="111"/>
      <c r="B30" s="111"/>
      <c r="C30" s="111"/>
      <c r="D30" s="119"/>
      <c r="E30" s="119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6" x14ac:dyDescent="0.25">
      <c r="A31" s="111"/>
      <c r="B31" s="111"/>
      <c r="C31" s="111"/>
      <c r="D31" s="119"/>
      <c r="E31" s="119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6" x14ac:dyDescent="0.25">
      <c r="A32" s="111"/>
      <c r="B32" s="111"/>
      <c r="C32" s="111"/>
      <c r="D32" s="119"/>
      <c r="E32" s="119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111"/>
      <c r="B33" s="111"/>
      <c r="C33" s="111"/>
      <c r="D33" s="119"/>
      <c r="E33" s="119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111"/>
      <c r="B34" s="111"/>
      <c r="C34" s="111"/>
      <c r="D34" s="119"/>
      <c r="E34" s="119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111"/>
      <c r="B35" s="111"/>
      <c r="C35" s="111"/>
      <c r="D35" s="119"/>
      <c r="E35" s="119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111"/>
      <c r="B36" s="111"/>
      <c r="C36" s="111"/>
      <c r="D36" s="119"/>
      <c r="E36" s="119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111"/>
      <c r="B37" s="111"/>
      <c r="C37" s="111"/>
      <c r="D37" s="119"/>
      <c r="E37" s="119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111"/>
      <c r="B38" s="111"/>
      <c r="C38" s="111"/>
      <c r="D38" s="119"/>
      <c r="E38" s="119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111"/>
      <c r="B39" s="111"/>
      <c r="C39" s="111"/>
      <c r="D39" s="119"/>
      <c r="E39" s="119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111"/>
      <c r="B40" s="111"/>
      <c r="C40" s="111"/>
      <c r="D40" s="119"/>
      <c r="E40" s="119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111"/>
      <c r="B41" s="111"/>
      <c r="C41" s="111"/>
      <c r="D41" s="119"/>
      <c r="E41" s="119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111"/>
      <c r="B42" s="111"/>
      <c r="C42" s="111"/>
      <c r="D42" s="119"/>
      <c r="E42" s="119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111"/>
      <c r="B43" s="111"/>
      <c r="C43" s="111"/>
      <c r="D43" s="119"/>
      <c r="E43" s="119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111"/>
      <c r="B44" s="111"/>
      <c r="C44" s="111"/>
      <c r="D44" s="119"/>
      <c r="E44" s="119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111"/>
      <c r="B45" s="111"/>
      <c r="C45" s="111"/>
      <c r="D45" s="119"/>
      <c r="E45" s="119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111"/>
      <c r="B46" s="111"/>
      <c r="C46" s="111"/>
      <c r="D46" s="119"/>
      <c r="E46" s="119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111"/>
      <c r="B47" s="111"/>
      <c r="C47" s="111"/>
      <c r="D47" s="119"/>
      <c r="E47" s="119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111"/>
      <c r="B48" s="111"/>
      <c r="C48" s="111"/>
      <c r="D48" s="119"/>
      <c r="E48" s="119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111"/>
      <c r="B49" s="111"/>
      <c r="C49" s="111"/>
      <c r="D49" s="119"/>
      <c r="E49" s="119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111"/>
      <c r="B50" s="111"/>
      <c r="C50" s="111"/>
      <c r="D50" s="119"/>
      <c r="E50" s="119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111"/>
      <c r="B51" s="111"/>
      <c r="C51" s="111"/>
      <c r="D51" s="119"/>
      <c r="E51" s="119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111"/>
      <c r="B52" s="111"/>
      <c r="C52" s="111"/>
      <c r="D52" s="119"/>
      <c r="E52" s="119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111"/>
      <c r="B53" s="111"/>
      <c r="C53" s="111"/>
      <c r="D53" s="119"/>
      <c r="E53" s="119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111"/>
      <c r="B54" s="111"/>
      <c r="C54" s="111"/>
      <c r="D54" s="119"/>
      <c r="E54" s="119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111"/>
      <c r="B55" s="111"/>
      <c r="C55" s="111"/>
      <c r="D55" s="119"/>
      <c r="E55" s="119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111"/>
      <c r="B56" s="111"/>
      <c r="C56" s="111"/>
      <c r="D56" s="119"/>
      <c r="E56" s="119"/>
      <c r="F56" s="106"/>
      <c r="G56" s="106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16"/>
      <c r="S56" s="116"/>
      <c r="T56" s="106"/>
      <c r="U56" s="106"/>
      <c r="V56" s="116"/>
      <c r="W56" s="116"/>
      <c r="X56" s="116"/>
      <c r="Y56" s="116"/>
      <c r="Z56" s="116"/>
    </row>
    <row r="57" spans="1:26" x14ac:dyDescent="0.25">
      <c r="A57" s="111"/>
      <c r="B57" s="111"/>
      <c r="C57" s="111"/>
      <c r="D57" s="119"/>
      <c r="E57" s="119"/>
      <c r="F57" s="106"/>
      <c r="G57" s="106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16"/>
      <c r="S57" s="116"/>
      <c r="T57" s="106"/>
      <c r="U57" s="106"/>
      <c r="V57" s="116"/>
      <c r="W57" s="116"/>
      <c r="X57" s="116"/>
      <c r="Y57" s="116"/>
      <c r="Z57" s="116"/>
    </row>
    <row r="58" spans="1:26" x14ac:dyDescent="0.25">
      <c r="A58" s="111"/>
      <c r="B58" s="111"/>
      <c r="C58" s="111"/>
      <c r="D58" s="119"/>
      <c r="E58" s="119"/>
      <c r="F58" s="106"/>
      <c r="G58" s="106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16"/>
      <c r="S58" s="116"/>
      <c r="T58" s="106"/>
      <c r="U58" s="106"/>
      <c r="V58" s="116"/>
      <c r="W58" s="116"/>
      <c r="X58" s="116"/>
      <c r="Y58" s="116"/>
      <c r="Z58" s="116"/>
    </row>
    <row r="59" spans="1:26" x14ac:dyDescent="0.25">
      <c r="A59" s="111"/>
      <c r="B59" s="111"/>
      <c r="C59" s="111"/>
      <c r="D59" s="119"/>
      <c r="E59" s="119"/>
      <c r="F59" s="106"/>
      <c r="G59" s="106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16"/>
      <c r="S59" s="116"/>
      <c r="T59" s="106"/>
      <c r="U59" s="106"/>
      <c r="V59" s="116"/>
      <c r="W59" s="116"/>
      <c r="X59" s="116"/>
      <c r="Y59" s="116"/>
      <c r="Z59" s="116"/>
    </row>
    <row r="60" spans="1:26" x14ac:dyDescent="0.25">
      <c r="A60" s="111"/>
      <c r="B60" s="111"/>
      <c r="C60" s="111"/>
      <c r="D60" s="119"/>
      <c r="E60" s="119"/>
      <c r="F60" s="106"/>
      <c r="G60" s="106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16"/>
      <c r="S60" s="116"/>
      <c r="T60" s="106"/>
      <c r="U60" s="106"/>
      <c r="V60" s="116"/>
      <c r="W60" s="116"/>
      <c r="X60" s="116"/>
      <c r="Y60" s="116"/>
      <c r="Z60" s="116"/>
    </row>
    <row r="61" spans="1:26" x14ac:dyDescent="0.25">
      <c r="A61" s="111"/>
      <c r="B61" s="111"/>
      <c r="C61" s="111"/>
      <c r="D61" s="119"/>
      <c r="E61" s="119"/>
      <c r="F61" s="106"/>
      <c r="G61" s="106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16"/>
      <c r="S61" s="116"/>
      <c r="T61" s="106"/>
      <c r="U61" s="106"/>
      <c r="V61" s="116"/>
      <c r="W61" s="116"/>
      <c r="X61" s="116"/>
      <c r="Y61" s="116"/>
      <c r="Z61" s="116"/>
    </row>
    <row r="62" spans="1:26" x14ac:dyDescent="0.25">
      <c r="A62" s="111"/>
      <c r="B62" s="111"/>
      <c r="C62" s="111"/>
      <c r="D62" s="119"/>
      <c r="E62" s="119"/>
      <c r="F62" s="106"/>
      <c r="G62" s="106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16"/>
      <c r="S62" s="116"/>
      <c r="T62" s="106"/>
      <c r="U62" s="106"/>
      <c r="V62" s="116"/>
      <c r="W62" s="116"/>
      <c r="X62" s="116"/>
      <c r="Y62" s="116"/>
      <c r="Z62" s="116"/>
    </row>
    <row r="63" spans="1:26" x14ac:dyDescent="0.25">
      <c r="A63" s="111"/>
      <c r="B63" s="111"/>
      <c r="C63" s="111"/>
      <c r="D63" s="119"/>
      <c r="E63" s="119"/>
      <c r="F63" s="106"/>
      <c r="G63" s="106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16"/>
      <c r="S63" s="116"/>
      <c r="T63" s="106"/>
      <c r="U63" s="106"/>
      <c r="V63" s="116"/>
      <c r="W63" s="116"/>
      <c r="X63" s="116"/>
      <c r="Y63" s="116"/>
      <c r="Z63" s="116"/>
    </row>
    <row r="64" spans="1:26" x14ac:dyDescent="0.25">
      <c r="A64" s="111"/>
      <c r="B64" s="111"/>
      <c r="C64" s="111"/>
      <c r="D64" s="119"/>
      <c r="E64" s="119"/>
      <c r="F64" s="106"/>
      <c r="G64" s="106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16"/>
      <c r="S64" s="116"/>
      <c r="T64" s="106"/>
      <c r="U64" s="106"/>
      <c r="V64" s="116"/>
      <c r="W64" s="116"/>
      <c r="X64" s="116"/>
      <c r="Y64" s="116"/>
      <c r="Z64" s="116"/>
    </row>
    <row r="65" spans="1:26" x14ac:dyDescent="0.25">
      <c r="A65" s="111"/>
      <c r="B65" s="111"/>
      <c r="C65" s="111"/>
      <c r="D65" s="119"/>
      <c r="E65" s="119"/>
      <c r="F65" s="106"/>
      <c r="G65" s="106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16"/>
      <c r="S65" s="116"/>
      <c r="T65" s="106"/>
      <c r="U65" s="106"/>
      <c r="V65" s="116"/>
      <c r="W65" s="116"/>
      <c r="X65" s="116"/>
      <c r="Y65" s="116"/>
      <c r="Z65" s="116"/>
    </row>
    <row r="66" spans="1:26" x14ac:dyDescent="0.25">
      <c r="A66" s="111"/>
      <c r="B66" s="111"/>
      <c r="C66" s="111"/>
      <c r="D66" s="119"/>
      <c r="E66" s="119"/>
      <c r="F66" s="106"/>
      <c r="G66" s="106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16"/>
      <c r="S66" s="116"/>
      <c r="T66" s="106"/>
      <c r="U66" s="106"/>
      <c r="V66" s="116"/>
      <c r="W66" s="116"/>
      <c r="X66" s="116"/>
      <c r="Y66" s="116"/>
      <c r="Z66" s="116"/>
    </row>
    <row r="67" spans="1:26" x14ac:dyDescent="0.25">
      <c r="A67" s="111"/>
      <c r="B67" s="111"/>
      <c r="C67" s="111"/>
      <c r="D67" s="119"/>
      <c r="E67" s="119"/>
      <c r="F67" s="106"/>
      <c r="G67" s="106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16"/>
      <c r="S67" s="116"/>
      <c r="T67" s="106"/>
      <c r="U67" s="106"/>
      <c r="V67" s="116"/>
      <c r="W67" s="116"/>
      <c r="X67" s="116"/>
      <c r="Y67" s="116"/>
      <c r="Z67" s="116"/>
    </row>
    <row r="68" spans="1:26" x14ac:dyDescent="0.25">
      <c r="A68" s="111"/>
      <c r="B68" s="111"/>
      <c r="C68" s="111"/>
      <c r="D68" s="119"/>
      <c r="E68" s="119"/>
      <c r="F68" s="106"/>
      <c r="G68" s="106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16"/>
      <c r="S68" s="116"/>
      <c r="T68" s="106"/>
      <c r="U68" s="106"/>
      <c r="V68" s="116"/>
      <c r="W68" s="116"/>
      <c r="X68" s="116"/>
      <c r="Y68" s="116"/>
      <c r="Z68" s="116"/>
    </row>
    <row r="69" spans="1:26" x14ac:dyDescent="0.25">
      <c r="A69" s="111"/>
      <c r="B69" s="111"/>
      <c r="C69" s="111"/>
      <c r="D69" s="119"/>
      <c r="E69" s="119"/>
      <c r="F69" s="106"/>
      <c r="G69" s="106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16"/>
      <c r="S69" s="116"/>
      <c r="T69" s="106"/>
      <c r="U69" s="106"/>
      <c r="V69" s="116"/>
      <c r="W69" s="116"/>
      <c r="X69" s="116"/>
      <c r="Y69" s="116"/>
      <c r="Z69" s="116"/>
    </row>
    <row r="70" spans="1:26" x14ac:dyDescent="0.25">
      <c r="A70" s="111"/>
      <c r="B70" s="111"/>
      <c r="C70" s="111"/>
      <c r="D70" s="119"/>
      <c r="E70" s="119"/>
      <c r="F70" s="106"/>
      <c r="G70" s="106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16"/>
      <c r="S70" s="116"/>
      <c r="T70" s="106"/>
      <c r="U70" s="106"/>
      <c r="V70" s="116"/>
      <c r="W70" s="116"/>
      <c r="X70" s="116"/>
      <c r="Y70" s="116"/>
      <c r="Z70" s="116"/>
    </row>
    <row r="71" spans="1:26" x14ac:dyDescent="0.25">
      <c r="A71" s="111"/>
      <c r="B71" s="111"/>
      <c r="C71" s="111"/>
      <c r="D71" s="119"/>
      <c r="E71" s="119"/>
      <c r="F71" s="106"/>
      <c r="G71" s="106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16"/>
      <c r="S71" s="116"/>
      <c r="T71" s="106"/>
      <c r="U71" s="106"/>
      <c r="V71" s="116"/>
      <c r="W71" s="116"/>
      <c r="X71" s="116"/>
      <c r="Y71" s="116"/>
      <c r="Z71" s="116"/>
    </row>
    <row r="72" spans="1:26" x14ac:dyDescent="0.25">
      <c r="A72" s="111"/>
      <c r="B72" s="111"/>
      <c r="C72" s="111"/>
      <c r="D72" s="119"/>
      <c r="E72" s="119"/>
      <c r="F72" s="106"/>
      <c r="G72" s="106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16"/>
      <c r="S72" s="116"/>
      <c r="T72" s="106"/>
      <c r="U72" s="106"/>
      <c r="V72" s="116"/>
      <c r="W72" s="116"/>
      <c r="X72" s="116"/>
      <c r="Y72" s="116"/>
      <c r="Z72" s="116"/>
    </row>
    <row r="73" spans="1:26" x14ac:dyDescent="0.25">
      <c r="A73" s="111"/>
      <c r="B73" s="111"/>
      <c r="C73" s="111"/>
      <c r="D73" s="119"/>
      <c r="E73" s="119"/>
      <c r="F73" s="106"/>
      <c r="G73" s="106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16"/>
      <c r="S73" s="116"/>
      <c r="T73" s="106"/>
      <c r="U73" s="106"/>
      <c r="V73" s="116"/>
      <c r="W73" s="116"/>
      <c r="X73" s="116"/>
      <c r="Y73" s="116"/>
      <c r="Z73" s="116"/>
    </row>
    <row r="74" spans="1:26" x14ac:dyDescent="0.25">
      <c r="A74" s="111"/>
      <c r="B74" s="111"/>
      <c r="C74" s="111"/>
      <c r="D74" s="119"/>
      <c r="E74" s="119"/>
      <c r="F74" s="106"/>
      <c r="G74" s="106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16"/>
      <c r="S74" s="116"/>
      <c r="T74" s="106"/>
      <c r="U74" s="106"/>
      <c r="V74" s="116"/>
      <c r="W74" s="116"/>
      <c r="X74" s="116"/>
      <c r="Y74" s="116"/>
      <c r="Z74" s="116"/>
    </row>
    <row r="75" spans="1:26" x14ac:dyDescent="0.25">
      <c r="A75" s="111"/>
      <c r="B75" s="111"/>
      <c r="C75" s="111"/>
      <c r="D75" s="119"/>
      <c r="E75" s="119"/>
      <c r="F75" s="106"/>
      <c r="G75" s="106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16"/>
      <c r="S75" s="116"/>
      <c r="T75" s="106"/>
      <c r="U75" s="106"/>
      <c r="V75" s="116"/>
      <c r="W75" s="116"/>
      <c r="X75" s="116"/>
      <c r="Y75" s="116"/>
      <c r="Z75" s="116"/>
    </row>
    <row r="76" spans="1:26" x14ac:dyDescent="0.25">
      <c r="A76" s="111"/>
      <c r="B76" s="111"/>
      <c r="C76" s="111"/>
      <c r="D76" s="119"/>
      <c r="E76" s="119"/>
      <c r="F76" s="106"/>
      <c r="G76" s="106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16"/>
      <c r="S76" s="116"/>
      <c r="T76" s="106"/>
      <c r="U76" s="106"/>
      <c r="V76" s="116"/>
      <c r="W76" s="116"/>
      <c r="X76" s="116"/>
      <c r="Y76" s="116"/>
      <c r="Z76" s="116"/>
    </row>
    <row r="77" spans="1:26" x14ac:dyDescent="0.25">
      <c r="A77" s="111"/>
      <c r="B77" s="111"/>
      <c r="C77" s="111"/>
      <c r="D77" s="119"/>
      <c r="E77" s="119"/>
      <c r="F77" s="106"/>
      <c r="G77" s="106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16"/>
      <c r="S77" s="116"/>
      <c r="T77" s="106"/>
      <c r="U77" s="106"/>
      <c r="V77" s="116"/>
      <c r="W77" s="116"/>
      <c r="X77" s="116"/>
      <c r="Y77" s="116"/>
      <c r="Z77" s="116"/>
    </row>
    <row r="78" spans="1:26" x14ac:dyDescent="0.25">
      <c r="A78" s="111"/>
      <c r="B78" s="111"/>
      <c r="C78" s="111"/>
      <c r="D78" s="119"/>
      <c r="E78" s="119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111"/>
      <c r="B79" s="111"/>
      <c r="C79" s="111"/>
      <c r="D79" s="119"/>
      <c r="E79" s="119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111"/>
      <c r="B80" s="111"/>
      <c r="C80" s="111"/>
      <c r="D80" s="119"/>
      <c r="E80" s="119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36" x14ac:dyDescent="0.25">
      <c r="A81" s="111"/>
      <c r="B81" s="111"/>
      <c r="C81" s="111"/>
      <c r="D81" s="119"/>
      <c r="E81" s="119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36" x14ac:dyDescent="0.25">
      <c r="A82" s="111"/>
      <c r="B82" s="111"/>
      <c r="C82" s="111"/>
      <c r="D82" s="119"/>
      <c r="E82" s="119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36" x14ac:dyDescent="0.25">
      <c r="A83" s="111"/>
      <c r="B83" s="111"/>
      <c r="C83" s="111"/>
      <c r="D83" s="119"/>
      <c r="E83" s="119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36" x14ac:dyDescent="0.25">
      <c r="A84" s="111"/>
      <c r="B84" s="111"/>
      <c r="C84" s="111"/>
      <c r="D84" s="119"/>
      <c r="E84" s="119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  <c r="AJ84" s="14"/>
    </row>
    <row r="85" spans="1:36" x14ac:dyDescent="0.25">
      <c r="A85" s="111"/>
      <c r="B85" s="111"/>
      <c r="C85" s="111"/>
      <c r="D85" s="119"/>
      <c r="E85" s="119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36" x14ac:dyDescent="0.25">
      <c r="A86" s="111"/>
      <c r="B86" s="111"/>
      <c r="C86" s="111"/>
      <c r="D86" s="119"/>
      <c r="E86" s="119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36" x14ac:dyDescent="0.25">
      <c r="A87" s="111"/>
      <c r="B87" s="111"/>
      <c r="C87" s="111"/>
      <c r="D87" s="119"/>
      <c r="E87" s="119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36" x14ac:dyDescent="0.25">
      <c r="A88" s="111"/>
      <c r="B88" s="111"/>
      <c r="C88" s="111"/>
      <c r="D88" s="119"/>
      <c r="E88" s="119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36" x14ac:dyDescent="0.25">
      <c r="A89" s="111"/>
      <c r="B89" s="111"/>
      <c r="C89" s="111"/>
      <c r="D89" s="119"/>
      <c r="E89" s="119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36" x14ac:dyDescent="0.25">
      <c r="A90" s="111"/>
      <c r="B90" s="111"/>
      <c r="C90" s="111"/>
      <c r="D90" s="119"/>
      <c r="E90" s="119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36" x14ac:dyDescent="0.25">
      <c r="A91" s="111"/>
      <c r="B91" s="111"/>
      <c r="C91" s="111"/>
      <c r="D91" s="119"/>
      <c r="E91" s="119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36" x14ac:dyDescent="0.25">
      <c r="A92" s="111"/>
      <c r="B92" s="111"/>
      <c r="C92" s="111"/>
      <c r="D92" s="119"/>
      <c r="E92" s="119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36" x14ac:dyDescent="0.25">
      <c r="A93" s="111"/>
      <c r="B93" s="111"/>
      <c r="C93" s="111"/>
      <c r="D93" s="119"/>
      <c r="E93" s="119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36" x14ac:dyDescent="0.25">
      <c r="A94" s="111"/>
      <c r="B94" s="111"/>
      <c r="C94" s="111"/>
      <c r="D94" s="119"/>
      <c r="E94" s="119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36" x14ac:dyDescent="0.25">
      <c r="A95" s="111"/>
      <c r="B95" s="111"/>
      <c r="C95" s="111"/>
      <c r="D95" s="119"/>
      <c r="E95" s="119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36" x14ac:dyDescent="0.25">
      <c r="A96" s="111"/>
      <c r="B96" s="111"/>
      <c r="C96" s="111"/>
      <c r="D96" s="119"/>
      <c r="E96" s="119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26" x14ac:dyDescent="0.25">
      <c r="A97" s="111"/>
      <c r="B97" s="111"/>
      <c r="C97" s="111"/>
      <c r="D97" s="119"/>
      <c r="E97" s="119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26" x14ac:dyDescent="0.25">
      <c r="A98" s="111"/>
      <c r="B98" s="111"/>
      <c r="C98" s="111"/>
      <c r="D98" s="119"/>
      <c r="E98" s="119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26" x14ac:dyDescent="0.25">
      <c r="A99" s="111"/>
      <c r="B99" s="111"/>
      <c r="C99" s="111"/>
      <c r="D99" s="119"/>
      <c r="E99" s="119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26" x14ac:dyDescent="0.25">
      <c r="A100" s="111"/>
      <c r="B100" s="111"/>
      <c r="C100" s="111"/>
      <c r="D100" s="119"/>
      <c r="E100" s="119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26" x14ac:dyDescent="0.25">
      <c r="A101" s="111"/>
      <c r="B101" s="111"/>
      <c r="C101" s="111"/>
      <c r="D101" s="119"/>
      <c r="E101" s="119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26" x14ac:dyDescent="0.25">
      <c r="A102" s="111"/>
      <c r="B102" s="111"/>
      <c r="C102" s="111"/>
      <c r="D102" s="119"/>
      <c r="E102" s="119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26" x14ac:dyDescent="0.25">
      <c r="A103" s="111"/>
      <c r="B103" s="111"/>
      <c r="C103" s="111"/>
      <c r="D103" s="119"/>
      <c r="E103" s="119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26" x14ac:dyDescent="0.25">
      <c r="A104" s="111"/>
      <c r="B104" s="111"/>
      <c r="C104" s="111"/>
      <c r="D104" s="119"/>
      <c r="E104" s="119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26" x14ac:dyDescent="0.25">
      <c r="A105" s="111"/>
      <c r="B105" s="111"/>
      <c r="C105" s="111"/>
      <c r="D105" s="119"/>
      <c r="E105" s="119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26" x14ac:dyDescent="0.25">
      <c r="A106" s="111"/>
      <c r="B106" s="111"/>
      <c r="C106" s="111"/>
      <c r="D106" s="119"/>
      <c r="E106" s="119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</row>
    <row r="107" spans="1:26" x14ac:dyDescent="0.25">
      <c r="A107" s="111"/>
      <c r="B107" s="111"/>
      <c r="C107" s="111"/>
      <c r="D107" s="119"/>
      <c r="E107" s="119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26" x14ac:dyDescent="0.25">
      <c r="A108" s="111"/>
      <c r="B108" s="111"/>
      <c r="C108" s="111"/>
      <c r="D108" s="119"/>
      <c r="E108" s="119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26" x14ac:dyDescent="0.25">
      <c r="A109" s="111"/>
      <c r="B109" s="111"/>
      <c r="C109" s="111"/>
      <c r="D109" s="119"/>
      <c r="E109" s="119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26" x14ac:dyDescent="0.25">
      <c r="A110" s="111"/>
      <c r="B110" s="111"/>
      <c r="C110" s="111"/>
      <c r="D110" s="119"/>
      <c r="E110" s="119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26" x14ac:dyDescent="0.25">
      <c r="A111" s="111"/>
      <c r="B111" s="111"/>
      <c r="C111" s="111"/>
      <c r="D111" s="119"/>
      <c r="E111" s="119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26" x14ac:dyDescent="0.25">
      <c r="A112" s="111"/>
      <c r="B112" s="111"/>
      <c r="C112" s="111"/>
      <c r="D112" s="119"/>
      <c r="E112" s="119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111"/>
      <c r="B113" s="111"/>
      <c r="C113" s="111"/>
      <c r="D113" s="119"/>
      <c r="E113" s="119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111"/>
      <c r="B114" s="111"/>
      <c r="C114" s="111"/>
      <c r="D114" s="119"/>
      <c r="E114" s="119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111"/>
      <c r="B115" s="111"/>
      <c r="C115" s="111"/>
      <c r="D115" s="119"/>
      <c r="E115" s="119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111"/>
      <c r="B116" s="111"/>
      <c r="C116" s="111"/>
      <c r="D116" s="119"/>
      <c r="E116" s="119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111"/>
      <c r="B117" s="111"/>
      <c r="C117" s="111"/>
      <c r="D117" s="119"/>
      <c r="E117" s="119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111"/>
      <c r="B118" s="111"/>
      <c r="C118" s="111"/>
      <c r="D118" s="119"/>
      <c r="E118" s="119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111"/>
      <c r="B119" s="111"/>
      <c r="C119" s="111"/>
      <c r="D119" s="119"/>
      <c r="E119" s="119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111"/>
      <c r="B120" s="111"/>
      <c r="C120" s="111"/>
      <c r="D120" s="119"/>
      <c r="E120" s="119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111"/>
      <c r="B121" s="111"/>
      <c r="C121" s="111"/>
      <c r="D121" s="119"/>
      <c r="E121" s="119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111"/>
      <c r="B122" s="111"/>
      <c r="C122" s="111"/>
      <c r="D122" s="119"/>
      <c r="E122" s="119"/>
      <c r="F122" s="106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111"/>
      <c r="B123" s="111"/>
      <c r="C123" s="111"/>
      <c r="D123" s="119"/>
      <c r="E123" s="119"/>
      <c r="F123" s="106"/>
      <c r="G123" s="10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111"/>
      <c r="B124" s="111"/>
      <c r="C124" s="111"/>
      <c r="D124" s="119"/>
      <c r="E124" s="119"/>
      <c r="F124" s="106"/>
      <c r="G124" s="106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111"/>
      <c r="B125" s="111"/>
      <c r="C125" s="111"/>
      <c r="D125" s="119"/>
      <c r="E125" s="119"/>
      <c r="F125" s="106"/>
      <c r="G125" s="106"/>
      <c r="H125" s="123"/>
      <c r="I125" s="123"/>
      <c r="J125" s="123"/>
      <c r="K125" s="123"/>
      <c r="L125" s="123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111"/>
      <c r="B126" s="111"/>
      <c r="C126" s="111"/>
      <c r="D126" s="119"/>
      <c r="E126" s="119"/>
      <c r="F126" s="106"/>
      <c r="G126" s="106"/>
      <c r="H126" s="123"/>
      <c r="I126" s="123"/>
      <c r="J126" s="123"/>
      <c r="K126" s="123"/>
      <c r="L126" s="123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111"/>
      <c r="B127" s="111"/>
      <c r="C127" s="111"/>
      <c r="D127" s="119"/>
      <c r="E127" s="119"/>
      <c r="F127" s="106"/>
      <c r="G127" s="106"/>
      <c r="H127" s="123"/>
      <c r="I127" s="123"/>
      <c r="J127" s="123"/>
      <c r="K127" s="123"/>
      <c r="L127" s="123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111"/>
      <c r="B128" s="111"/>
      <c r="C128" s="111"/>
      <c r="D128" s="119"/>
      <c r="E128" s="119"/>
      <c r="F128" s="106"/>
      <c r="G128" s="106"/>
      <c r="H128" s="123"/>
      <c r="I128" s="123"/>
      <c r="J128" s="123"/>
      <c r="K128" s="123"/>
      <c r="L128" s="123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111"/>
      <c r="B129" s="111"/>
      <c r="C129" s="111"/>
      <c r="D129" s="119"/>
      <c r="E129" s="119"/>
      <c r="F129" s="106"/>
      <c r="G129" s="106"/>
      <c r="H129" s="123"/>
      <c r="I129" s="123"/>
      <c r="J129" s="123"/>
      <c r="K129" s="123"/>
      <c r="L129" s="123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111"/>
      <c r="B130" s="111"/>
      <c r="C130" s="111"/>
      <c r="D130" s="119"/>
      <c r="E130" s="119"/>
      <c r="F130" s="106"/>
      <c r="G130" s="106"/>
      <c r="H130" s="123"/>
      <c r="I130" s="123"/>
      <c r="J130" s="123"/>
      <c r="K130" s="123"/>
      <c r="L130" s="123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111"/>
      <c r="B131" s="111"/>
      <c r="C131" s="111"/>
      <c r="D131" s="119"/>
      <c r="E131" s="119"/>
      <c r="F131" s="106"/>
      <c r="G131" s="106"/>
      <c r="H131" s="123"/>
      <c r="I131" s="123"/>
      <c r="J131" s="123"/>
      <c r="K131" s="123"/>
      <c r="L131" s="123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111"/>
      <c r="B132" s="111"/>
      <c r="C132" s="111"/>
      <c r="D132" s="119"/>
      <c r="E132" s="119"/>
      <c r="F132" s="106"/>
      <c r="G132" s="106"/>
      <c r="H132" s="123"/>
      <c r="I132" s="123"/>
      <c r="J132" s="123"/>
      <c r="K132" s="123"/>
      <c r="L132" s="123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111"/>
      <c r="B133" s="111"/>
      <c r="C133" s="111"/>
      <c r="D133" s="119"/>
      <c r="E133" s="119"/>
      <c r="F133" s="106"/>
      <c r="G133" s="106"/>
      <c r="H133" s="123"/>
      <c r="I133" s="123"/>
      <c r="J133" s="123"/>
      <c r="K133" s="123"/>
      <c r="L133" s="123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111"/>
      <c r="B134" s="111"/>
      <c r="C134" s="111"/>
      <c r="D134" s="119"/>
      <c r="E134" s="119"/>
      <c r="F134" s="106"/>
      <c r="G134" s="106"/>
      <c r="H134" s="123"/>
      <c r="I134" s="123"/>
      <c r="J134" s="123"/>
      <c r="K134" s="123"/>
      <c r="L134" s="123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111"/>
      <c r="B135" s="111"/>
      <c r="C135" s="111"/>
      <c r="D135" s="119"/>
      <c r="E135" s="119"/>
      <c r="F135" s="106"/>
      <c r="G135" s="106"/>
      <c r="H135" s="123"/>
      <c r="I135" s="123"/>
      <c r="J135" s="123"/>
      <c r="K135" s="123"/>
      <c r="L135" s="123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111"/>
      <c r="B136" s="111"/>
      <c r="C136" s="111"/>
      <c r="D136" s="119"/>
      <c r="E136" s="119"/>
      <c r="F136" s="106"/>
      <c r="G136" s="106"/>
      <c r="H136" s="123"/>
      <c r="I136" s="123"/>
      <c r="J136" s="123"/>
      <c r="K136" s="123"/>
      <c r="L136" s="123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111"/>
      <c r="B137" s="111"/>
      <c r="C137" s="111"/>
      <c r="D137" s="119"/>
      <c r="E137" s="119"/>
      <c r="F137" s="106"/>
      <c r="G137" s="106"/>
      <c r="H137" s="123"/>
      <c r="I137" s="123"/>
      <c r="J137" s="123"/>
      <c r="K137" s="123"/>
      <c r="L137" s="123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111"/>
      <c r="B138" s="111"/>
      <c r="C138" s="111"/>
      <c r="D138" s="119"/>
      <c r="E138" s="119"/>
      <c r="F138" s="106"/>
      <c r="G138" s="106"/>
      <c r="H138" s="123"/>
      <c r="I138" s="123"/>
      <c r="J138" s="123"/>
      <c r="K138" s="123"/>
      <c r="L138" s="123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111"/>
      <c r="B139" s="111"/>
      <c r="C139" s="111"/>
      <c r="D139" s="119"/>
      <c r="E139" s="119"/>
      <c r="F139" s="106"/>
      <c r="G139" s="106"/>
      <c r="H139" s="123"/>
      <c r="I139" s="123"/>
      <c r="J139" s="123"/>
      <c r="K139" s="123"/>
      <c r="L139" s="123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111"/>
      <c r="B140" s="111"/>
      <c r="C140" s="111"/>
      <c r="D140" s="119"/>
      <c r="E140" s="119"/>
      <c r="F140" s="106"/>
      <c r="G140" s="106"/>
      <c r="H140" s="123"/>
      <c r="I140" s="123"/>
      <c r="J140" s="123"/>
      <c r="K140" s="123"/>
      <c r="L140" s="123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111"/>
      <c r="B141" s="111"/>
      <c r="C141" s="111"/>
      <c r="D141" s="119"/>
      <c r="E141" s="119"/>
      <c r="F141" s="106"/>
      <c r="G141" s="106"/>
      <c r="H141" s="123"/>
      <c r="I141" s="123"/>
      <c r="J141" s="123"/>
      <c r="K141" s="123"/>
      <c r="L141" s="123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111"/>
      <c r="B142" s="111"/>
      <c r="C142" s="111"/>
      <c r="D142" s="119"/>
      <c r="E142" s="119"/>
      <c r="F142" s="106"/>
      <c r="G142" s="106"/>
      <c r="H142" s="123"/>
      <c r="I142" s="123"/>
      <c r="J142" s="123"/>
      <c r="K142" s="123"/>
      <c r="L142" s="123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111"/>
      <c r="B143" s="111"/>
      <c r="C143" s="111"/>
      <c r="D143" s="119"/>
      <c r="E143" s="119"/>
      <c r="F143" s="106"/>
      <c r="G143" s="106"/>
      <c r="H143" s="123"/>
      <c r="I143" s="123"/>
      <c r="J143" s="123"/>
      <c r="K143" s="123"/>
      <c r="L143" s="123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111"/>
      <c r="B144" s="111"/>
      <c r="C144" s="111"/>
      <c r="D144" s="119"/>
      <c r="E144" s="119"/>
      <c r="F144" s="106"/>
      <c r="G144" s="106"/>
      <c r="H144" s="123"/>
      <c r="I144" s="123"/>
      <c r="J144" s="123"/>
      <c r="K144" s="123"/>
      <c r="L144" s="123"/>
      <c r="M144" s="120"/>
      <c r="N144" s="120"/>
      <c r="O144" s="120"/>
      <c r="P144" s="120"/>
      <c r="Q144" s="120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111"/>
      <c r="B145" s="111"/>
      <c r="C145" s="111"/>
      <c r="D145" s="119"/>
      <c r="E145" s="119"/>
      <c r="F145" s="106"/>
      <c r="G145" s="106"/>
      <c r="H145" s="123"/>
      <c r="I145" s="123"/>
      <c r="J145" s="123"/>
      <c r="K145" s="123"/>
      <c r="L145" s="123"/>
      <c r="M145" s="120"/>
      <c r="N145" s="120"/>
      <c r="O145" s="120"/>
      <c r="P145" s="120"/>
      <c r="Q145" s="120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111"/>
      <c r="B146" s="111"/>
      <c r="C146" s="111"/>
      <c r="D146" s="119"/>
      <c r="E146" s="119"/>
      <c r="F146" s="106"/>
      <c r="G146" s="106"/>
      <c r="H146" s="123"/>
      <c r="I146" s="123"/>
      <c r="J146" s="123"/>
      <c r="K146" s="123"/>
      <c r="L146" s="123"/>
      <c r="M146" s="120"/>
      <c r="N146" s="120"/>
      <c r="O146" s="120"/>
      <c r="P146" s="120"/>
      <c r="Q146" s="120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111"/>
      <c r="B147" s="111"/>
      <c r="C147" s="111"/>
      <c r="D147" s="119"/>
      <c r="E147" s="119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111"/>
      <c r="B148" s="111"/>
      <c r="C148" s="111"/>
      <c r="D148" s="119"/>
      <c r="E148" s="119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111"/>
      <c r="B149" s="111"/>
      <c r="C149" s="111"/>
      <c r="D149" s="119"/>
      <c r="E149" s="119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111"/>
      <c r="B150" s="111"/>
      <c r="C150" s="111"/>
      <c r="D150" s="119"/>
      <c r="E150" s="119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111"/>
      <c r="B151" s="111"/>
      <c r="C151" s="111"/>
      <c r="D151" s="119"/>
      <c r="E151" s="119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111"/>
      <c r="B152" s="111"/>
      <c r="C152" s="111"/>
      <c r="D152" s="119"/>
      <c r="E152" s="119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111"/>
      <c r="B153" s="111"/>
      <c r="C153" s="111"/>
      <c r="D153" s="119"/>
      <c r="E153" s="119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111"/>
      <c r="B154" s="111"/>
      <c r="C154" s="111"/>
      <c r="D154" s="119"/>
      <c r="E154" s="119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111"/>
      <c r="B155" s="111"/>
      <c r="C155" s="111"/>
      <c r="D155" s="119"/>
      <c r="E155" s="119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111"/>
      <c r="B156" s="111"/>
      <c r="C156" s="111"/>
      <c r="D156" s="119"/>
      <c r="E156" s="119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111"/>
      <c r="B157" s="111"/>
      <c r="C157" s="111"/>
      <c r="D157" s="119"/>
      <c r="E157" s="119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111"/>
      <c r="B158" s="111"/>
      <c r="C158" s="111"/>
      <c r="D158" s="119"/>
      <c r="E158" s="119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111"/>
      <c r="B159" s="111"/>
      <c r="C159" s="111"/>
      <c r="D159" s="119"/>
      <c r="E159" s="119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111"/>
      <c r="B160" s="111"/>
      <c r="C160" s="111"/>
      <c r="D160" s="119"/>
      <c r="E160" s="119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111"/>
      <c r="B161" s="111"/>
      <c r="C161" s="111"/>
      <c r="D161" s="119"/>
      <c r="E161" s="119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111"/>
      <c r="B162" s="111"/>
      <c r="C162" s="111"/>
      <c r="D162" s="119"/>
      <c r="E162" s="119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111"/>
      <c r="B163" s="111"/>
      <c r="C163" s="111"/>
      <c r="D163" s="119"/>
      <c r="E163" s="119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111"/>
      <c r="B164" s="111"/>
      <c r="C164" s="111"/>
      <c r="D164" s="119"/>
      <c r="E164" s="119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111"/>
      <c r="B165" s="111"/>
      <c r="C165" s="111"/>
      <c r="D165" s="119"/>
      <c r="E165" s="119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111"/>
      <c r="B166" s="111"/>
      <c r="C166" s="111"/>
      <c r="D166" s="119"/>
      <c r="E166" s="119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111"/>
      <c r="B167" s="111"/>
      <c r="C167" s="111"/>
      <c r="D167" s="119"/>
      <c r="E167" s="119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111"/>
      <c r="B168" s="111"/>
      <c r="C168" s="111"/>
      <c r="D168" s="119"/>
      <c r="E168" s="119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111"/>
      <c r="B169" s="111"/>
      <c r="C169" s="111"/>
      <c r="D169" s="119"/>
      <c r="E169" s="119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111"/>
      <c r="B170" s="111"/>
      <c r="C170" s="111"/>
      <c r="D170" s="119"/>
      <c r="E170" s="119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111"/>
      <c r="B171" s="111"/>
      <c r="C171" s="111"/>
      <c r="D171" s="119"/>
      <c r="E171" s="119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111"/>
      <c r="B172" s="111"/>
      <c r="C172" s="111"/>
      <c r="D172" s="119"/>
      <c r="E172" s="119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111"/>
      <c r="B173" s="111"/>
      <c r="C173" s="111"/>
      <c r="D173" s="119"/>
      <c r="E173" s="119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111"/>
      <c r="B174" s="111"/>
      <c r="C174" s="111"/>
      <c r="D174" s="119"/>
      <c r="E174" s="119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111"/>
      <c r="B175" s="111"/>
      <c r="C175" s="111"/>
      <c r="D175" s="119"/>
      <c r="E175" s="119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111"/>
      <c r="B176" s="111"/>
      <c r="C176" s="111"/>
      <c r="D176" s="119"/>
      <c r="E176" s="119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111"/>
      <c r="B177" s="111"/>
      <c r="C177" s="111"/>
      <c r="D177" s="119"/>
      <c r="E177" s="119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111"/>
      <c r="B178" s="111"/>
      <c r="C178" s="111"/>
      <c r="D178" s="119"/>
      <c r="E178" s="119"/>
      <c r="F178" s="106"/>
      <c r="G178" s="115"/>
      <c r="H178" s="128"/>
      <c r="I178" s="128"/>
      <c r="J178" s="128"/>
      <c r="K178" s="128"/>
      <c r="L178" s="128"/>
      <c r="M178" s="128"/>
      <c r="N178" s="128"/>
      <c r="O178" s="128"/>
      <c r="P178" s="128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111"/>
      <c r="B179" s="111"/>
      <c r="C179" s="111"/>
      <c r="D179" s="119"/>
      <c r="E179" s="119"/>
      <c r="F179" s="106"/>
      <c r="G179" s="115"/>
      <c r="H179" s="128"/>
      <c r="I179" s="128"/>
      <c r="J179" s="128"/>
      <c r="K179" s="128"/>
      <c r="L179" s="128"/>
      <c r="M179" s="128"/>
      <c r="N179" s="128"/>
      <c r="O179" s="128"/>
      <c r="P179" s="128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111"/>
      <c r="B180" s="111"/>
      <c r="C180" s="111"/>
      <c r="D180" s="119"/>
      <c r="E180" s="119"/>
      <c r="F180" s="106"/>
      <c r="G180" s="115"/>
      <c r="H180" s="129"/>
      <c r="I180" s="130"/>
      <c r="J180" s="130"/>
      <c r="K180" s="130"/>
      <c r="L180" s="128"/>
      <c r="M180" s="128"/>
      <c r="N180" s="128"/>
      <c r="O180" s="128"/>
      <c r="P180" s="128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111"/>
      <c r="B181" s="111"/>
      <c r="C181" s="111"/>
      <c r="D181" s="119"/>
      <c r="E181" s="119"/>
      <c r="F181" s="106"/>
      <c r="G181" s="115"/>
      <c r="H181" s="129"/>
      <c r="I181" s="130"/>
      <c r="J181" s="130"/>
      <c r="K181" s="130"/>
      <c r="L181" s="128"/>
      <c r="M181" s="128"/>
      <c r="N181" s="128"/>
      <c r="O181" s="128"/>
      <c r="P181" s="128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111"/>
      <c r="B182" s="111"/>
      <c r="C182" s="111"/>
      <c r="D182" s="119"/>
      <c r="E182" s="119"/>
      <c r="F182" s="106"/>
      <c r="G182" s="115"/>
      <c r="H182" s="129"/>
      <c r="I182" s="130"/>
      <c r="J182" s="130"/>
      <c r="K182" s="130"/>
      <c r="L182" s="128"/>
      <c r="M182" s="128"/>
      <c r="N182" s="128"/>
      <c r="O182" s="128"/>
      <c r="P182" s="128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111"/>
      <c r="B183" s="111"/>
      <c r="C183" s="111"/>
      <c r="D183" s="119"/>
      <c r="E183" s="119"/>
      <c r="F183" s="106"/>
      <c r="G183" s="115"/>
      <c r="H183" s="129"/>
      <c r="I183" s="130"/>
      <c r="J183" s="130"/>
      <c r="K183" s="130"/>
      <c r="L183" s="128"/>
      <c r="M183" s="128"/>
      <c r="N183" s="128"/>
      <c r="O183" s="128"/>
      <c r="P183" s="128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111"/>
      <c r="B184" s="111"/>
      <c r="C184" s="111"/>
      <c r="D184" s="119"/>
      <c r="E184" s="119"/>
      <c r="F184" s="106"/>
      <c r="G184" s="115"/>
      <c r="H184" s="129"/>
      <c r="I184" s="130"/>
      <c r="J184" s="130"/>
      <c r="K184" s="130"/>
      <c r="L184" s="128"/>
      <c r="M184" s="128"/>
      <c r="N184" s="128"/>
      <c r="O184" s="128"/>
      <c r="P184" s="128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111"/>
      <c r="B185" s="111"/>
      <c r="C185" s="111"/>
      <c r="D185" s="119"/>
      <c r="E185" s="119"/>
      <c r="F185" s="106"/>
      <c r="G185" s="115"/>
      <c r="H185" s="128"/>
      <c r="I185" s="128"/>
      <c r="J185" s="128"/>
      <c r="K185" s="128"/>
      <c r="L185" s="128"/>
      <c r="M185" s="128"/>
      <c r="N185" s="128"/>
      <c r="O185" s="128"/>
      <c r="P185" s="128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111"/>
      <c r="B186" s="111"/>
      <c r="C186" s="111"/>
      <c r="D186" s="119"/>
      <c r="E186" s="119"/>
      <c r="F186" s="106"/>
      <c r="G186" s="115"/>
      <c r="H186" s="128"/>
      <c r="I186" s="128"/>
      <c r="J186" s="128"/>
      <c r="K186" s="128"/>
      <c r="L186" s="128"/>
      <c r="M186" s="128"/>
      <c r="N186" s="128"/>
      <c r="O186" s="128"/>
      <c r="P186" s="128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111"/>
      <c r="B187" s="111"/>
      <c r="C187" s="111"/>
      <c r="D187" s="119"/>
      <c r="E187" s="119"/>
      <c r="F187" s="106"/>
      <c r="G187" s="115"/>
      <c r="H187" s="130"/>
      <c r="I187" s="130"/>
      <c r="J187" s="130"/>
      <c r="K187" s="130"/>
      <c r="L187" s="130"/>
      <c r="M187" s="128"/>
      <c r="N187" s="128"/>
      <c r="O187" s="130"/>
      <c r="P187" s="130"/>
      <c r="Q187" s="131"/>
      <c r="R187" s="117"/>
      <c r="S187" s="117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111"/>
      <c r="B188" s="111"/>
      <c r="C188" s="111"/>
      <c r="D188" s="119"/>
      <c r="E188" s="119"/>
      <c r="F188" s="106"/>
      <c r="G188" s="115"/>
      <c r="H188" s="129"/>
      <c r="I188" s="129"/>
      <c r="J188" s="129"/>
      <c r="K188" s="129"/>
      <c r="L188" s="129"/>
      <c r="M188" s="128"/>
      <c r="N188" s="128"/>
      <c r="O188" s="129"/>
      <c r="P188" s="129"/>
      <c r="Q188" s="123"/>
      <c r="R188" s="118"/>
      <c r="S188" s="118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111"/>
      <c r="B189" s="111"/>
      <c r="C189" s="111"/>
      <c r="D189" s="119"/>
      <c r="E189" s="119"/>
      <c r="F189" s="106"/>
      <c r="G189" s="115"/>
      <c r="H189" s="128"/>
      <c r="I189" s="128"/>
      <c r="J189" s="128"/>
      <c r="K189" s="128"/>
      <c r="L189" s="128"/>
      <c r="M189" s="128"/>
      <c r="N189" s="128"/>
      <c r="O189" s="128"/>
      <c r="P189" s="128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111"/>
      <c r="B190" s="111"/>
      <c r="C190" s="111"/>
      <c r="D190" s="119"/>
      <c r="E190" s="119"/>
      <c r="F190" s="106"/>
      <c r="G190" s="115"/>
      <c r="H190" s="128"/>
      <c r="I190" s="128"/>
      <c r="J190" s="128"/>
      <c r="K190" s="128"/>
      <c r="L190" s="128"/>
      <c r="M190" s="128"/>
      <c r="N190" s="128"/>
      <c r="O190" s="128"/>
      <c r="P190" s="128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111"/>
      <c r="B191" s="111"/>
      <c r="C191" s="111"/>
      <c r="D191" s="119"/>
      <c r="E191" s="119"/>
      <c r="F191" s="106"/>
      <c r="G191" s="115"/>
      <c r="H191" s="128"/>
      <c r="I191" s="128"/>
      <c r="J191" s="128"/>
      <c r="K191" s="128"/>
      <c r="L191" s="128"/>
      <c r="M191" s="128"/>
      <c r="N191" s="128"/>
      <c r="O191" s="128"/>
      <c r="P191" s="128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111"/>
      <c r="B192" s="111"/>
      <c r="C192" s="111"/>
      <c r="D192" s="119"/>
      <c r="E192" s="119"/>
      <c r="F192" s="106"/>
      <c r="G192" s="115"/>
      <c r="H192" s="128"/>
      <c r="I192" s="128"/>
      <c r="J192" s="128"/>
      <c r="K192" s="128"/>
      <c r="L192" s="128"/>
      <c r="M192" s="128"/>
      <c r="N192" s="128"/>
      <c r="O192" s="128"/>
      <c r="P192" s="128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111"/>
      <c r="B193" s="111"/>
      <c r="C193" s="111"/>
      <c r="D193" s="119"/>
      <c r="E193" s="119"/>
      <c r="F193" s="106"/>
      <c r="G193" s="106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111"/>
      <c r="B194" s="111"/>
      <c r="C194" s="111"/>
      <c r="D194" s="119"/>
      <c r="E194" s="119"/>
      <c r="F194" s="106"/>
      <c r="G194" s="106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111"/>
      <c r="B195" s="111"/>
      <c r="C195" s="111"/>
      <c r="D195" s="119"/>
      <c r="E195" s="119"/>
      <c r="F195" s="106"/>
      <c r="G195" s="106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111"/>
      <c r="B196" s="111"/>
      <c r="C196" s="111"/>
      <c r="D196" s="119"/>
      <c r="E196" s="119"/>
      <c r="F196" s="106"/>
      <c r="G196" s="106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111"/>
      <c r="B197" s="111"/>
      <c r="C197" s="111"/>
      <c r="D197" s="119"/>
      <c r="E197" s="119"/>
      <c r="F197" s="106"/>
      <c r="G197" s="106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111"/>
      <c r="B198" s="111"/>
      <c r="C198" s="111"/>
      <c r="D198" s="119"/>
      <c r="E198" s="119"/>
      <c r="F198" s="106"/>
      <c r="G198" s="106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111"/>
      <c r="B199" s="111"/>
      <c r="C199" s="111"/>
      <c r="D199" s="119"/>
      <c r="E199" s="119"/>
      <c r="F199" s="106"/>
      <c r="G199" s="106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111"/>
      <c r="B200" s="111"/>
      <c r="C200" s="111"/>
      <c r="D200" s="119"/>
      <c r="E200" s="119"/>
      <c r="F200" s="106"/>
      <c r="G200" s="106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111"/>
      <c r="B201" s="111"/>
      <c r="C201" s="111"/>
      <c r="D201" s="119"/>
      <c r="E201" s="119"/>
      <c r="F201" s="106"/>
      <c r="G201" s="106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111"/>
      <c r="B202" s="111"/>
      <c r="C202" s="111"/>
      <c r="D202" s="119"/>
      <c r="E202" s="119"/>
      <c r="F202" s="106"/>
      <c r="G202" s="106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111"/>
      <c r="B203" s="111"/>
      <c r="C203" s="111"/>
      <c r="D203" s="119"/>
      <c r="E203" s="119"/>
      <c r="F203" s="106"/>
      <c r="G203" s="106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111"/>
      <c r="B204" s="111"/>
      <c r="C204" s="111"/>
      <c r="D204" s="119"/>
      <c r="E204" s="119"/>
      <c r="F204" s="106"/>
      <c r="G204" s="106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111"/>
      <c r="B205" s="111"/>
      <c r="C205" s="111"/>
      <c r="D205" s="119"/>
      <c r="E205" s="119"/>
      <c r="F205" s="106"/>
      <c r="G205" s="106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111"/>
      <c r="B206" s="111"/>
      <c r="C206" s="111"/>
      <c r="D206" s="119"/>
      <c r="E206" s="119"/>
      <c r="F206" s="106"/>
      <c r="G206" s="106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111"/>
      <c r="B207" s="111"/>
      <c r="C207" s="111"/>
      <c r="D207" s="119"/>
      <c r="E207" s="119"/>
      <c r="F207" s="106"/>
      <c r="G207" s="106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111"/>
      <c r="B208" s="111"/>
      <c r="C208" s="111"/>
      <c r="D208" s="119"/>
      <c r="E208" s="119"/>
      <c r="F208" s="106"/>
      <c r="G208" s="106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111"/>
      <c r="B209" s="111"/>
      <c r="C209" s="111"/>
      <c r="D209" s="119"/>
      <c r="E209" s="119"/>
      <c r="F209" s="106"/>
      <c r="G209" s="106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16"/>
      <c r="S209" s="116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111"/>
      <c r="B210" s="111"/>
      <c r="C210" s="111"/>
      <c r="D210" s="119"/>
      <c r="E210" s="119"/>
      <c r="F210" s="106"/>
      <c r="G210" s="106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16"/>
      <c r="S210" s="116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111"/>
      <c r="B211" s="111"/>
      <c r="C211" s="111"/>
      <c r="D211" s="119"/>
      <c r="E211" s="119"/>
      <c r="F211" s="106"/>
      <c r="G211" s="106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111"/>
      <c r="B212" s="111"/>
      <c r="C212" s="111"/>
      <c r="D212" s="119"/>
      <c r="E212" s="119"/>
      <c r="F212" s="106"/>
      <c r="G212" s="106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111"/>
      <c r="B213" s="111"/>
      <c r="C213" s="111"/>
      <c r="D213" s="119"/>
      <c r="E213" s="119"/>
      <c r="F213" s="106"/>
      <c r="G213" s="106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111"/>
      <c r="B214" s="111"/>
      <c r="C214" s="111"/>
      <c r="D214" s="119"/>
      <c r="E214" s="119"/>
      <c r="F214" s="106"/>
      <c r="G214" s="106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111"/>
      <c r="B215" s="111"/>
      <c r="C215" s="111"/>
      <c r="D215" s="119"/>
      <c r="E215" s="119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111"/>
      <c r="B216" s="111"/>
      <c r="C216" s="111"/>
      <c r="D216" s="119"/>
      <c r="E216" s="119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111"/>
      <c r="B217" s="111"/>
      <c r="C217" s="111"/>
      <c r="D217" s="119"/>
      <c r="E217" s="119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111"/>
      <c r="B218" s="111"/>
      <c r="C218" s="111"/>
      <c r="D218" s="119"/>
      <c r="E218" s="119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111"/>
      <c r="B219" s="111"/>
      <c r="C219" s="111"/>
      <c r="D219" s="119"/>
      <c r="E219" s="119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111"/>
      <c r="B220" s="111"/>
      <c r="C220" s="111"/>
      <c r="D220" s="119"/>
      <c r="E220" s="119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111"/>
      <c r="B221" s="111"/>
      <c r="C221" s="111"/>
      <c r="D221" s="119"/>
      <c r="E221" s="119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111"/>
      <c r="B222" s="111"/>
      <c r="C222" s="111"/>
      <c r="D222" s="119"/>
      <c r="E222" s="119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111"/>
      <c r="B223" s="111"/>
      <c r="C223" s="111"/>
      <c r="D223" s="119"/>
      <c r="E223" s="119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111"/>
      <c r="B224" s="111"/>
      <c r="C224" s="111"/>
      <c r="D224" s="119"/>
      <c r="E224" s="119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111"/>
      <c r="B225" s="111"/>
      <c r="C225" s="111"/>
      <c r="D225" s="119"/>
      <c r="E225" s="119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111"/>
      <c r="B226" s="111"/>
      <c r="C226" s="111"/>
      <c r="D226" s="119"/>
      <c r="E226" s="119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111"/>
      <c r="B227" s="111"/>
      <c r="C227" s="111"/>
      <c r="D227" s="119"/>
      <c r="E227" s="119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111"/>
      <c r="B228" s="111"/>
      <c r="C228" s="111"/>
      <c r="D228" s="119"/>
      <c r="E228" s="119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111"/>
      <c r="B229" s="111"/>
      <c r="C229" s="111"/>
      <c r="D229" s="119"/>
      <c r="E229" s="119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111"/>
      <c r="B230" s="111"/>
      <c r="C230" s="111"/>
      <c r="D230" s="119"/>
      <c r="E230" s="119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106"/>
      <c r="B231" s="106"/>
      <c r="C231" s="111"/>
      <c r="D231" s="119"/>
      <c r="E231" s="119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106"/>
      <c r="B232" s="106"/>
      <c r="C232" s="111"/>
      <c r="D232" s="119"/>
      <c r="E232" s="119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106"/>
      <c r="B233" s="106"/>
      <c r="C233" s="111"/>
      <c r="D233" s="119"/>
      <c r="E233" s="119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106"/>
      <c r="B234" s="106"/>
      <c r="C234" s="111"/>
      <c r="D234" s="119"/>
      <c r="E234" s="119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106"/>
      <c r="B235" s="106"/>
      <c r="C235" s="111"/>
      <c r="D235" s="119"/>
      <c r="E235" s="119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</row>
    <row r="237" spans="1:26" x14ac:dyDescent="0.25"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</row>
    <row r="238" spans="1:26" x14ac:dyDescent="0.25"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</row>
    <row r="239" spans="1:26" x14ac:dyDescent="0.25"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</row>
    <row r="240" spans="1:26" x14ac:dyDescent="0.25"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</row>
    <row r="241" spans="6:22" x14ac:dyDescent="0.25"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X59"/>
  <sheetViews>
    <sheetView zoomScale="70" zoomScaleNormal="70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34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26"/>
      <c r="L2" s="40"/>
      <c r="M2" s="40"/>
      <c r="N2" s="40"/>
      <c r="X2" s="138"/>
    </row>
    <row r="3" spans="1:24" ht="20.25" x14ac:dyDescent="0.3">
      <c r="A3" s="237" t="str">
        <f>IF(Leyendas!$E$2&lt;&gt;"","Establecimiento:",IF(Leyendas!$D$2&lt;&gt;"","Región:","País:"))</f>
        <v>País:</v>
      </c>
      <c r="B3" s="272" t="str">
        <f>IF(Leyendas!$E$2&lt;&gt;"",Leyendas!$E$2,IF(Leyendas!$D$2&lt;&gt;"",Leyendas!$D$2,Leyendas!$C$2))</f>
        <v>Bolivia</v>
      </c>
      <c r="C3" s="12"/>
      <c r="F3" s="4"/>
      <c r="G3" s="4"/>
      <c r="H3" s="4"/>
      <c r="I3" s="4"/>
      <c r="J3" s="4"/>
      <c r="K3" s="226"/>
      <c r="L3" s="224"/>
      <c r="M3" s="226"/>
      <c r="N3" s="40"/>
      <c r="U3" s="147"/>
    </row>
    <row r="4" spans="1:24" ht="15.75" x14ac:dyDescent="0.25">
      <c r="A4" s="104" t="s">
        <v>363</v>
      </c>
      <c r="B4" s="13"/>
      <c r="C4" s="12"/>
      <c r="F4" s="4"/>
      <c r="G4" s="4"/>
      <c r="H4" s="4"/>
      <c r="I4" s="4"/>
      <c r="J4" s="4"/>
      <c r="K4" s="104">
        <f>Leyendas!$A$2</f>
        <v>2019</v>
      </c>
    </row>
    <row r="5" spans="1:24" ht="60" customHeight="1" x14ac:dyDescent="0.25">
      <c r="C5" s="148"/>
      <c r="D5" s="370" t="s">
        <v>9</v>
      </c>
      <c r="E5" s="371"/>
      <c r="F5" s="371"/>
      <c r="G5" s="371"/>
      <c r="H5" s="371"/>
      <c r="I5" s="371"/>
      <c r="J5" s="371"/>
      <c r="K5" s="371"/>
      <c r="L5" s="1"/>
      <c r="M5" s="367" t="s">
        <v>10</v>
      </c>
      <c r="N5" s="368"/>
      <c r="O5" s="368"/>
      <c r="P5" s="368"/>
      <c r="Q5" s="368"/>
      <c r="R5" s="368"/>
      <c r="S5" s="368"/>
      <c r="T5" s="368"/>
      <c r="U5" s="369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398</v>
      </c>
      <c r="E6" s="26" t="s">
        <v>77</v>
      </c>
      <c r="F6" s="26" t="s">
        <v>78</v>
      </c>
      <c r="G6" s="26" t="s">
        <v>84</v>
      </c>
      <c r="H6" s="26" t="s">
        <v>396</v>
      </c>
      <c r="I6" s="26" t="s">
        <v>75</v>
      </c>
      <c r="J6" s="20" t="s">
        <v>399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07" t="s">
        <v>29</v>
      </c>
      <c r="V7" s="105"/>
      <c r="W7" s="105"/>
      <c r="X7" s="25"/>
    </row>
    <row r="8" spans="1:24" s="227" customFormat="1" ht="13.5" customHeight="1" x14ac:dyDescent="0.25">
      <c r="A8" s="275" t="str">
        <f>Leyendas!$C$2</f>
        <v>Bolivia</v>
      </c>
      <c r="B8" s="275">
        <f>Leyendas!$A$2</f>
        <v>2019</v>
      </c>
      <c r="C8" s="276">
        <v>1</v>
      </c>
      <c r="D8" s="277"/>
      <c r="E8" s="277"/>
      <c r="F8" s="277"/>
      <c r="G8" s="277"/>
      <c r="H8" s="277"/>
      <c r="I8" s="277"/>
      <c r="J8" s="278"/>
      <c r="K8" s="278"/>
      <c r="L8" s="279"/>
      <c r="M8" s="280"/>
      <c r="N8" s="278"/>
      <c r="O8" s="278"/>
      <c r="P8" s="278"/>
      <c r="Q8" s="281"/>
      <c r="R8" s="281"/>
      <c r="S8" s="282"/>
      <c r="T8" s="282"/>
      <c r="U8" s="283"/>
      <c r="W8" s="284"/>
    </row>
    <row r="9" spans="1:24" s="227" customFormat="1" ht="13.5" customHeight="1" x14ac:dyDescent="0.25">
      <c r="A9" s="275" t="str">
        <f>Leyendas!$C$2</f>
        <v>Bolivia</v>
      </c>
      <c r="B9" s="275">
        <f>Leyendas!$A$2</f>
        <v>2019</v>
      </c>
      <c r="C9" s="276">
        <v>2</v>
      </c>
      <c r="D9" s="277"/>
      <c r="E9" s="277"/>
      <c r="F9" s="277"/>
      <c r="G9" s="277"/>
      <c r="H9" s="277"/>
      <c r="I9" s="277"/>
      <c r="J9" s="278"/>
      <c r="K9" s="278"/>
      <c r="L9" s="279"/>
      <c r="M9" s="280"/>
      <c r="N9" s="278"/>
      <c r="O9" s="278"/>
      <c r="P9" s="278"/>
      <c r="Q9" s="281"/>
      <c r="R9" s="281"/>
      <c r="S9" s="282"/>
      <c r="T9" s="282"/>
      <c r="U9" s="283"/>
      <c r="V9" s="228"/>
      <c r="W9" s="284"/>
      <c r="X9" s="228"/>
    </row>
    <row r="10" spans="1:24" s="227" customFormat="1" ht="13.5" customHeight="1" x14ac:dyDescent="0.25">
      <c r="A10" s="275" t="str">
        <f>Leyendas!$C$2</f>
        <v>Bolivia</v>
      </c>
      <c r="B10" s="275">
        <f>Leyendas!$A$2</f>
        <v>2019</v>
      </c>
      <c r="C10" s="276">
        <v>3</v>
      </c>
      <c r="D10" s="277"/>
      <c r="E10" s="277"/>
      <c r="F10" s="277"/>
      <c r="G10" s="277"/>
      <c r="H10" s="277"/>
      <c r="I10" s="277"/>
      <c r="J10" s="278"/>
      <c r="K10" s="278"/>
      <c r="L10" s="279"/>
      <c r="M10" s="280"/>
      <c r="N10" s="278"/>
      <c r="O10" s="278"/>
      <c r="P10" s="278"/>
      <c r="Q10" s="281"/>
      <c r="R10" s="281"/>
      <c r="S10" s="282"/>
      <c r="T10" s="282"/>
      <c r="U10" s="283"/>
      <c r="W10" s="284"/>
    </row>
    <row r="11" spans="1:24" s="227" customFormat="1" ht="13.5" customHeight="1" x14ac:dyDescent="0.25">
      <c r="A11" s="275" t="str">
        <f>Leyendas!$C$2</f>
        <v>Bolivia</v>
      </c>
      <c r="B11" s="275">
        <f>Leyendas!$A$2</f>
        <v>2019</v>
      </c>
      <c r="C11" s="276">
        <v>4</v>
      </c>
      <c r="D11" s="277"/>
      <c r="E11" s="277"/>
      <c r="F11" s="277"/>
      <c r="G11" s="277"/>
      <c r="H11" s="277"/>
      <c r="I11" s="277"/>
      <c r="J11" s="278"/>
      <c r="K11" s="278"/>
      <c r="L11" s="279"/>
      <c r="M11" s="280"/>
      <c r="N11" s="278"/>
      <c r="O11" s="278"/>
      <c r="P11" s="278"/>
      <c r="Q11" s="281"/>
      <c r="R11" s="281"/>
      <c r="S11" s="282"/>
      <c r="T11" s="282"/>
      <c r="U11" s="283"/>
      <c r="W11" s="284"/>
    </row>
    <row r="12" spans="1:24" s="227" customFormat="1" ht="13.5" customHeight="1" x14ac:dyDescent="0.25">
      <c r="A12" s="275" t="str">
        <f>Leyendas!$C$2</f>
        <v>Bolivia</v>
      </c>
      <c r="B12" s="275">
        <f>Leyendas!$A$2</f>
        <v>2019</v>
      </c>
      <c r="C12" s="276">
        <v>5</v>
      </c>
      <c r="D12" s="277"/>
      <c r="E12" s="277"/>
      <c r="F12" s="277"/>
      <c r="G12" s="277"/>
      <c r="H12" s="277"/>
      <c r="I12" s="277"/>
      <c r="J12" s="278"/>
      <c r="K12" s="278"/>
      <c r="L12" s="279"/>
      <c r="M12" s="280"/>
      <c r="N12" s="278"/>
      <c r="O12" s="278"/>
      <c r="P12" s="278"/>
      <c r="Q12" s="281"/>
      <c r="R12" s="281"/>
      <c r="S12" s="282"/>
      <c r="T12" s="282"/>
      <c r="U12" s="283"/>
      <c r="W12" s="284"/>
    </row>
    <row r="13" spans="1:24" s="227" customFormat="1" ht="13.5" customHeight="1" x14ac:dyDescent="0.25">
      <c r="A13" s="275" t="str">
        <f>Leyendas!$C$2</f>
        <v>Bolivia</v>
      </c>
      <c r="B13" s="275">
        <f>Leyendas!$A$2</f>
        <v>2019</v>
      </c>
      <c r="C13" s="276">
        <v>6</v>
      </c>
      <c r="D13" s="277"/>
      <c r="E13" s="277"/>
      <c r="F13" s="277"/>
      <c r="G13" s="277"/>
      <c r="H13" s="277"/>
      <c r="I13" s="277"/>
      <c r="J13" s="278"/>
      <c r="K13" s="278"/>
      <c r="L13" s="279"/>
      <c r="M13" s="280"/>
      <c r="N13" s="278"/>
      <c r="O13" s="278"/>
      <c r="P13" s="278"/>
      <c r="Q13" s="281"/>
      <c r="R13" s="281"/>
      <c r="S13" s="282"/>
      <c r="T13" s="282"/>
      <c r="U13" s="283"/>
      <c r="W13" s="284"/>
    </row>
    <row r="14" spans="1:24" s="227" customFormat="1" ht="13.5" customHeight="1" x14ac:dyDescent="0.25">
      <c r="A14" s="275" t="str">
        <f>Leyendas!$C$2</f>
        <v>Bolivia</v>
      </c>
      <c r="B14" s="275">
        <f>Leyendas!$A$2</f>
        <v>2019</v>
      </c>
      <c r="C14" s="276">
        <v>7</v>
      </c>
      <c r="D14" s="277"/>
      <c r="E14" s="277"/>
      <c r="F14" s="277"/>
      <c r="G14" s="277"/>
      <c r="H14" s="277"/>
      <c r="I14" s="277"/>
      <c r="J14" s="278"/>
      <c r="K14" s="278"/>
      <c r="L14" s="279"/>
      <c r="M14" s="280"/>
      <c r="N14" s="278"/>
      <c r="O14" s="278"/>
      <c r="P14" s="278"/>
      <c r="Q14" s="281"/>
      <c r="R14" s="281"/>
      <c r="S14" s="282"/>
      <c r="T14" s="282"/>
      <c r="U14" s="283"/>
      <c r="W14" s="284"/>
    </row>
    <row r="15" spans="1:24" s="227" customFormat="1" ht="13.5" customHeight="1" x14ac:dyDescent="0.25">
      <c r="A15" s="275" t="str">
        <f>Leyendas!$C$2</f>
        <v>Bolivia</v>
      </c>
      <c r="B15" s="275">
        <f>Leyendas!$A$2</f>
        <v>2019</v>
      </c>
      <c r="C15" s="276">
        <v>8</v>
      </c>
      <c r="D15" s="277"/>
      <c r="E15" s="277"/>
      <c r="F15" s="277"/>
      <c r="G15" s="277"/>
      <c r="H15" s="277"/>
      <c r="I15" s="277"/>
      <c r="J15" s="278"/>
      <c r="K15" s="278"/>
      <c r="L15" s="279"/>
      <c r="M15" s="280"/>
      <c r="N15" s="278"/>
      <c r="O15" s="278"/>
      <c r="P15" s="278"/>
      <c r="Q15" s="281"/>
      <c r="R15" s="281"/>
      <c r="S15" s="282"/>
      <c r="T15" s="282"/>
      <c r="U15" s="283"/>
      <c r="W15" s="284"/>
    </row>
    <row r="16" spans="1:24" s="227" customFormat="1" ht="13.5" customHeight="1" x14ac:dyDescent="0.25">
      <c r="A16" s="275" t="str">
        <f>Leyendas!$C$2</f>
        <v>Bolivia</v>
      </c>
      <c r="B16" s="275">
        <f>Leyendas!$A$2</f>
        <v>2019</v>
      </c>
      <c r="C16" s="276">
        <v>9</v>
      </c>
      <c r="D16" s="277"/>
      <c r="E16" s="277"/>
      <c r="F16" s="277"/>
      <c r="G16" s="277"/>
      <c r="H16" s="277"/>
      <c r="I16" s="277"/>
      <c r="J16" s="278"/>
      <c r="K16" s="278"/>
      <c r="L16" s="279"/>
      <c r="M16" s="280"/>
      <c r="N16" s="278"/>
      <c r="O16" s="278"/>
      <c r="P16" s="278"/>
      <c r="Q16" s="281"/>
      <c r="R16" s="281"/>
      <c r="S16" s="282"/>
      <c r="T16" s="282"/>
      <c r="U16" s="283"/>
      <c r="W16" s="284"/>
    </row>
    <row r="17" spans="1:21" s="227" customFormat="1" ht="13.5" customHeight="1" x14ac:dyDescent="0.25">
      <c r="A17" s="275" t="str">
        <f>Leyendas!$C$2</f>
        <v>Bolivia</v>
      </c>
      <c r="B17" s="275">
        <f>Leyendas!$A$2</f>
        <v>2019</v>
      </c>
      <c r="C17" s="276">
        <v>10</v>
      </c>
      <c r="D17" s="277"/>
      <c r="E17" s="277"/>
      <c r="F17" s="277"/>
      <c r="G17" s="277"/>
      <c r="H17" s="277"/>
      <c r="I17" s="277"/>
      <c r="J17" s="278"/>
      <c r="K17" s="278"/>
      <c r="L17" s="279"/>
      <c r="M17" s="280"/>
      <c r="N17" s="278"/>
      <c r="O17" s="278"/>
      <c r="P17" s="278"/>
      <c r="Q17" s="281"/>
      <c r="R17" s="281"/>
      <c r="S17" s="282"/>
      <c r="T17" s="282"/>
      <c r="U17" s="283"/>
    </row>
    <row r="18" spans="1:21" s="227" customFormat="1" ht="13.5" customHeight="1" x14ac:dyDescent="0.25">
      <c r="A18" s="275" t="str">
        <f>Leyendas!$C$2</f>
        <v>Bolivia</v>
      </c>
      <c r="B18" s="275">
        <f>Leyendas!$A$2</f>
        <v>2019</v>
      </c>
      <c r="C18" s="276">
        <v>11</v>
      </c>
      <c r="D18" s="277"/>
      <c r="E18" s="277"/>
      <c r="F18" s="277"/>
      <c r="G18" s="277"/>
      <c r="H18" s="277"/>
      <c r="I18" s="277"/>
      <c r="J18" s="278"/>
      <c r="K18" s="278"/>
      <c r="L18" s="279"/>
      <c r="M18" s="280"/>
      <c r="N18" s="278"/>
      <c r="O18" s="278"/>
      <c r="P18" s="278"/>
      <c r="Q18" s="281"/>
      <c r="R18" s="281"/>
      <c r="S18" s="282"/>
      <c r="T18" s="282"/>
      <c r="U18" s="283"/>
    </row>
    <row r="19" spans="1:21" s="227" customFormat="1" ht="13.5" customHeight="1" x14ac:dyDescent="0.25">
      <c r="A19" s="275" t="str">
        <f>Leyendas!$C$2</f>
        <v>Bolivia</v>
      </c>
      <c r="B19" s="275">
        <f>Leyendas!$A$2</f>
        <v>2019</v>
      </c>
      <c r="C19" s="276">
        <v>12</v>
      </c>
      <c r="D19" s="277"/>
      <c r="E19" s="277"/>
      <c r="F19" s="277"/>
      <c r="G19" s="277"/>
      <c r="H19" s="277"/>
      <c r="I19" s="277"/>
      <c r="J19" s="278"/>
      <c r="K19" s="278"/>
      <c r="L19" s="279"/>
      <c r="M19" s="280"/>
      <c r="N19" s="278"/>
      <c r="O19" s="278"/>
      <c r="P19" s="278"/>
      <c r="Q19" s="281"/>
      <c r="R19" s="281"/>
      <c r="S19" s="282"/>
      <c r="T19" s="282"/>
      <c r="U19" s="283"/>
    </row>
    <row r="20" spans="1:21" s="227" customFormat="1" ht="13.5" customHeight="1" x14ac:dyDescent="0.25">
      <c r="A20" s="275" t="str">
        <f>Leyendas!$C$2</f>
        <v>Bolivia</v>
      </c>
      <c r="B20" s="275">
        <f>Leyendas!$A$2</f>
        <v>2019</v>
      </c>
      <c r="C20" s="276">
        <v>13</v>
      </c>
      <c r="D20" s="277"/>
      <c r="E20" s="277"/>
      <c r="F20" s="277"/>
      <c r="G20" s="277"/>
      <c r="H20" s="277"/>
      <c r="I20" s="277"/>
      <c r="J20" s="278"/>
      <c r="K20" s="278"/>
      <c r="L20" s="279"/>
      <c r="M20" s="280"/>
      <c r="N20" s="278"/>
      <c r="O20" s="278"/>
      <c r="P20" s="278"/>
      <c r="Q20" s="281"/>
      <c r="R20" s="281"/>
      <c r="S20" s="282"/>
      <c r="T20" s="282"/>
      <c r="U20" s="283"/>
    </row>
    <row r="21" spans="1:21" s="227" customFormat="1" ht="13.5" customHeight="1" x14ac:dyDescent="0.25">
      <c r="A21" s="275" t="str">
        <f>Leyendas!$C$2</f>
        <v>Bolivia</v>
      </c>
      <c r="B21" s="275">
        <f>Leyendas!$A$2</f>
        <v>2019</v>
      </c>
      <c r="C21" s="276">
        <v>14</v>
      </c>
      <c r="D21" s="277"/>
      <c r="E21" s="277"/>
      <c r="F21" s="277"/>
      <c r="G21" s="277"/>
      <c r="H21" s="277"/>
      <c r="I21" s="277"/>
      <c r="J21" s="278"/>
      <c r="K21" s="278"/>
      <c r="L21" s="279"/>
      <c r="M21" s="280"/>
      <c r="N21" s="278"/>
      <c r="O21" s="278"/>
      <c r="P21" s="278"/>
      <c r="Q21" s="281"/>
      <c r="R21" s="281"/>
      <c r="S21" s="282"/>
      <c r="T21" s="282"/>
      <c r="U21" s="283"/>
    </row>
    <row r="22" spans="1:21" s="227" customFormat="1" ht="13.5" customHeight="1" x14ac:dyDescent="0.25">
      <c r="A22" s="275" t="str">
        <f>Leyendas!$C$2</f>
        <v>Bolivia</v>
      </c>
      <c r="B22" s="275">
        <f>Leyendas!$A$2</f>
        <v>2019</v>
      </c>
      <c r="C22" s="276">
        <v>15</v>
      </c>
      <c r="D22" s="277"/>
      <c r="E22" s="277"/>
      <c r="F22" s="277"/>
      <c r="G22" s="277"/>
      <c r="H22" s="277"/>
      <c r="I22" s="277"/>
      <c r="J22" s="278"/>
      <c r="K22" s="278"/>
      <c r="L22" s="279"/>
      <c r="M22" s="280"/>
      <c r="N22" s="278"/>
      <c r="O22" s="278"/>
      <c r="P22" s="278"/>
      <c r="Q22" s="281"/>
      <c r="R22" s="281"/>
      <c r="S22" s="282"/>
      <c r="T22" s="282"/>
      <c r="U22" s="283"/>
    </row>
    <row r="23" spans="1:21" s="227" customFormat="1" ht="13.5" customHeight="1" x14ac:dyDescent="0.25">
      <c r="A23" s="275" t="str">
        <f>Leyendas!$C$2</f>
        <v>Bolivia</v>
      </c>
      <c r="B23" s="275">
        <f>Leyendas!$A$2</f>
        <v>2019</v>
      </c>
      <c r="C23" s="276">
        <v>16</v>
      </c>
      <c r="D23" s="277"/>
      <c r="E23" s="277"/>
      <c r="F23" s="277"/>
      <c r="G23" s="277"/>
      <c r="H23" s="277"/>
      <c r="I23" s="277"/>
      <c r="J23" s="278"/>
      <c r="K23" s="278"/>
      <c r="L23" s="279"/>
      <c r="M23" s="280"/>
      <c r="N23" s="278"/>
      <c r="O23" s="278"/>
      <c r="P23" s="278"/>
      <c r="Q23" s="281"/>
      <c r="R23" s="281"/>
      <c r="S23" s="282"/>
      <c r="T23" s="282"/>
      <c r="U23" s="283"/>
    </row>
    <row r="24" spans="1:21" s="227" customFormat="1" ht="13.5" customHeight="1" x14ac:dyDescent="0.25">
      <c r="A24" s="275" t="str">
        <f>Leyendas!$C$2</f>
        <v>Bolivia</v>
      </c>
      <c r="B24" s="275">
        <f>Leyendas!$A$2</f>
        <v>2019</v>
      </c>
      <c r="C24" s="276">
        <v>17</v>
      </c>
      <c r="D24" s="277"/>
      <c r="E24" s="277"/>
      <c r="F24" s="277"/>
      <c r="G24" s="277"/>
      <c r="H24" s="277"/>
      <c r="I24" s="277"/>
      <c r="J24" s="278"/>
      <c r="K24" s="278"/>
      <c r="L24" s="279"/>
      <c r="M24" s="280"/>
      <c r="N24" s="278"/>
      <c r="O24" s="278"/>
      <c r="P24" s="278"/>
      <c r="Q24" s="281"/>
      <c r="R24" s="281"/>
      <c r="S24" s="282"/>
      <c r="T24" s="282"/>
      <c r="U24" s="283"/>
    </row>
    <row r="25" spans="1:21" s="227" customFormat="1" ht="13.5" customHeight="1" x14ac:dyDescent="0.25">
      <c r="A25" s="275" t="str">
        <f>Leyendas!$C$2</f>
        <v>Bolivia</v>
      </c>
      <c r="B25" s="275">
        <f>Leyendas!$A$2</f>
        <v>2019</v>
      </c>
      <c r="C25" s="276">
        <v>18</v>
      </c>
      <c r="D25" s="277"/>
      <c r="E25" s="277"/>
      <c r="F25" s="277"/>
      <c r="G25" s="277"/>
      <c r="H25" s="277"/>
      <c r="I25" s="277"/>
      <c r="J25" s="278"/>
      <c r="K25" s="278"/>
      <c r="L25" s="279"/>
      <c r="M25" s="280"/>
      <c r="N25" s="278"/>
      <c r="O25" s="278"/>
      <c r="P25" s="278"/>
      <c r="Q25" s="281"/>
      <c r="R25" s="281"/>
      <c r="S25" s="282"/>
      <c r="T25" s="282"/>
      <c r="U25" s="283"/>
    </row>
    <row r="26" spans="1:21" s="227" customFormat="1" ht="13.5" customHeight="1" x14ac:dyDescent="0.25">
      <c r="A26" s="275" t="str">
        <f>Leyendas!$C$2</f>
        <v>Bolivia</v>
      </c>
      <c r="B26" s="275">
        <f>Leyendas!$A$2</f>
        <v>2019</v>
      </c>
      <c r="C26" s="276">
        <v>19</v>
      </c>
      <c r="D26" s="277"/>
      <c r="E26" s="277"/>
      <c r="F26" s="277"/>
      <c r="G26" s="277"/>
      <c r="H26" s="277"/>
      <c r="I26" s="277"/>
      <c r="J26" s="278"/>
      <c r="K26" s="278"/>
      <c r="L26" s="279"/>
      <c r="M26" s="280"/>
      <c r="N26" s="278"/>
      <c r="O26" s="278"/>
      <c r="P26" s="278"/>
      <c r="Q26" s="281"/>
      <c r="R26" s="281"/>
      <c r="S26" s="282"/>
      <c r="T26" s="282"/>
      <c r="U26" s="283"/>
    </row>
    <row r="27" spans="1:21" s="227" customFormat="1" ht="13.5" customHeight="1" x14ac:dyDescent="0.25">
      <c r="A27" s="275" t="str">
        <f>Leyendas!$C$2</f>
        <v>Bolivia</v>
      </c>
      <c r="B27" s="275">
        <f>Leyendas!$A$2</f>
        <v>2019</v>
      </c>
      <c r="C27" s="276">
        <v>20</v>
      </c>
      <c r="D27" s="277"/>
      <c r="E27" s="277"/>
      <c r="F27" s="277"/>
      <c r="G27" s="277"/>
      <c r="H27" s="277"/>
      <c r="I27" s="277"/>
      <c r="J27" s="278"/>
      <c r="K27" s="278"/>
      <c r="L27" s="279"/>
      <c r="M27" s="280"/>
      <c r="N27" s="278"/>
      <c r="O27" s="278"/>
      <c r="P27" s="278"/>
      <c r="Q27" s="281"/>
      <c r="R27" s="281"/>
      <c r="S27" s="282"/>
      <c r="T27" s="282"/>
      <c r="U27" s="283"/>
    </row>
    <row r="28" spans="1:21" s="227" customFormat="1" ht="13.5" customHeight="1" x14ac:dyDescent="0.25">
      <c r="A28" s="275" t="str">
        <f>Leyendas!$C$2</f>
        <v>Bolivia</v>
      </c>
      <c r="B28" s="275">
        <f>Leyendas!$A$2</f>
        <v>2019</v>
      </c>
      <c r="C28" s="276">
        <v>21</v>
      </c>
      <c r="D28" s="277"/>
      <c r="E28" s="277"/>
      <c r="F28" s="277"/>
      <c r="G28" s="277"/>
      <c r="H28" s="277"/>
      <c r="I28" s="277"/>
      <c r="J28" s="278"/>
      <c r="K28" s="278"/>
      <c r="L28" s="279"/>
      <c r="M28" s="280"/>
      <c r="N28" s="278"/>
      <c r="O28" s="278"/>
      <c r="P28" s="278"/>
      <c r="Q28" s="281"/>
      <c r="R28" s="281"/>
      <c r="S28" s="282"/>
      <c r="T28" s="282"/>
      <c r="U28" s="283"/>
    </row>
    <row r="29" spans="1:21" s="227" customFormat="1" ht="13.5" customHeight="1" x14ac:dyDescent="0.25">
      <c r="A29" s="275" t="str">
        <f>Leyendas!$C$2</f>
        <v>Bolivia</v>
      </c>
      <c r="B29" s="275">
        <f>Leyendas!$A$2</f>
        <v>2019</v>
      </c>
      <c r="C29" s="276">
        <v>22</v>
      </c>
      <c r="D29" s="277"/>
      <c r="E29" s="277"/>
      <c r="F29" s="277"/>
      <c r="G29" s="277"/>
      <c r="H29" s="277"/>
      <c r="I29" s="277"/>
      <c r="J29" s="278"/>
      <c r="K29" s="278"/>
      <c r="L29" s="279"/>
      <c r="M29" s="280"/>
      <c r="N29" s="278"/>
      <c r="O29" s="278"/>
      <c r="P29" s="278"/>
      <c r="Q29" s="281"/>
      <c r="R29" s="281"/>
      <c r="S29" s="282"/>
      <c r="T29" s="282"/>
      <c r="U29" s="283"/>
    </row>
    <row r="30" spans="1:21" s="227" customFormat="1" ht="13.5" customHeight="1" x14ac:dyDescent="0.25">
      <c r="A30" s="275" t="str">
        <f>Leyendas!$C$2</f>
        <v>Bolivia</v>
      </c>
      <c r="B30" s="275">
        <f>Leyendas!$A$2</f>
        <v>2019</v>
      </c>
      <c r="C30" s="276">
        <v>23</v>
      </c>
      <c r="D30" s="277"/>
      <c r="E30" s="277"/>
      <c r="F30" s="277"/>
      <c r="G30" s="277"/>
      <c r="H30" s="277"/>
      <c r="I30" s="277"/>
      <c r="J30" s="278"/>
      <c r="K30" s="278"/>
      <c r="L30" s="279"/>
      <c r="M30" s="280"/>
      <c r="N30" s="278"/>
      <c r="O30" s="278"/>
      <c r="P30" s="278"/>
      <c r="Q30" s="281"/>
      <c r="R30" s="281"/>
      <c r="S30" s="282"/>
      <c r="T30" s="282"/>
      <c r="U30" s="283"/>
    </row>
    <row r="31" spans="1:21" s="227" customFormat="1" ht="13.5" customHeight="1" x14ac:dyDescent="0.25">
      <c r="A31" s="275" t="str">
        <f>Leyendas!$C$2</f>
        <v>Bolivia</v>
      </c>
      <c r="B31" s="275">
        <f>Leyendas!$A$2</f>
        <v>2019</v>
      </c>
      <c r="C31" s="276">
        <v>24</v>
      </c>
      <c r="D31" s="277"/>
      <c r="E31" s="277"/>
      <c r="F31" s="277"/>
      <c r="G31" s="277"/>
      <c r="H31" s="277"/>
      <c r="I31" s="277"/>
      <c r="J31" s="278"/>
      <c r="K31" s="278"/>
      <c r="L31" s="279"/>
      <c r="M31" s="280"/>
      <c r="N31" s="278"/>
      <c r="O31" s="278"/>
      <c r="P31" s="278"/>
      <c r="Q31" s="281"/>
      <c r="R31" s="281"/>
      <c r="S31" s="282"/>
      <c r="T31" s="282"/>
      <c r="U31" s="283"/>
    </row>
    <row r="32" spans="1:21" s="227" customFormat="1" ht="13.5" customHeight="1" x14ac:dyDescent="0.25">
      <c r="A32" s="275" t="str">
        <f>Leyendas!$C$2</f>
        <v>Bolivia</v>
      </c>
      <c r="B32" s="275">
        <f>Leyendas!$A$2</f>
        <v>2019</v>
      </c>
      <c r="C32" s="276">
        <v>25</v>
      </c>
      <c r="D32" s="277"/>
      <c r="E32" s="277"/>
      <c r="F32" s="277"/>
      <c r="G32" s="277"/>
      <c r="H32" s="277"/>
      <c r="I32" s="277"/>
      <c r="J32" s="278"/>
      <c r="K32" s="278"/>
      <c r="L32" s="279"/>
      <c r="M32" s="280"/>
      <c r="N32" s="278"/>
      <c r="O32" s="278"/>
      <c r="P32" s="278"/>
      <c r="Q32" s="281"/>
      <c r="R32" s="281"/>
      <c r="S32" s="282"/>
      <c r="T32" s="282"/>
      <c r="U32" s="283"/>
    </row>
    <row r="33" spans="1:21" s="227" customFormat="1" ht="13.5" customHeight="1" x14ac:dyDescent="0.25">
      <c r="A33" s="275" t="str">
        <f>Leyendas!$C$2</f>
        <v>Bolivia</v>
      </c>
      <c r="B33" s="275">
        <f>Leyendas!$A$2</f>
        <v>2019</v>
      </c>
      <c r="C33" s="276">
        <v>26</v>
      </c>
      <c r="D33" s="277"/>
      <c r="E33" s="277"/>
      <c r="F33" s="277"/>
      <c r="G33" s="277"/>
      <c r="H33" s="277"/>
      <c r="I33" s="277"/>
      <c r="J33" s="278"/>
      <c r="K33" s="278"/>
      <c r="L33" s="279"/>
      <c r="M33" s="280"/>
      <c r="N33" s="278"/>
      <c r="O33" s="278"/>
      <c r="P33" s="278"/>
      <c r="Q33" s="281"/>
      <c r="R33" s="281"/>
      <c r="S33" s="282"/>
      <c r="T33" s="282"/>
      <c r="U33" s="283"/>
    </row>
    <row r="34" spans="1:21" s="227" customFormat="1" ht="13.5" customHeight="1" x14ac:dyDescent="0.25">
      <c r="A34" s="275" t="str">
        <f>Leyendas!$C$2</f>
        <v>Bolivia</v>
      </c>
      <c r="B34" s="275">
        <f>Leyendas!$A$2</f>
        <v>2019</v>
      </c>
      <c r="C34" s="276">
        <v>27</v>
      </c>
      <c r="D34" s="277"/>
      <c r="E34" s="277"/>
      <c r="F34" s="277"/>
      <c r="G34" s="277"/>
      <c r="H34" s="277"/>
      <c r="I34" s="277"/>
      <c r="J34" s="278"/>
      <c r="K34" s="278"/>
      <c r="L34" s="279"/>
      <c r="M34" s="280"/>
      <c r="N34" s="278"/>
      <c r="O34" s="278"/>
      <c r="P34" s="278"/>
      <c r="Q34" s="281"/>
      <c r="R34" s="281"/>
      <c r="S34" s="282"/>
      <c r="T34" s="282"/>
      <c r="U34" s="283"/>
    </row>
    <row r="35" spans="1:21" s="227" customFormat="1" ht="13.5" customHeight="1" x14ac:dyDescent="0.25">
      <c r="A35" s="275" t="str">
        <f>Leyendas!$C$2</f>
        <v>Bolivia</v>
      </c>
      <c r="B35" s="275">
        <f>Leyendas!$A$2</f>
        <v>2019</v>
      </c>
      <c r="C35" s="276">
        <v>28</v>
      </c>
      <c r="D35" s="277"/>
      <c r="E35" s="277"/>
      <c r="F35" s="277"/>
      <c r="G35" s="277"/>
      <c r="H35" s="277"/>
      <c r="I35" s="277"/>
      <c r="J35" s="278"/>
      <c r="K35" s="278"/>
      <c r="L35" s="279"/>
      <c r="M35" s="280"/>
      <c r="N35" s="278"/>
      <c r="O35" s="278"/>
      <c r="P35" s="278"/>
      <c r="Q35" s="281"/>
      <c r="R35" s="281"/>
      <c r="S35" s="282"/>
      <c r="T35" s="282"/>
      <c r="U35" s="283"/>
    </row>
    <row r="36" spans="1:21" s="227" customFormat="1" ht="13.5" customHeight="1" x14ac:dyDescent="0.25">
      <c r="A36" s="275" t="str">
        <f>Leyendas!$C$2</f>
        <v>Bolivia</v>
      </c>
      <c r="B36" s="275">
        <f>Leyendas!$A$2</f>
        <v>2019</v>
      </c>
      <c r="C36" s="276">
        <v>29</v>
      </c>
      <c r="D36" s="277"/>
      <c r="E36" s="277"/>
      <c r="F36" s="277"/>
      <c r="G36" s="277"/>
      <c r="H36" s="277"/>
      <c r="I36" s="277"/>
      <c r="J36" s="278"/>
      <c r="K36" s="278"/>
      <c r="L36" s="279"/>
      <c r="M36" s="280"/>
      <c r="N36" s="278"/>
      <c r="O36" s="278"/>
      <c r="P36" s="278"/>
      <c r="Q36" s="281"/>
      <c r="R36" s="281"/>
      <c r="S36" s="282"/>
      <c r="T36" s="282"/>
      <c r="U36" s="283"/>
    </row>
    <row r="37" spans="1:21" s="227" customFormat="1" ht="13.5" customHeight="1" x14ac:dyDescent="0.25">
      <c r="A37" s="275" t="str">
        <f>Leyendas!$C$2</f>
        <v>Bolivia</v>
      </c>
      <c r="B37" s="275">
        <f>Leyendas!$A$2</f>
        <v>2019</v>
      </c>
      <c r="C37" s="276">
        <v>30</v>
      </c>
      <c r="D37" s="277"/>
      <c r="E37" s="277"/>
      <c r="F37" s="277"/>
      <c r="G37" s="277"/>
      <c r="H37" s="277"/>
      <c r="I37" s="277"/>
      <c r="J37" s="278"/>
      <c r="K37" s="278"/>
      <c r="L37" s="279"/>
      <c r="M37" s="280"/>
      <c r="N37" s="278"/>
      <c r="O37" s="278"/>
      <c r="P37" s="278"/>
      <c r="Q37" s="281"/>
      <c r="R37" s="281"/>
      <c r="S37" s="282"/>
      <c r="T37" s="282"/>
      <c r="U37" s="283"/>
    </row>
    <row r="38" spans="1:21" s="227" customFormat="1" ht="13.5" customHeight="1" x14ac:dyDescent="0.25">
      <c r="A38" s="275" t="str">
        <f>Leyendas!$C$2</f>
        <v>Bolivia</v>
      </c>
      <c r="B38" s="275">
        <f>Leyendas!$A$2</f>
        <v>2019</v>
      </c>
      <c r="C38" s="276">
        <v>31</v>
      </c>
      <c r="D38" s="277"/>
      <c r="E38" s="277"/>
      <c r="F38" s="277"/>
      <c r="G38" s="277"/>
      <c r="H38" s="277"/>
      <c r="I38" s="277"/>
      <c r="J38" s="278"/>
      <c r="K38" s="278"/>
      <c r="L38" s="279"/>
      <c r="M38" s="280"/>
      <c r="N38" s="278"/>
      <c r="O38" s="278"/>
      <c r="P38" s="278"/>
      <c r="Q38" s="281"/>
      <c r="R38" s="281"/>
      <c r="S38" s="282"/>
      <c r="T38" s="282"/>
      <c r="U38" s="283"/>
    </row>
    <row r="39" spans="1:21" s="227" customFormat="1" ht="13.5" customHeight="1" x14ac:dyDescent="0.25">
      <c r="A39" s="275" t="str">
        <f>Leyendas!$C$2</f>
        <v>Bolivia</v>
      </c>
      <c r="B39" s="275">
        <f>Leyendas!$A$2</f>
        <v>2019</v>
      </c>
      <c r="C39" s="276">
        <v>32</v>
      </c>
      <c r="D39" s="277"/>
      <c r="E39" s="277"/>
      <c r="F39" s="277"/>
      <c r="G39" s="277"/>
      <c r="H39" s="277"/>
      <c r="I39" s="277"/>
      <c r="J39" s="278"/>
      <c r="K39" s="278"/>
      <c r="L39" s="279"/>
      <c r="M39" s="280"/>
      <c r="N39" s="278"/>
      <c r="O39" s="278"/>
      <c r="P39" s="278"/>
      <c r="Q39" s="281"/>
      <c r="R39" s="281"/>
      <c r="S39" s="282"/>
      <c r="T39" s="282"/>
      <c r="U39" s="283"/>
    </row>
    <row r="40" spans="1:21" s="227" customFormat="1" ht="13.5" customHeight="1" x14ac:dyDescent="0.25">
      <c r="A40" s="275" t="str">
        <f>Leyendas!$C$2</f>
        <v>Bolivia</v>
      </c>
      <c r="B40" s="275">
        <f>Leyendas!$A$2</f>
        <v>2019</v>
      </c>
      <c r="C40" s="276">
        <v>33</v>
      </c>
      <c r="D40" s="277"/>
      <c r="E40" s="277"/>
      <c r="F40" s="277"/>
      <c r="G40" s="277"/>
      <c r="H40" s="277"/>
      <c r="I40" s="277"/>
      <c r="J40" s="278"/>
      <c r="K40" s="278"/>
      <c r="L40" s="279"/>
      <c r="M40" s="280"/>
      <c r="N40" s="278"/>
      <c r="O40" s="278"/>
      <c r="P40" s="278"/>
      <c r="Q40" s="281"/>
      <c r="R40" s="281"/>
      <c r="S40" s="282"/>
      <c r="T40" s="282"/>
      <c r="U40" s="283"/>
    </row>
    <row r="41" spans="1:21" s="227" customFormat="1" ht="13.5" customHeight="1" x14ac:dyDescent="0.25">
      <c r="A41" s="275" t="str">
        <f>Leyendas!$C$2</f>
        <v>Bolivia</v>
      </c>
      <c r="B41" s="275">
        <f>Leyendas!$A$2</f>
        <v>2019</v>
      </c>
      <c r="C41" s="276">
        <v>34</v>
      </c>
      <c r="D41" s="277"/>
      <c r="E41" s="277"/>
      <c r="F41" s="277"/>
      <c r="G41" s="277"/>
      <c r="H41" s="277"/>
      <c r="I41" s="277"/>
      <c r="J41" s="278"/>
      <c r="K41" s="278"/>
      <c r="L41" s="279"/>
      <c r="M41" s="280"/>
      <c r="N41" s="278"/>
      <c r="O41" s="278"/>
      <c r="P41" s="278"/>
      <c r="Q41" s="281"/>
      <c r="R41" s="281"/>
      <c r="S41" s="282"/>
      <c r="T41" s="282"/>
      <c r="U41" s="283"/>
    </row>
    <row r="42" spans="1:21" s="227" customFormat="1" ht="13.5" customHeight="1" x14ac:dyDescent="0.25">
      <c r="A42" s="275" t="str">
        <f>Leyendas!$C$2</f>
        <v>Bolivia</v>
      </c>
      <c r="B42" s="275">
        <f>Leyendas!$A$2</f>
        <v>2019</v>
      </c>
      <c r="C42" s="276">
        <v>35</v>
      </c>
      <c r="D42" s="277"/>
      <c r="E42" s="277"/>
      <c r="F42" s="277"/>
      <c r="G42" s="277"/>
      <c r="H42" s="277"/>
      <c r="I42" s="277"/>
      <c r="J42" s="278"/>
      <c r="K42" s="278"/>
      <c r="L42" s="279"/>
      <c r="M42" s="280"/>
      <c r="N42" s="278"/>
      <c r="O42" s="278"/>
      <c r="P42" s="278"/>
      <c r="Q42" s="281"/>
      <c r="R42" s="281"/>
      <c r="S42" s="282"/>
      <c r="T42" s="282"/>
      <c r="U42" s="283"/>
    </row>
    <row r="43" spans="1:21" s="227" customFormat="1" ht="13.5" customHeight="1" x14ac:dyDescent="0.25">
      <c r="A43" s="275" t="str">
        <f>Leyendas!$C$2</f>
        <v>Bolivia</v>
      </c>
      <c r="B43" s="275">
        <f>Leyendas!$A$2</f>
        <v>2019</v>
      </c>
      <c r="C43" s="276">
        <v>36</v>
      </c>
      <c r="D43" s="277"/>
      <c r="E43" s="277"/>
      <c r="F43" s="277"/>
      <c r="G43" s="277"/>
      <c r="H43" s="277"/>
      <c r="I43" s="277"/>
      <c r="J43" s="278"/>
      <c r="K43" s="278"/>
      <c r="L43" s="279"/>
      <c r="M43" s="280"/>
      <c r="N43" s="278"/>
      <c r="O43" s="278"/>
      <c r="P43" s="278"/>
      <c r="Q43" s="281"/>
      <c r="R43" s="281"/>
      <c r="S43" s="282"/>
      <c r="T43" s="282"/>
      <c r="U43" s="283"/>
    </row>
    <row r="44" spans="1:21" s="227" customFormat="1" ht="13.5" customHeight="1" x14ac:dyDescent="0.25">
      <c r="A44" s="275" t="str">
        <f>Leyendas!$C$2</f>
        <v>Bolivia</v>
      </c>
      <c r="B44" s="275">
        <f>Leyendas!$A$2</f>
        <v>2019</v>
      </c>
      <c r="C44" s="276">
        <v>37</v>
      </c>
      <c r="D44" s="277"/>
      <c r="E44" s="277"/>
      <c r="F44" s="277"/>
      <c r="G44" s="277"/>
      <c r="H44" s="277"/>
      <c r="I44" s="277"/>
      <c r="J44" s="278"/>
      <c r="K44" s="278"/>
      <c r="L44" s="279"/>
      <c r="M44" s="280"/>
      <c r="N44" s="278"/>
      <c r="O44" s="278"/>
      <c r="P44" s="278"/>
      <c r="Q44" s="281"/>
      <c r="R44" s="281"/>
      <c r="S44" s="282"/>
      <c r="T44" s="282"/>
      <c r="U44" s="283"/>
    </row>
    <row r="45" spans="1:21" s="227" customFormat="1" ht="13.5" customHeight="1" x14ac:dyDescent="0.25">
      <c r="A45" s="275" t="str">
        <f>Leyendas!$C$2</f>
        <v>Bolivia</v>
      </c>
      <c r="B45" s="275">
        <f>Leyendas!$A$2</f>
        <v>2019</v>
      </c>
      <c r="C45" s="276">
        <v>38</v>
      </c>
      <c r="D45" s="277"/>
      <c r="E45" s="277"/>
      <c r="F45" s="277"/>
      <c r="G45" s="277"/>
      <c r="H45" s="277"/>
      <c r="I45" s="277"/>
      <c r="J45" s="278"/>
      <c r="K45" s="278"/>
      <c r="L45" s="279"/>
      <c r="M45" s="280"/>
      <c r="N45" s="278"/>
      <c r="O45" s="278"/>
      <c r="P45" s="278"/>
      <c r="Q45" s="281"/>
      <c r="R45" s="281"/>
      <c r="S45" s="282"/>
      <c r="T45" s="282"/>
      <c r="U45" s="283"/>
    </row>
    <row r="46" spans="1:21" s="227" customFormat="1" ht="13.5" customHeight="1" x14ac:dyDescent="0.25">
      <c r="A46" s="275" t="str">
        <f>Leyendas!$C$2</f>
        <v>Bolivia</v>
      </c>
      <c r="B46" s="275">
        <f>Leyendas!$A$2</f>
        <v>2019</v>
      </c>
      <c r="C46" s="276">
        <v>39</v>
      </c>
      <c r="D46" s="277"/>
      <c r="E46" s="277"/>
      <c r="F46" s="277"/>
      <c r="G46" s="277"/>
      <c r="H46" s="277"/>
      <c r="I46" s="277"/>
      <c r="J46" s="278"/>
      <c r="K46" s="278"/>
      <c r="L46" s="279"/>
      <c r="M46" s="280"/>
      <c r="N46" s="278"/>
      <c r="O46" s="278"/>
      <c r="P46" s="278"/>
      <c r="Q46" s="281"/>
      <c r="R46" s="281"/>
      <c r="S46" s="282"/>
      <c r="T46" s="282"/>
      <c r="U46" s="283"/>
    </row>
    <row r="47" spans="1:21" s="227" customFormat="1" ht="13.5" customHeight="1" x14ac:dyDescent="0.25">
      <c r="A47" s="275" t="str">
        <f>Leyendas!$C$2</f>
        <v>Bolivia</v>
      </c>
      <c r="B47" s="275">
        <f>Leyendas!$A$2</f>
        <v>2019</v>
      </c>
      <c r="C47" s="276">
        <v>40</v>
      </c>
      <c r="D47" s="285"/>
      <c r="E47" s="285"/>
      <c r="F47" s="285"/>
      <c r="G47" s="285"/>
      <c r="H47" s="285"/>
      <c r="I47" s="285"/>
      <c r="J47" s="286"/>
      <c r="K47" s="286"/>
      <c r="L47" s="287"/>
      <c r="M47" s="288"/>
      <c r="N47" s="286"/>
      <c r="O47" s="286"/>
      <c r="P47" s="286"/>
      <c r="Q47" s="281"/>
      <c r="R47" s="281"/>
      <c r="S47" s="289"/>
      <c r="T47" s="289"/>
      <c r="U47" s="289"/>
    </row>
    <row r="48" spans="1:21" s="227" customFormat="1" ht="13.5" customHeight="1" x14ac:dyDescent="0.25">
      <c r="A48" s="275" t="str">
        <f>Leyendas!$C$2</f>
        <v>Bolivia</v>
      </c>
      <c r="B48" s="275">
        <f>Leyendas!$A$2</f>
        <v>2019</v>
      </c>
      <c r="C48" s="276">
        <v>41</v>
      </c>
      <c r="D48" s="277"/>
      <c r="E48" s="277"/>
      <c r="F48" s="277"/>
      <c r="G48" s="277"/>
      <c r="H48" s="277"/>
      <c r="I48" s="277"/>
      <c r="J48" s="278"/>
      <c r="K48" s="278"/>
      <c r="L48" s="279"/>
      <c r="M48" s="280"/>
      <c r="N48" s="278"/>
      <c r="O48" s="278"/>
      <c r="P48" s="278"/>
      <c r="Q48" s="281"/>
      <c r="R48" s="281"/>
      <c r="S48" s="282"/>
      <c r="T48" s="282"/>
      <c r="U48" s="283"/>
    </row>
    <row r="49" spans="1:21" s="227" customFormat="1" ht="13.5" customHeight="1" x14ac:dyDescent="0.25">
      <c r="A49" s="275" t="str">
        <f>Leyendas!$C$2</f>
        <v>Bolivia</v>
      </c>
      <c r="B49" s="275">
        <f>Leyendas!$A$2</f>
        <v>2019</v>
      </c>
      <c r="C49" s="276">
        <v>42</v>
      </c>
      <c r="D49" s="277"/>
      <c r="E49" s="277"/>
      <c r="F49" s="277"/>
      <c r="G49" s="277"/>
      <c r="H49" s="277"/>
      <c r="I49" s="277"/>
      <c r="J49" s="278"/>
      <c r="K49" s="278"/>
      <c r="L49" s="279"/>
      <c r="M49" s="280"/>
      <c r="N49" s="278"/>
      <c r="O49" s="278"/>
      <c r="P49" s="278"/>
      <c r="Q49" s="281"/>
      <c r="R49" s="281"/>
      <c r="S49" s="282"/>
      <c r="T49" s="282"/>
      <c r="U49" s="283"/>
    </row>
    <row r="50" spans="1:21" s="227" customFormat="1" ht="13.5" customHeight="1" x14ac:dyDescent="0.25">
      <c r="A50" s="275" t="str">
        <f>Leyendas!$C$2</f>
        <v>Bolivia</v>
      </c>
      <c r="B50" s="275">
        <f>Leyendas!$A$2</f>
        <v>2019</v>
      </c>
      <c r="C50" s="276">
        <v>43</v>
      </c>
      <c r="D50" s="277"/>
      <c r="E50" s="277"/>
      <c r="F50" s="277"/>
      <c r="G50" s="277"/>
      <c r="H50" s="277"/>
      <c r="I50" s="277"/>
      <c r="J50" s="278"/>
      <c r="K50" s="278"/>
      <c r="L50" s="279"/>
      <c r="M50" s="280"/>
      <c r="N50" s="278"/>
      <c r="O50" s="278"/>
      <c r="P50" s="278"/>
      <c r="Q50" s="281"/>
      <c r="R50" s="281"/>
      <c r="S50" s="282"/>
      <c r="T50" s="282"/>
      <c r="U50" s="283"/>
    </row>
    <row r="51" spans="1:21" s="227" customFormat="1" ht="13.5" customHeight="1" x14ac:dyDescent="0.25">
      <c r="A51" s="275" t="str">
        <f>Leyendas!$C$2</f>
        <v>Bolivia</v>
      </c>
      <c r="B51" s="275">
        <f>Leyendas!$A$2</f>
        <v>2019</v>
      </c>
      <c r="C51" s="276">
        <v>44</v>
      </c>
      <c r="D51" s="285"/>
      <c r="E51" s="285"/>
      <c r="F51" s="285"/>
      <c r="G51" s="285"/>
      <c r="H51" s="285"/>
      <c r="I51" s="285"/>
      <c r="J51" s="286"/>
      <c r="K51" s="286"/>
      <c r="L51" s="287"/>
      <c r="M51" s="288"/>
      <c r="N51" s="286"/>
      <c r="O51" s="286"/>
      <c r="P51" s="286"/>
      <c r="Q51" s="281"/>
      <c r="R51" s="281"/>
      <c r="S51" s="289"/>
      <c r="T51" s="289"/>
      <c r="U51" s="289"/>
    </row>
    <row r="52" spans="1:21" s="227" customFormat="1" ht="13.5" customHeight="1" x14ac:dyDescent="0.25">
      <c r="A52" s="275" t="str">
        <f>Leyendas!$C$2</f>
        <v>Bolivia</v>
      </c>
      <c r="B52" s="275">
        <f>Leyendas!$A$2</f>
        <v>2019</v>
      </c>
      <c r="C52" s="276">
        <v>45</v>
      </c>
      <c r="D52" s="277"/>
      <c r="E52" s="277"/>
      <c r="F52" s="277"/>
      <c r="G52" s="277"/>
      <c r="H52" s="277"/>
      <c r="I52" s="277"/>
      <c r="J52" s="278"/>
      <c r="K52" s="278"/>
      <c r="L52" s="279"/>
      <c r="M52" s="280"/>
      <c r="N52" s="278"/>
      <c r="O52" s="278"/>
      <c r="P52" s="278"/>
      <c r="Q52" s="281"/>
      <c r="R52" s="281"/>
      <c r="S52" s="282"/>
      <c r="T52" s="282"/>
      <c r="U52" s="283"/>
    </row>
    <row r="53" spans="1:21" s="227" customFormat="1" ht="13.5" customHeight="1" x14ac:dyDescent="0.25">
      <c r="A53" s="275" t="str">
        <f>Leyendas!$C$2</f>
        <v>Bolivia</v>
      </c>
      <c r="B53" s="275">
        <f>Leyendas!$A$2</f>
        <v>2019</v>
      </c>
      <c r="C53" s="276">
        <v>46</v>
      </c>
      <c r="D53" s="277"/>
      <c r="E53" s="277"/>
      <c r="F53" s="277"/>
      <c r="G53" s="277"/>
      <c r="H53" s="277"/>
      <c r="I53" s="277"/>
      <c r="J53" s="278"/>
      <c r="K53" s="278"/>
      <c r="L53" s="279"/>
      <c r="M53" s="280"/>
      <c r="N53" s="278"/>
      <c r="O53" s="278"/>
      <c r="P53" s="278"/>
      <c r="Q53" s="281"/>
      <c r="R53" s="281"/>
      <c r="S53" s="282"/>
      <c r="T53" s="282"/>
      <c r="U53" s="283"/>
    </row>
    <row r="54" spans="1:21" s="227" customFormat="1" ht="13.5" customHeight="1" x14ac:dyDescent="0.25">
      <c r="A54" s="275" t="str">
        <f>Leyendas!$C$2</f>
        <v>Bolivia</v>
      </c>
      <c r="B54" s="275">
        <f>Leyendas!$A$2</f>
        <v>2019</v>
      </c>
      <c r="C54" s="276">
        <v>47</v>
      </c>
      <c r="D54" s="277"/>
      <c r="E54" s="277"/>
      <c r="F54" s="277"/>
      <c r="G54" s="277"/>
      <c r="H54" s="277"/>
      <c r="I54" s="277"/>
      <c r="J54" s="278"/>
      <c r="K54" s="278"/>
      <c r="L54" s="279"/>
      <c r="M54" s="280"/>
      <c r="N54" s="278"/>
      <c r="O54" s="278"/>
      <c r="P54" s="278"/>
      <c r="Q54" s="281"/>
      <c r="R54" s="281"/>
      <c r="S54" s="282"/>
      <c r="T54" s="282"/>
      <c r="U54" s="283"/>
    </row>
    <row r="55" spans="1:21" s="227" customFormat="1" ht="13.5" customHeight="1" x14ac:dyDescent="0.25">
      <c r="A55" s="275" t="str">
        <f>Leyendas!$C$2</f>
        <v>Bolivia</v>
      </c>
      <c r="B55" s="275">
        <f>Leyendas!$A$2</f>
        <v>2019</v>
      </c>
      <c r="C55" s="276">
        <v>48</v>
      </c>
      <c r="D55" s="290"/>
      <c r="E55" s="290"/>
      <c r="F55" s="290"/>
      <c r="G55" s="290"/>
      <c r="H55" s="290"/>
      <c r="I55" s="290"/>
      <c r="J55" s="290"/>
      <c r="K55" s="290"/>
      <c r="L55" s="279"/>
      <c r="M55" s="291"/>
      <c r="N55" s="290"/>
      <c r="O55" s="290"/>
      <c r="P55" s="290"/>
      <c r="Q55" s="292"/>
      <c r="R55" s="275"/>
      <c r="S55" s="275"/>
      <c r="T55" s="275"/>
      <c r="U55" s="275"/>
    </row>
    <row r="56" spans="1:21" s="227" customFormat="1" ht="13.5" customHeight="1" x14ac:dyDescent="0.25">
      <c r="A56" s="275" t="str">
        <f>Leyendas!$C$2</f>
        <v>Bolivia</v>
      </c>
      <c r="B56" s="275">
        <f>Leyendas!$A$2</f>
        <v>2019</v>
      </c>
      <c r="C56" s="276">
        <v>49</v>
      </c>
      <c r="D56" s="290"/>
      <c r="E56" s="290"/>
      <c r="F56" s="290"/>
      <c r="G56" s="290"/>
      <c r="H56" s="290"/>
      <c r="I56" s="290"/>
      <c r="J56" s="290"/>
      <c r="K56" s="290"/>
      <c r="L56" s="279"/>
      <c r="M56" s="291"/>
      <c r="N56" s="290"/>
      <c r="O56" s="290"/>
      <c r="P56" s="290"/>
      <c r="Q56" s="292"/>
      <c r="R56" s="275"/>
      <c r="S56" s="275"/>
      <c r="T56" s="275"/>
      <c r="U56" s="275"/>
    </row>
    <row r="57" spans="1:21" s="227" customFormat="1" ht="13.5" customHeight="1" x14ac:dyDescent="0.25">
      <c r="A57" s="275" t="str">
        <f>Leyendas!$C$2</f>
        <v>Bolivia</v>
      </c>
      <c r="B57" s="275">
        <f>Leyendas!$A$2</f>
        <v>2019</v>
      </c>
      <c r="C57" s="276">
        <v>50</v>
      </c>
      <c r="D57" s="290"/>
      <c r="E57" s="290"/>
      <c r="F57" s="290"/>
      <c r="G57" s="290"/>
      <c r="H57" s="290"/>
      <c r="I57" s="290"/>
      <c r="J57" s="290"/>
      <c r="K57" s="290"/>
      <c r="L57" s="279"/>
      <c r="M57" s="291"/>
      <c r="N57" s="290"/>
      <c r="O57" s="290"/>
      <c r="P57" s="290"/>
      <c r="Q57" s="293"/>
      <c r="R57" s="275"/>
      <c r="S57" s="275"/>
      <c r="T57" s="275"/>
      <c r="U57" s="275"/>
    </row>
    <row r="58" spans="1:21" s="227" customFormat="1" ht="13.5" customHeight="1" x14ac:dyDescent="0.25">
      <c r="A58" s="275" t="str">
        <f>Leyendas!$C$2</f>
        <v>Bolivia</v>
      </c>
      <c r="B58" s="275">
        <f>Leyendas!$A$2</f>
        <v>2019</v>
      </c>
      <c r="C58" s="276">
        <v>51</v>
      </c>
      <c r="D58" s="290"/>
      <c r="E58" s="290"/>
      <c r="F58" s="290"/>
      <c r="G58" s="290"/>
      <c r="H58" s="290"/>
      <c r="I58" s="290"/>
      <c r="J58" s="290"/>
      <c r="K58" s="290"/>
      <c r="L58" s="279"/>
      <c r="M58" s="291"/>
      <c r="N58" s="290"/>
      <c r="O58" s="290"/>
      <c r="P58" s="290"/>
      <c r="Q58" s="293"/>
      <c r="R58" s="275"/>
      <c r="S58" s="275"/>
      <c r="T58" s="275"/>
      <c r="U58" s="275"/>
    </row>
    <row r="59" spans="1:21" s="227" customFormat="1" ht="13.5" customHeight="1" x14ac:dyDescent="0.25">
      <c r="A59" s="275" t="str">
        <f>Leyendas!$C$2</f>
        <v>Bolivia</v>
      </c>
      <c r="B59" s="275">
        <f>Leyendas!$A$2</f>
        <v>2019</v>
      </c>
      <c r="C59" s="276">
        <v>52</v>
      </c>
      <c r="D59" s="290"/>
      <c r="E59" s="290"/>
      <c r="F59" s="290"/>
      <c r="G59" s="290"/>
      <c r="H59" s="290"/>
      <c r="I59" s="290"/>
      <c r="J59" s="290"/>
      <c r="K59" s="290"/>
      <c r="L59" s="279"/>
      <c r="M59" s="291"/>
      <c r="N59" s="290"/>
      <c r="O59" s="290"/>
      <c r="P59" s="290"/>
      <c r="Q59" s="293"/>
      <c r="R59" s="275"/>
      <c r="S59" s="275"/>
      <c r="T59" s="275"/>
      <c r="U59" s="275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75" t="str">
        <f>Leyendas!C31</f>
        <v>Bolivia - FluID - ETI</v>
      </c>
      <c r="B1" s="375"/>
      <c r="C1" s="375"/>
      <c r="D1" s="375"/>
      <c r="E1" s="375"/>
      <c r="F1" s="375"/>
      <c r="G1" s="375"/>
      <c r="H1" s="375"/>
      <c r="I1" s="375"/>
      <c r="L1" s="15"/>
      <c r="M1" s="15"/>
      <c r="N1" s="15"/>
      <c r="R1" s="15"/>
      <c r="S1" s="15"/>
      <c r="T1" s="15"/>
    </row>
    <row r="2" spans="1:26" ht="18.75" x14ac:dyDescent="0.3">
      <c r="A2" s="376" t="s">
        <v>11</v>
      </c>
      <c r="B2" s="376"/>
      <c r="C2" s="376"/>
      <c r="D2" s="376"/>
      <c r="E2" s="376"/>
      <c r="F2" s="376"/>
      <c r="G2" s="376"/>
      <c r="H2" s="376"/>
      <c r="I2" s="376"/>
      <c r="J2" s="15"/>
      <c r="K2" s="15"/>
      <c r="M2" s="15"/>
      <c r="P2" s="15"/>
      <c r="Q2" s="15"/>
      <c r="S2" s="15"/>
    </row>
    <row r="3" spans="1:26" x14ac:dyDescent="0.25">
      <c r="A3" s="377" t="s">
        <v>397</v>
      </c>
      <c r="B3" s="377"/>
      <c r="C3" s="377"/>
      <c r="D3" s="377"/>
      <c r="E3" s="377"/>
      <c r="F3" s="377"/>
      <c r="G3" s="377"/>
      <c r="H3" s="377"/>
      <c r="I3" s="377"/>
      <c r="L3" s="4"/>
      <c r="M3" s="4"/>
      <c r="N3" s="4"/>
      <c r="R3" s="4"/>
      <c r="S3" s="4"/>
      <c r="T3" s="4"/>
    </row>
    <row r="4" spans="1:26" x14ac:dyDescent="0.25">
      <c r="A4" s="377"/>
      <c r="B4" s="377"/>
      <c r="C4" s="377"/>
      <c r="D4" s="377"/>
      <c r="E4" s="377"/>
      <c r="F4" s="377"/>
      <c r="G4" s="377"/>
      <c r="H4" s="377"/>
      <c r="I4" s="377"/>
      <c r="J4" s="21"/>
      <c r="K4" s="21"/>
      <c r="L4" s="21"/>
      <c r="M4" s="21"/>
      <c r="N4" s="21"/>
      <c r="O4" s="21"/>
      <c r="P4" s="348"/>
      <c r="Q4" s="348"/>
      <c r="R4" s="348"/>
      <c r="S4" s="348"/>
      <c r="T4" s="348"/>
      <c r="U4" s="348"/>
      <c r="V4" s="5"/>
      <c r="W4" s="5"/>
      <c r="X4" s="5"/>
      <c r="Y4" s="5"/>
      <c r="Z4" s="5"/>
    </row>
    <row r="5" spans="1:26" ht="29.25" customHeight="1" x14ac:dyDescent="0.25">
      <c r="C5" s="378" t="s">
        <v>103</v>
      </c>
      <c r="D5" s="379"/>
      <c r="E5" s="379"/>
      <c r="F5" s="379"/>
      <c r="G5" s="379"/>
      <c r="H5" s="379"/>
      <c r="I5" s="380"/>
      <c r="J5" s="357" t="s">
        <v>36</v>
      </c>
      <c r="K5" s="358"/>
      <c r="L5" s="358"/>
      <c r="M5" s="358"/>
      <c r="N5" s="358"/>
      <c r="O5" s="360"/>
      <c r="P5" s="372" t="s">
        <v>312</v>
      </c>
      <c r="Q5" s="373"/>
      <c r="R5" s="373"/>
      <c r="S5" s="373"/>
      <c r="T5" s="373"/>
      <c r="U5" s="374"/>
      <c r="V5" s="6"/>
      <c r="W5" s="11"/>
      <c r="X5" s="8"/>
      <c r="Y5" s="7"/>
      <c r="Z5" s="6"/>
    </row>
    <row r="6" spans="1:26" ht="213" customHeight="1" x14ac:dyDescent="0.25">
      <c r="A6" s="270" t="s">
        <v>13</v>
      </c>
      <c r="B6" s="270" t="s">
        <v>12</v>
      </c>
      <c r="C6" s="270" t="s">
        <v>1</v>
      </c>
      <c r="D6" s="269" t="s">
        <v>347</v>
      </c>
      <c r="E6" s="29" t="s">
        <v>106</v>
      </c>
      <c r="F6" s="28" t="s">
        <v>107</v>
      </c>
      <c r="G6" s="28" t="s">
        <v>35</v>
      </c>
      <c r="H6" s="133" t="s">
        <v>322</v>
      </c>
      <c r="I6" s="134" t="s">
        <v>323</v>
      </c>
      <c r="J6" s="108" t="s">
        <v>285</v>
      </c>
      <c r="K6" s="108" t="s">
        <v>286</v>
      </c>
      <c r="L6" s="108" t="s">
        <v>287</v>
      </c>
      <c r="M6" s="108" t="s">
        <v>288</v>
      </c>
      <c r="N6" s="108" t="s">
        <v>289</v>
      </c>
      <c r="O6" s="108" t="s">
        <v>290</v>
      </c>
      <c r="P6" s="109" t="s">
        <v>285</v>
      </c>
      <c r="Q6" s="109" t="s">
        <v>286</v>
      </c>
      <c r="R6" s="109" t="s">
        <v>287</v>
      </c>
      <c r="S6" s="109" t="s">
        <v>288</v>
      </c>
      <c r="T6" s="109" t="s">
        <v>289</v>
      </c>
      <c r="U6" s="109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184" customFormat="1" x14ac:dyDescent="0.25">
      <c r="A8" s="209" t="str">
        <f>Leyendas!$C$2</f>
        <v>Bolivia</v>
      </c>
      <c r="B8" s="209">
        <f>Leyendas!$A$2</f>
        <v>2019</v>
      </c>
      <c r="C8" s="188">
        <v>1</v>
      </c>
      <c r="D8" s="188"/>
      <c r="E8" s="210"/>
      <c r="F8" s="211"/>
      <c r="G8" s="186"/>
      <c r="H8" s="212"/>
      <c r="I8" s="212"/>
      <c r="J8" s="186"/>
      <c r="K8" s="186"/>
      <c r="L8" s="212"/>
      <c r="M8" s="212"/>
      <c r="N8" s="212"/>
      <c r="O8" s="185"/>
      <c r="P8" s="186"/>
      <c r="Q8" s="186"/>
      <c r="R8" s="186"/>
      <c r="S8" s="185"/>
      <c r="T8" s="185"/>
      <c r="U8" s="185"/>
      <c r="V8" s="213"/>
      <c r="W8" s="208"/>
      <c r="X8" s="217"/>
      <c r="Y8" s="208"/>
      <c r="Z8" s="207"/>
    </row>
    <row r="9" spans="1:26" s="184" customFormat="1" x14ac:dyDescent="0.25">
      <c r="A9" s="209" t="str">
        <f>Leyendas!$C$2</f>
        <v>Bolivia</v>
      </c>
      <c r="B9" s="209">
        <f>Leyendas!$A$2</f>
        <v>2019</v>
      </c>
      <c r="C9" s="183">
        <v>2</v>
      </c>
      <c r="D9" s="188"/>
      <c r="E9" s="210"/>
      <c r="F9" s="211"/>
      <c r="G9" s="212"/>
      <c r="H9" s="212"/>
      <c r="I9" s="212"/>
      <c r="J9" s="212"/>
      <c r="K9" s="212"/>
      <c r="L9" s="212"/>
      <c r="M9" s="212"/>
      <c r="N9" s="212"/>
      <c r="O9" s="185"/>
      <c r="P9" s="185"/>
      <c r="Q9" s="185"/>
      <c r="R9" s="185"/>
      <c r="S9" s="185"/>
      <c r="T9" s="185"/>
      <c r="U9" s="185"/>
      <c r="V9" s="213"/>
      <c r="W9" s="208"/>
      <c r="X9" s="208"/>
      <c r="Y9" s="208"/>
      <c r="Z9" s="207"/>
    </row>
    <row r="10" spans="1:26" s="184" customFormat="1" x14ac:dyDescent="0.25">
      <c r="A10" s="209" t="str">
        <f>Leyendas!$C$2</f>
        <v>Bolivia</v>
      </c>
      <c r="B10" s="209">
        <f>Leyendas!$A$2</f>
        <v>2019</v>
      </c>
      <c r="C10" s="183">
        <v>3</v>
      </c>
      <c r="D10" s="188"/>
      <c r="E10" s="210"/>
      <c r="F10" s="211"/>
      <c r="G10" s="212"/>
      <c r="H10" s="212"/>
      <c r="I10" s="212"/>
      <c r="J10" s="212"/>
      <c r="K10" s="212"/>
      <c r="L10" s="212"/>
      <c r="M10" s="212"/>
      <c r="N10" s="212"/>
      <c r="O10" s="185"/>
      <c r="P10" s="185"/>
      <c r="Q10" s="185"/>
      <c r="R10" s="185"/>
      <c r="S10" s="185"/>
      <c r="T10" s="185"/>
      <c r="U10" s="185"/>
      <c r="V10" s="213"/>
      <c r="W10" s="208"/>
      <c r="X10" s="208"/>
      <c r="Y10" s="208"/>
      <c r="Z10" s="207"/>
    </row>
    <row r="11" spans="1:26" s="184" customFormat="1" x14ac:dyDescent="0.25">
      <c r="A11" s="209" t="str">
        <f>Leyendas!$C$2</f>
        <v>Bolivia</v>
      </c>
      <c r="B11" s="209">
        <f>Leyendas!$A$2</f>
        <v>2019</v>
      </c>
      <c r="C11" s="183">
        <v>4</v>
      </c>
      <c r="D11" s="188"/>
      <c r="E11" s="210"/>
      <c r="F11" s="211"/>
      <c r="G11" s="212"/>
      <c r="H11" s="212"/>
      <c r="I11" s="212"/>
      <c r="J11" s="212"/>
      <c r="K11" s="212"/>
      <c r="L11" s="212"/>
      <c r="M11" s="212"/>
      <c r="N11" s="212"/>
      <c r="O11" s="185"/>
      <c r="P11" s="185"/>
      <c r="Q11" s="185"/>
      <c r="R11" s="185"/>
      <c r="S11" s="185"/>
      <c r="T11" s="185"/>
      <c r="U11" s="185"/>
      <c r="V11" s="213"/>
      <c r="W11" s="208"/>
      <c r="X11" s="208"/>
      <c r="Y11" s="208"/>
      <c r="Z11" s="207"/>
    </row>
    <row r="12" spans="1:26" s="184" customFormat="1" x14ac:dyDescent="0.25">
      <c r="A12" s="209" t="str">
        <f>Leyendas!$C$2</f>
        <v>Bolivia</v>
      </c>
      <c r="B12" s="209">
        <f>Leyendas!$A$2</f>
        <v>2019</v>
      </c>
      <c r="C12" s="183">
        <v>5</v>
      </c>
      <c r="D12" s="188"/>
      <c r="E12" s="210"/>
      <c r="F12" s="211"/>
      <c r="G12" s="212"/>
      <c r="H12" s="212"/>
      <c r="I12" s="212"/>
      <c r="J12" s="212"/>
      <c r="K12" s="212"/>
      <c r="L12" s="212"/>
      <c r="M12" s="212"/>
      <c r="N12" s="212"/>
      <c r="O12" s="185"/>
      <c r="P12" s="185"/>
      <c r="Q12" s="185"/>
      <c r="R12" s="185"/>
      <c r="S12" s="185"/>
      <c r="T12" s="185"/>
      <c r="U12" s="185"/>
      <c r="V12" s="213"/>
      <c r="W12" s="208"/>
      <c r="X12" s="208"/>
      <c r="Y12" s="208"/>
      <c r="Z12" s="207"/>
    </row>
    <row r="13" spans="1:26" s="184" customFormat="1" x14ac:dyDescent="0.25">
      <c r="A13" s="209" t="str">
        <f>Leyendas!$C$2</f>
        <v>Bolivia</v>
      </c>
      <c r="B13" s="209">
        <f>Leyendas!$A$2</f>
        <v>2019</v>
      </c>
      <c r="C13" s="183">
        <v>6</v>
      </c>
      <c r="D13" s="188"/>
      <c r="E13" s="210"/>
      <c r="F13" s="211"/>
      <c r="G13" s="212"/>
      <c r="H13" s="212"/>
      <c r="I13" s="212"/>
      <c r="J13" s="212"/>
      <c r="K13" s="212"/>
      <c r="L13" s="212"/>
      <c r="M13" s="212"/>
      <c r="N13" s="212"/>
      <c r="O13" s="185"/>
      <c r="P13" s="185"/>
      <c r="Q13" s="185"/>
      <c r="R13" s="185"/>
      <c r="S13" s="185"/>
      <c r="T13" s="185"/>
      <c r="U13" s="185"/>
      <c r="V13" s="213"/>
      <c r="W13" s="208"/>
      <c r="X13" s="208"/>
      <c r="Y13" s="208"/>
      <c r="Z13" s="207"/>
    </row>
    <row r="14" spans="1:26" s="184" customFormat="1" ht="15" customHeight="1" x14ac:dyDescent="0.25">
      <c r="A14" s="209" t="str">
        <f>Leyendas!$C$2</f>
        <v>Bolivia</v>
      </c>
      <c r="B14" s="209">
        <f>Leyendas!$A$2</f>
        <v>2019</v>
      </c>
      <c r="C14" s="183">
        <v>7</v>
      </c>
      <c r="D14" s="188"/>
      <c r="E14" s="210"/>
      <c r="F14" s="211"/>
      <c r="G14" s="212"/>
      <c r="H14" s="212"/>
      <c r="I14" s="212"/>
      <c r="J14" s="212"/>
      <c r="K14" s="212"/>
      <c r="L14" s="212"/>
      <c r="M14" s="212"/>
      <c r="N14" s="212"/>
      <c r="O14" s="185"/>
      <c r="P14" s="185"/>
      <c r="Q14" s="185"/>
      <c r="R14" s="185"/>
      <c r="S14" s="185"/>
      <c r="T14" s="185"/>
      <c r="U14" s="185"/>
      <c r="V14" s="213"/>
      <c r="W14" s="208"/>
      <c r="X14" s="208"/>
      <c r="Y14" s="208"/>
      <c r="Z14" s="207"/>
    </row>
    <row r="15" spans="1:26" s="184" customFormat="1" x14ac:dyDescent="0.25">
      <c r="A15" s="209" t="str">
        <f>Leyendas!$C$2</f>
        <v>Bolivia</v>
      </c>
      <c r="B15" s="209">
        <f>Leyendas!$A$2</f>
        <v>2019</v>
      </c>
      <c r="C15" s="183">
        <v>8</v>
      </c>
      <c r="D15" s="188"/>
      <c r="E15" s="210"/>
      <c r="F15" s="211"/>
      <c r="G15" s="212"/>
      <c r="H15" s="212"/>
      <c r="I15" s="212"/>
      <c r="J15" s="212"/>
      <c r="K15" s="212"/>
      <c r="L15" s="212"/>
      <c r="M15" s="212"/>
      <c r="N15" s="212"/>
      <c r="O15" s="185"/>
      <c r="P15" s="185"/>
      <c r="Q15" s="185"/>
      <c r="R15" s="185"/>
      <c r="S15" s="185"/>
      <c r="T15" s="185"/>
      <c r="U15" s="185"/>
      <c r="V15" s="213"/>
      <c r="W15" s="208"/>
      <c r="X15" s="208"/>
      <c r="Y15" s="208"/>
      <c r="Z15" s="207"/>
    </row>
    <row r="16" spans="1:26" s="184" customFormat="1" x14ac:dyDescent="0.25">
      <c r="A16" s="209" t="str">
        <f>Leyendas!$C$2</f>
        <v>Bolivia</v>
      </c>
      <c r="B16" s="209">
        <f>Leyendas!$A$2</f>
        <v>2019</v>
      </c>
      <c r="C16" s="183">
        <v>9</v>
      </c>
      <c r="D16" s="188"/>
      <c r="E16" s="210"/>
      <c r="F16" s="211"/>
      <c r="G16" s="212"/>
      <c r="H16" s="212"/>
      <c r="I16" s="212"/>
      <c r="J16" s="212"/>
      <c r="K16" s="212"/>
      <c r="L16" s="212"/>
      <c r="M16" s="212"/>
      <c r="N16" s="212"/>
      <c r="O16" s="185"/>
      <c r="P16" s="185"/>
      <c r="Q16" s="185"/>
      <c r="R16" s="185"/>
      <c r="S16" s="185"/>
      <c r="T16" s="185"/>
      <c r="U16" s="185"/>
      <c r="V16" s="213"/>
      <c r="W16" s="208"/>
      <c r="X16" s="208"/>
      <c r="Y16" s="208"/>
      <c r="Z16" s="207"/>
    </row>
    <row r="17" spans="1:26" s="184" customFormat="1" x14ac:dyDescent="0.25">
      <c r="A17" s="209" t="str">
        <f>Leyendas!$C$2</f>
        <v>Bolivia</v>
      </c>
      <c r="B17" s="209">
        <f>Leyendas!$A$2</f>
        <v>2019</v>
      </c>
      <c r="C17" s="183">
        <v>10</v>
      </c>
      <c r="D17" s="188"/>
      <c r="E17" s="210"/>
      <c r="F17" s="211"/>
      <c r="G17" s="212"/>
      <c r="H17" s="212"/>
      <c r="I17" s="212"/>
      <c r="J17" s="212"/>
      <c r="K17" s="212"/>
      <c r="L17" s="212"/>
      <c r="M17" s="212"/>
      <c r="N17" s="212"/>
      <c r="O17" s="185"/>
      <c r="P17" s="185"/>
      <c r="Q17" s="185"/>
      <c r="R17" s="185"/>
      <c r="S17" s="185"/>
      <c r="T17" s="185"/>
      <c r="U17" s="185"/>
      <c r="V17" s="213"/>
      <c r="W17" s="208"/>
      <c r="X17" s="208"/>
      <c r="Y17" s="208"/>
      <c r="Z17" s="207"/>
    </row>
    <row r="18" spans="1:26" s="184" customFormat="1" x14ac:dyDescent="0.25">
      <c r="A18" s="209" t="str">
        <f>Leyendas!$C$2</f>
        <v>Bolivia</v>
      </c>
      <c r="B18" s="209">
        <f>Leyendas!$A$2</f>
        <v>2019</v>
      </c>
      <c r="C18" s="183">
        <v>11</v>
      </c>
      <c r="D18" s="188"/>
      <c r="E18" s="210"/>
      <c r="F18" s="211"/>
      <c r="G18" s="212"/>
      <c r="H18" s="212"/>
      <c r="I18" s="212"/>
      <c r="J18" s="212"/>
      <c r="K18" s="212"/>
      <c r="L18" s="212"/>
      <c r="M18" s="212"/>
      <c r="N18" s="212"/>
      <c r="O18" s="185"/>
      <c r="P18" s="185"/>
      <c r="Q18" s="185"/>
      <c r="R18" s="185"/>
      <c r="S18" s="185"/>
      <c r="T18" s="185"/>
      <c r="U18" s="185"/>
      <c r="V18" s="213"/>
      <c r="W18" s="208"/>
      <c r="X18" s="208"/>
      <c r="Y18" s="208"/>
      <c r="Z18" s="207"/>
    </row>
    <row r="19" spans="1:26" s="184" customFormat="1" x14ac:dyDescent="0.25">
      <c r="A19" s="209" t="str">
        <f>Leyendas!$C$2</f>
        <v>Bolivia</v>
      </c>
      <c r="B19" s="209">
        <f>Leyendas!$A$2</f>
        <v>2019</v>
      </c>
      <c r="C19" s="183">
        <v>12</v>
      </c>
      <c r="D19" s="188"/>
      <c r="E19" s="210"/>
      <c r="F19" s="211"/>
      <c r="G19" s="212"/>
      <c r="H19" s="212"/>
      <c r="I19" s="212"/>
      <c r="J19" s="212"/>
      <c r="K19" s="212"/>
      <c r="L19" s="212"/>
      <c r="M19" s="212"/>
      <c r="N19" s="212"/>
      <c r="O19" s="185"/>
      <c r="P19" s="185"/>
      <c r="Q19" s="185"/>
      <c r="R19" s="185"/>
      <c r="S19" s="185"/>
      <c r="T19" s="185"/>
      <c r="U19" s="185"/>
      <c r="V19" s="213"/>
      <c r="W19" s="208"/>
      <c r="X19" s="208"/>
      <c r="Y19" s="208"/>
      <c r="Z19" s="207"/>
    </row>
    <row r="20" spans="1:26" s="184" customFormat="1" x14ac:dyDescent="0.25">
      <c r="A20" s="209" t="str">
        <f>Leyendas!$C$2</f>
        <v>Bolivia</v>
      </c>
      <c r="B20" s="209">
        <f>Leyendas!$A$2</f>
        <v>2019</v>
      </c>
      <c r="C20" s="183">
        <v>13</v>
      </c>
      <c r="D20" s="188"/>
      <c r="E20" s="210"/>
      <c r="F20" s="211"/>
      <c r="G20" s="212"/>
      <c r="H20" s="212"/>
      <c r="I20" s="212"/>
      <c r="J20" s="212"/>
      <c r="K20" s="212"/>
      <c r="L20" s="212"/>
      <c r="M20" s="212"/>
      <c r="N20" s="212"/>
      <c r="O20" s="185"/>
      <c r="P20" s="185"/>
      <c r="Q20" s="185"/>
      <c r="R20" s="185"/>
      <c r="S20" s="185"/>
      <c r="T20" s="185"/>
      <c r="U20" s="185"/>
      <c r="V20" s="213"/>
      <c r="W20" s="208"/>
      <c r="X20" s="208"/>
      <c r="Y20" s="208"/>
      <c r="Z20" s="207"/>
    </row>
    <row r="21" spans="1:26" s="184" customFormat="1" x14ac:dyDescent="0.25">
      <c r="A21" s="209" t="str">
        <f>Leyendas!$C$2</f>
        <v>Bolivia</v>
      </c>
      <c r="B21" s="209">
        <f>Leyendas!$A$2</f>
        <v>2019</v>
      </c>
      <c r="C21" s="183">
        <v>14</v>
      </c>
      <c r="D21" s="188"/>
      <c r="E21" s="210"/>
      <c r="F21" s="187"/>
      <c r="G21" s="185"/>
      <c r="H21" s="212"/>
      <c r="I21" s="212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213"/>
      <c r="W21" s="208"/>
      <c r="X21" s="208"/>
      <c r="Y21" s="208"/>
      <c r="Z21" s="207"/>
    </row>
    <row r="22" spans="1:26" s="184" customFormat="1" x14ac:dyDescent="0.25">
      <c r="A22" s="209" t="str">
        <f>Leyendas!$C$2</f>
        <v>Bolivia</v>
      </c>
      <c r="B22" s="209">
        <f>Leyendas!$A$2</f>
        <v>2019</v>
      </c>
      <c r="C22" s="183">
        <v>15</v>
      </c>
      <c r="D22" s="188"/>
      <c r="E22" s="210"/>
      <c r="F22" s="187"/>
      <c r="G22" s="185"/>
      <c r="H22" s="212"/>
      <c r="I22" s="212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213"/>
      <c r="W22" s="208"/>
      <c r="X22" s="208"/>
      <c r="Y22" s="208"/>
      <c r="Z22" s="207"/>
    </row>
    <row r="23" spans="1:26" s="184" customFormat="1" x14ac:dyDescent="0.25">
      <c r="A23" s="209" t="str">
        <f>Leyendas!$C$2</f>
        <v>Bolivia</v>
      </c>
      <c r="B23" s="209">
        <f>Leyendas!$A$2</f>
        <v>2019</v>
      </c>
      <c r="C23" s="183">
        <v>16</v>
      </c>
      <c r="D23" s="188"/>
      <c r="E23" s="210"/>
      <c r="F23" s="187"/>
      <c r="G23" s="185"/>
      <c r="H23" s="212"/>
      <c r="I23" s="212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213"/>
      <c r="W23" s="208"/>
      <c r="X23" s="208"/>
      <c r="Y23" s="208"/>
      <c r="Z23" s="207"/>
    </row>
    <row r="24" spans="1:26" s="184" customFormat="1" x14ac:dyDescent="0.25">
      <c r="A24" s="209" t="str">
        <f>Leyendas!$C$2</f>
        <v>Bolivia</v>
      </c>
      <c r="B24" s="209">
        <f>Leyendas!$A$2</f>
        <v>2019</v>
      </c>
      <c r="C24" s="183">
        <v>17</v>
      </c>
      <c r="D24" s="188"/>
      <c r="E24" s="210"/>
      <c r="F24" s="187"/>
      <c r="G24" s="185"/>
      <c r="H24" s="212"/>
      <c r="I24" s="212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213"/>
      <c r="W24" s="208"/>
      <c r="X24" s="208"/>
      <c r="Y24" s="208"/>
      <c r="Z24" s="207"/>
    </row>
    <row r="25" spans="1:26" s="184" customFormat="1" x14ac:dyDescent="0.25">
      <c r="A25" s="209" t="str">
        <f>Leyendas!$C$2</f>
        <v>Bolivia</v>
      </c>
      <c r="B25" s="209">
        <f>Leyendas!$A$2</f>
        <v>2019</v>
      </c>
      <c r="C25" s="183">
        <v>18</v>
      </c>
      <c r="D25" s="188"/>
      <c r="E25" s="210"/>
      <c r="F25" s="187"/>
      <c r="G25" s="185"/>
      <c r="H25" s="212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213"/>
      <c r="W25" s="208"/>
      <c r="X25" s="208"/>
      <c r="Y25" s="208"/>
      <c r="Z25" s="207"/>
    </row>
    <row r="26" spans="1:26" s="184" customFormat="1" x14ac:dyDescent="0.25">
      <c r="A26" s="209" t="str">
        <f>Leyendas!$C$2</f>
        <v>Bolivia</v>
      </c>
      <c r="B26" s="209">
        <f>Leyendas!$A$2</f>
        <v>2019</v>
      </c>
      <c r="C26" s="183">
        <v>19</v>
      </c>
      <c r="D26" s="188"/>
      <c r="E26" s="210"/>
      <c r="F26" s="187"/>
      <c r="G26" s="185"/>
      <c r="H26" s="212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213"/>
      <c r="W26" s="208"/>
      <c r="X26" s="208"/>
      <c r="Y26" s="208"/>
      <c r="Z26" s="207"/>
    </row>
    <row r="27" spans="1:26" s="184" customFormat="1" x14ac:dyDescent="0.25">
      <c r="A27" s="209" t="str">
        <f>Leyendas!$C$2</f>
        <v>Bolivia</v>
      </c>
      <c r="B27" s="209">
        <f>Leyendas!$A$2</f>
        <v>2019</v>
      </c>
      <c r="C27" s="183">
        <v>20</v>
      </c>
      <c r="D27" s="188"/>
      <c r="E27" s="210"/>
      <c r="F27" s="187"/>
      <c r="G27" s="185"/>
      <c r="H27" s="212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213"/>
      <c r="W27" s="208"/>
      <c r="X27" s="208"/>
      <c r="Y27" s="208"/>
      <c r="Z27" s="207"/>
    </row>
    <row r="28" spans="1:26" s="184" customFormat="1" x14ac:dyDescent="0.25">
      <c r="A28" s="209" t="str">
        <f>Leyendas!$C$2</f>
        <v>Bolivia</v>
      </c>
      <c r="B28" s="209">
        <f>Leyendas!$A$2</f>
        <v>2019</v>
      </c>
      <c r="C28" s="183">
        <v>21</v>
      </c>
      <c r="D28" s="188"/>
      <c r="E28" s="210"/>
      <c r="F28" s="187"/>
      <c r="G28" s="185"/>
      <c r="H28" s="212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213"/>
      <c r="W28" s="208"/>
      <c r="X28" s="208"/>
      <c r="Y28" s="208"/>
      <c r="Z28" s="207"/>
    </row>
    <row r="29" spans="1:26" s="184" customFormat="1" ht="15" customHeight="1" x14ac:dyDescent="0.25">
      <c r="A29" s="209" t="str">
        <f>Leyendas!$C$2</f>
        <v>Bolivia</v>
      </c>
      <c r="B29" s="209">
        <f>Leyendas!$A$2</f>
        <v>2019</v>
      </c>
      <c r="C29" s="183">
        <v>22</v>
      </c>
      <c r="D29" s="188"/>
      <c r="E29" s="210"/>
      <c r="F29" s="187"/>
      <c r="G29" s="185"/>
      <c r="H29" s="212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213"/>
      <c r="W29" s="208"/>
      <c r="X29" s="208"/>
      <c r="Y29" s="208"/>
      <c r="Z29" s="207"/>
    </row>
    <row r="30" spans="1:26" s="184" customFormat="1" x14ac:dyDescent="0.25">
      <c r="A30" s="209" t="str">
        <f>Leyendas!$C$2</f>
        <v>Bolivia</v>
      </c>
      <c r="B30" s="209">
        <f>Leyendas!$A$2</f>
        <v>2019</v>
      </c>
      <c r="C30" s="183">
        <v>23</v>
      </c>
      <c r="D30" s="188"/>
      <c r="E30" s="210"/>
      <c r="F30" s="187"/>
      <c r="G30" s="185"/>
      <c r="H30" s="212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213"/>
      <c r="W30" s="208"/>
      <c r="X30" s="208"/>
      <c r="Y30" s="208"/>
      <c r="Z30" s="207"/>
    </row>
    <row r="31" spans="1:26" s="184" customFormat="1" x14ac:dyDescent="0.25">
      <c r="A31" s="209" t="str">
        <f>Leyendas!$C$2</f>
        <v>Bolivia</v>
      </c>
      <c r="B31" s="209">
        <f>Leyendas!$A$2</f>
        <v>2019</v>
      </c>
      <c r="C31" s="183">
        <v>24</v>
      </c>
      <c r="D31" s="188"/>
      <c r="E31" s="210"/>
      <c r="F31" s="187"/>
      <c r="G31" s="185"/>
      <c r="H31" s="212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213"/>
      <c r="W31" s="208"/>
      <c r="X31" s="208"/>
      <c r="Y31" s="208"/>
      <c r="Z31" s="207"/>
    </row>
    <row r="32" spans="1:26" s="184" customFormat="1" x14ac:dyDescent="0.25">
      <c r="A32" s="209" t="str">
        <f>Leyendas!$C$2</f>
        <v>Bolivia</v>
      </c>
      <c r="B32" s="209">
        <f>Leyendas!$A$2</f>
        <v>2019</v>
      </c>
      <c r="C32" s="183">
        <v>25</v>
      </c>
      <c r="D32" s="188"/>
      <c r="E32" s="210"/>
      <c r="F32" s="187"/>
      <c r="G32" s="185"/>
      <c r="H32" s="212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213"/>
      <c r="W32" s="208"/>
      <c r="X32" s="208"/>
      <c r="Y32" s="208"/>
      <c r="Z32" s="206"/>
    </row>
    <row r="33" spans="1:26" s="184" customFormat="1" x14ac:dyDescent="0.25">
      <c r="A33" s="209" t="str">
        <f>Leyendas!$C$2</f>
        <v>Bolivia</v>
      </c>
      <c r="B33" s="209">
        <f>Leyendas!$A$2</f>
        <v>2019</v>
      </c>
      <c r="C33" s="183">
        <v>26</v>
      </c>
      <c r="D33" s="188"/>
      <c r="E33" s="210"/>
      <c r="F33" s="187"/>
      <c r="G33" s="185"/>
      <c r="H33" s="212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213"/>
      <c r="W33" s="208"/>
      <c r="X33" s="208"/>
      <c r="Y33" s="208"/>
      <c r="Z33" s="206"/>
    </row>
    <row r="34" spans="1:26" s="184" customFormat="1" x14ac:dyDescent="0.25">
      <c r="A34" s="209" t="str">
        <f>Leyendas!$C$2</f>
        <v>Bolivia</v>
      </c>
      <c r="B34" s="209">
        <f>Leyendas!$A$2</f>
        <v>2019</v>
      </c>
      <c r="C34" s="183">
        <v>27</v>
      </c>
      <c r="D34" s="188"/>
      <c r="E34" s="210"/>
      <c r="F34" s="187"/>
      <c r="G34" s="185"/>
      <c r="H34" s="212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213"/>
      <c r="W34" s="208"/>
      <c r="X34" s="208"/>
      <c r="Y34" s="208"/>
      <c r="Z34" s="206"/>
    </row>
    <row r="35" spans="1:26" s="184" customFormat="1" x14ac:dyDescent="0.25">
      <c r="A35" s="209" t="str">
        <f>Leyendas!$C$2</f>
        <v>Bolivia</v>
      </c>
      <c r="B35" s="209">
        <f>Leyendas!$A$2</f>
        <v>2019</v>
      </c>
      <c r="C35" s="183">
        <v>28</v>
      </c>
      <c r="D35" s="188"/>
      <c r="E35" s="210"/>
      <c r="F35" s="187"/>
      <c r="G35" s="185"/>
      <c r="H35" s="212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213"/>
      <c r="W35" s="208"/>
      <c r="X35" s="208"/>
      <c r="Y35" s="208"/>
      <c r="Z35" s="206"/>
    </row>
    <row r="36" spans="1:26" s="184" customFormat="1" x14ac:dyDescent="0.25">
      <c r="A36" s="209" t="str">
        <f>Leyendas!$C$2</f>
        <v>Bolivia</v>
      </c>
      <c r="B36" s="209">
        <f>Leyendas!$A$2</f>
        <v>2019</v>
      </c>
      <c r="C36" s="183">
        <v>29</v>
      </c>
      <c r="D36" s="188"/>
      <c r="E36" s="210"/>
      <c r="F36" s="187"/>
      <c r="G36" s="185"/>
      <c r="H36" s="212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213"/>
      <c r="W36" s="208"/>
      <c r="X36" s="208"/>
      <c r="Y36" s="208"/>
      <c r="Z36" s="206"/>
    </row>
    <row r="37" spans="1:26" s="184" customFormat="1" x14ac:dyDescent="0.25">
      <c r="A37" s="209" t="str">
        <f>Leyendas!$C$2</f>
        <v>Bolivia</v>
      </c>
      <c r="B37" s="209">
        <f>Leyendas!$A$2</f>
        <v>2019</v>
      </c>
      <c r="C37" s="183">
        <v>30</v>
      </c>
      <c r="D37" s="188"/>
      <c r="E37" s="210"/>
      <c r="F37" s="187"/>
      <c r="G37" s="185"/>
      <c r="H37" s="212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213"/>
      <c r="W37" s="208"/>
      <c r="X37" s="208"/>
      <c r="Y37" s="208"/>
      <c r="Z37" s="206"/>
    </row>
    <row r="38" spans="1:26" s="184" customFormat="1" x14ac:dyDescent="0.25">
      <c r="A38" s="209" t="str">
        <f>Leyendas!$C$2</f>
        <v>Bolivia</v>
      </c>
      <c r="B38" s="209">
        <f>Leyendas!$A$2</f>
        <v>2019</v>
      </c>
      <c r="C38" s="183">
        <v>31</v>
      </c>
      <c r="D38" s="188"/>
      <c r="E38" s="210"/>
      <c r="F38" s="187"/>
      <c r="G38" s="185"/>
      <c r="H38" s="212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213"/>
      <c r="W38" s="208"/>
      <c r="X38" s="208"/>
      <c r="Y38" s="208"/>
      <c r="Z38" s="206"/>
    </row>
    <row r="39" spans="1:26" s="184" customFormat="1" x14ac:dyDescent="0.25">
      <c r="A39" s="209" t="str">
        <f>Leyendas!$C$2</f>
        <v>Bolivia</v>
      </c>
      <c r="B39" s="209">
        <f>Leyendas!$A$2</f>
        <v>2019</v>
      </c>
      <c r="C39" s="183">
        <v>32</v>
      </c>
      <c r="D39" s="188"/>
      <c r="E39" s="210"/>
      <c r="F39" s="187"/>
      <c r="G39" s="185"/>
      <c r="H39" s="212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213"/>
      <c r="W39" s="208"/>
      <c r="X39" s="208"/>
      <c r="Y39" s="208"/>
      <c r="Z39" s="206"/>
    </row>
    <row r="40" spans="1:26" s="184" customFormat="1" x14ac:dyDescent="0.25">
      <c r="A40" s="209" t="str">
        <f>Leyendas!$C$2</f>
        <v>Bolivia</v>
      </c>
      <c r="B40" s="209">
        <f>Leyendas!$A$2</f>
        <v>2019</v>
      </c>
      <c r="C40" s="183">
        <v>33</v>
      </c>
      <c r="D40" s="188"/>
      <c r="E40" s="210"/>
      <c r="F40" s="187"/>
      <c r="G40" s="185"/>
      <c r="H40" s="212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213"/>
      <c r="W40" s="208"/>
      <c r="X40" s="208"/>
      <c r="Y40" s="208"/>
      <c r="Z40" s="206"/>
    </row>
    <row r="41" spans="1:26" s="184" customFormat="1" x14ac:dyDescent="0.25">
      <c r="A41" s="209" t="str">
        <f>Leyendas!$C$2</f>
        <v>Bolivia</v>
      </c>
      <c r="B41" s="209">
        <f>Leyendas!$A$2</f>
        <v>2019</v>
      </c>
      <c r="C41" s="183">
        <v>34</v>
      </c>
      <c r="D41" s="188"/>
      <c r="E41" s="210"/>
      <c r="F41" s="187"/>
      <c r="G41" s="185"/>
      <c r="H41" s="212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213"/>
      <c r="W41" s="208"/>
      <c r="X41" s="208"/>
      <c r="Y41" s="208"/>
      <c r="Z41" s="206"/>
    </row>
    <row r="42" spans="1:26" s="184" customFormat="1" x14ac:dyDescent="0.25">
      <c r="A42" s="209" t="str">
        <f>Leyendas!$C$2</f>
        <v>Bolivia</v>
      </c>
      <c r="B42" s="209">
        <f>Leyendas!$A$2</f>
        <v>2019</v>
      </c>
      <c r="C42" s="183">
        <v>35</v>
      </c>
      <c r="D42" s="188"/>
      <c r="E42" s="210"/>
      <c r="F42" s="187"/>
      <c r="G42" s="185"/>
      <c r="H42" s="212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213"/>
      <c r="W42" s="208"/>
      <c r="X42" s="208"/>
      <c r="Y42" s="208"/>
      <c r="Z42" s="206"/>
    </row>
    <row r="43" spans="1:26" s="184" customFormat="1" x14ac:dyDescent="0.25">
      <c r="A43" s="209" t="str">
        <f>Leyendas!$C$2</f>
        <v>Bolivia</v>
      </c>
      <c r="B43" s="209">
        <f>Leyendas!$A$2</f>
        <v>2019</v>
      </c>
      <c r="C43" s="183">
        <v>36</v>
      </c>
      <c r="D43" s="188"/>
      <c r="E43" s="210"/>
      <c r="F43" s="187"/>
      <c r="G43" s="185"/>
      <c r="H43" s="212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213"/>
      <c r="W43" s="208"/>
      <c r="X43" s="208"/>
      <c r="Y43" s="208"/>
      <c r="Z43" s="206"/>
    </row>
    <row r="44" spans="1:26" s="184" customFormat="1" ht="15" customHeight="1" x14ac:dyDescent="0.25">
      <c r="A44" s="209" t="str">
        <f>Leyendas!$C$2</f>
        <v>Bolivia</v>
      </c>
      <c r="B44" s="209">
        <f>Leyendas!$A$2</f>
        <v>2019</v>
      </c>
      <c r="C44" s="183">
        <v>37</v>
      </c>
      <c r="D44" s="188"/>
      <c r="E44" s="210"/>
      <c r="F44" s="187"/>
      <c r="G44" s="185"/>
      <c r="H44" s="212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213"/>
      <c r="W44" s="208"/>
      <c r="X44" s="208"/>
      <c r="Y44" s="208"/>
      <c r="Z44" s="206"/>
    </row>
    <row r="45" spans="1:26" s="184" customFormat="1" x14ac:dyDescent="0.25">
      <c r="A45" s="209" t="str">
        <f>Leyendas!$C$2</f>
        <v>Bolivia</v>
      </c>
      <c r="B45" s="209">
        <f>Leyendas!$A$2</f>
        <v>2019</v>
      </c>
      <c r="C45" s="183">
        <v>38</v>
      </c>
      <c r="D45" s="188"/>
      <c r="E45" s="210"/>
      <c r="F45" s="187"/>
      <c r="G45" s="185"/>
      <c r="H45" s="212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213"/>
      <c r="W45" s="208"/>
      <c r="X45" s="208"/>
      <c r="Y45" s="208"/>
      <c r="Z45" s="206"/>
    </row>
    <row r="46" spans="1:26" s="184" customFormat="1" x14ac:dyDescent="0.25">
      <c r="A46" s="209" t="str">
        <f>Leyendas!$C$2</f>
        <v>Bolivia</v>
      </c>
      <c r="B46" s="209">
        <f>Leyendas!$A$2</f>
        <v>2019</v>
      </c>
      <c r="C46" s="183">
        <v>39</v>
      </c>
      <c r="D46" s="188"/>
      <c r="E46" s="205"/>
      <c r="F46" s="187"/>
      <c r="G46" s="185"/>
      <c r="H46" s="212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213"/>
      <c r="W46" s="208"/>
      <c r="X46" s="208"/>
      <c r="Y46" s="208"/>
      <c r="Z46" s="206"/>
    </row>
    <row r="47" spans="1:26" s="184" customFormat="1" x14ac:dyDescent="0.25">
      <c r="A47" s="209" t="str">
        <f>Leyendas!$C$2</f>
        <v>Bolivia</v>
      </c>
      <c r="B47" s="209">
        <f>Leyendas!$A$2</f>
        <v>2019</v>
      </c>
      <c r="C47" s="183">
        <v>40</v>
      </c>
      <c r="D47" s="188"/>
      <c r="E47" s="210"/>
      <c r="F47" s="187"/>
      <c r="G47" s="185"/>
      <c r="H47" s="212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213"/>
      <c r="W47" s="208"/>
      <c r="X47" s="208"/>
      <c r="Y47" s="208"/>
      <c r="Z47" s="206"/>
    </row>
    <row r="48" spans="1:26" s="184" customFormat="1" x14ac:dyDescent="0.25">
      <c r="A48" s="209" t="str">
        <f>Leyendas!$C$2</f>
        <v>Bolivia</v>
      </c>
      <c r="B48" s="209">
        <f>Leyendas!$A$2</f>
        <v>2019</v>
      </c>
      <c r="C48" s="183">
        <v>41</v>
      </c>
      <c r="D48" s="188"/>
      <c r="E48" s="210"/>
      <c r="F48" s="187"/>
      <c r="G48" s="185"/>
      <c r="H48" s="212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213"/>
      <c r="W48" s="208"/>
      <c r="X48" s="208"/>
      <c r="Y48" s="208"/>
      <c r="Z48" s="206"/>
    </row>
    <row r="49" spans="1:26" s="184" customFormat="1" x14ac:dyDescent="0.25">
      <c r="A49" s="209" t="str">
        <f>Leyendas!$C$2</f>
        <v>Bolivia</v>
      </c>
      <c r="B49" s="209">
        <f>Leyendas!$A$2</f>
        <v>2019</v>
      </c>
      <c r="C49" s="183">
        <v>42</v>
      </c>
      <c r="D49" s="188"/>
      <c r="E49" s="210"/>
      <c r="F49" s="187"/>
      <c r="G49" s="185"/>
      <c r="H49" s="212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213"/>
      <c r="W49" s="208"/>
      <c r="X49" s="208"/>
      <c r="Y49" s="208"/>
      <c r="Z49" s="206"/>
    </row>
    <row r="50" spans="1:26" s="184" customFormat="1" x14ac:dyDescent="0.25">
      <c r="A50" s="209" t="str">
        <f>Leyendas!$C$2</f>
        <v>Bolivia</v>
      </c>
      <c r="B50" s="209">
        <f>Leyendas!$A$2</f>
        <v>2019</v>
      </c>
      <c r="C50" s="183">
        <v>43</v>
      </c>
      <c r="D50" s="188"/>
      <c r="E50" s="210"/>
      <c r="F50" s="187"/>
      <c r="G50" s="185"/>
      <c r="H50" s="212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213"/>
      <c r="W50" s="208"/>
      <c r="X50" s="208"/>
      <c r="Y50" s="208"/>
      <c r="Z50" s="206"/>
    </row>
    <row r="51" spans="1:26" s="184" customFormat="1" x14ac:dyDescent="0.25">
      <c r="A51" s="209" t="str">
        <f>Leyendas!$C$2</f>
        <v>Bolivia</v>
      </c>
      <c r="B51" s="209">
        <f>Leyendas!$A$2</f>
        <v>2019</v>
      </c>
      <c r="C51" s="183">
        <v>44</v>
      </c>
      <c r="D51" s="188"/>
      <c r="E51" s="210"/>
      <c r="F51" s="187"/>
      <c r="G51" s="185"/>
      <c r="H51" s="212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213"/>
      <c r="W51" s="208"/>
      <c r="X51" s="208"/>
      <c r="Y51" s="208"/>
      <c r="Z51" s="206"/>
    </row>
    <row r="52" spans="1:26" s="184" customFormat="1" x14ac:dyDescent="0.25">
      <c r="A52" s="209" t="str">
        <f>Leyendas!$C$2</f>
        <v>Bolivia</v>
      </c>
      <c r="B52" s="209">
        <f>Leyendas!$A$2</f>
        <v>2019</v>
      </c>
      <c r="C52" s="183">
        <v>45</v>
      </c>
      <c r="D52" s="188"/>
      <c r="E52" s="210"/>
      <c r="F52" s="187"/>
      <c r="G52" s="185"/>
      <c r="H52" s="212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213"/>
      <c r="W52" s="208"/>
      <c r="X52" s="208"/>
      <c r="Y52" s="208"/>
      <c r="Z52" s="206"/>
    </row>
    <row r="53" spans="1:26" s="184" customFormat="1" ht="15" customHeight="1" x14ac:dyDescent="0.25">
      <c r="A53" s="209" t="str">
        <f>Leyendas!$C$2</f>
        <v>Bolivia</v>
      </c>
      <c r="B53" s="209">
        <f>Leyendas!$A$2</f>
        <v>2019</v>
      </c>
      <c r="C53" s="183">
        <v>46</v>
      </c>
      <c r="D53" s="188"/>
      <c r="E53" s="187"/>
      <c r="F53" s="187"/>
      <c r="G53" s="185"/>
      <c r="H53" s="212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213"/>
      <c r="W53" s="208"/>
      <c r="X53" s="208"/>
      <c r="Y53" s="208"/>
      <c r="Z53" s="206"/>
    </row>
    <row r="54" spans="1:26" s="184" customFormat="1" x14ac:dyDescent="0.25">
      <c r="A54" s="209" t="str">
        <f>Leyendas!$C$2</f>
        <v>Bolivia</v>
      </c>
      <c r="B54" s="209">
        <f>Leyendas!$A$2</f>
        <v>2019</v>
      </c>
      <c r="C54" s="183">
        <v>47</v>
      </c>
      <c r="D54" s="188"/>
      <c r="E54" s="187"/>
      <c r="F54" s="187"/>
      <c r="G54" s="185"/>
      <c r="H54" s="212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213"/>
      <c r="W54" s="208"/>
      <c r="X54" s="208"/>
      <c r="Y54" s="208"/>
      <c r="Z54" s="206"/>
    </row>
    <row r="55" spans="1:26" s="184" customFormat="1" x14ac:dyDescent="0.25">
      <c r="A55" s="209" t="str">
        <f>Leyendas!$C$2</f>
        <v>Bolivia</v>
      </c>
      <c r="B55" s="209">
        <f>Leyendas!$A$2</f>
        <v>2019</v>
      </c>
      <c r="C55" s="183">
        <v>48</v>
      </c>
      <c r="D55" s="188"/>
      <c r="E55" s="187"/>
      <c r="F55" s="187"/>
      <c r="G55" s="185"/>
      <c r="H55" s="212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213"/>
      <c r="W55" s="208"/>
      <c r="X55" s="208"/>
      <c r="Y55" s="208"/>
      <c r="Z55" s="206"/>
    </row>
    <row r="56" spans="1:26" s="184" customFormat="1" x14ac:dyDescent="0.25">
      <c r="A56" s="209" t="str">
        <f>Leyendas!$C$2</f>
        <v>Bolivia</v>
      </c>
      <c r="B56" s="209">
        <f>Leyendas!$A$2</f>
        <v>2019</v>
      </c>
      <c r="C56" s="183">
        <v>49</v>
      </c>
      <c r="D56" s="188"/>
      <c r="E56" s="187"/>
      <c r="F56" s="187"/>
      <c r="G56" s="185"/>
      <c r="H56" s="212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213"/>
      <c r="W56" s="208"/>
      <c r="X56" s="208"/>
      <c r="Y56" s="208"/>
      <c r="Z56" s="206"/>
    </row>
    <row r="57" spans="1:26" s="184" customFormat="1" x14ac:dyDescent="0.25">
      <c r="A57" s="209" t="str">
        <f>Leyendas!$C$2</f>
        <v>Bolivia</v>
      </c>
      <c r="B57" s="209">
        <f>Leyendas!$A$2</f>
        <v>2019</v>
      </c>
      <c r="C57" s="183">
        <v>50</v>
      </c>
      <c r="D57" s="188"/>
      <c r="E57" s="187"/>
      <c r="F57" s="187"/>
      <c r="G57" s="185"/>
      <c r="H57" s="212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213"/>
      <c r="W57" s="208"/>
      <c r="X57" s="208"/>
      <c r="Y57" s="208"/>
      <c r="Z57" s="206"/>
    </row>
    <row r="58" spans="1:26" s="184" customFormat="1" x14ac:dyDescent="0.25">
      <c r="A58" s="209" t="str">
        <f>Leyendas!$C$2</f>
        <v>Bolivia</v>
      </c>
      <c r="B58" s="209">
        <f>Leyendas!$A$2</f>
        <v>2019</v>
      </c>
      <c r="C58" s="183">
        <v>51</v>
      </c>
      <c r="D58" s="188"/>
      <c r="E58" s="187"/>
      <c r="F58" s="187"/>
      <c r="G58" s="185"/>
      <c r="H58" s="212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213"/>
      <c r="W58" s="208"/>
      <c r="X58" s="208"/>
      <c r="Y58" s="208"/>
      <c r="Z58" s="206"/>
    </row>
    <row r="59" spans="1:26" s="184" customFormat="1" x14ac:dyDescent="0.25">
      <c r="A59" s="209" t="str">
        <f>Leyendas!$C$2</f>
        <v>Bolivia</v>
      </c>
      <c r="B59" s="209">
        <f>Leyendas!$A$2</f>
        <v>2019</v>
      </c>
      <c r="C59" s="183">
        <v>52</v>
      </c>
      <c r="D59" s="188"/>
      <c r="E59" s="187"/>
      <c r="F59" s="187"/>
      <c r="G59" s="185"/>
      <c r="H59" s="212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213"/>
      <c r="W59" s="208"/>
      <c r="X59" s="208"/>
      <c r="Y59" s="208"/>
      <c r="Z59" s="206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AR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190"/>
    <col min="3" max="3" width="9.140625" style="190" customWidth="1"/>
    <col min="4" max="4" width="12.140625" style="190" customWidth="1"/>
    <col min="5" max="5" width="12.5703125" style="190" customWidth="1"/>
    <col min="6" max="6" width="13.140625" style="190" customWidth="1"/>
    <col min="7" max="7" width="9.42578125" style="190" customWidth="1"/>
    <col min="8" max="10" width="12.140625" style="190" customWidth="1"/>
    <col min="11" max="11" width="16.28515625" style="190" customWidth="1"/>
    <col min="12" max="12" width="18.85546875" style="190" customWidth="1"/>
    <col min="13" max="13" width="13.140625" style="190" bestFit="1" customWidth="1"/>
    <col min="14" max="14" width="9.42578125" style="190" customWidth="1"/>
    <col min="15" max="15" width="11.42578125" style="190" bestFit="1" customWidth="1"/>
    <col min="16" max="18" width="9.42578125" style="190" customWidth="1"/>
    <col min="19" max="19" width="10.5703125" style="190" customWidth="1"/>
    <col min="20" max="20" width="9.42578125" style="190" customWidth="1"/>
    <col min="21" max="21" width="14.85546875" style="190" customWidth="1"/>
    <col min="22" max="22" width="16.28515625" style="190" customWidth="1"/>
    <col min="23" max="23" width="13.7109375" style="190" customWidth="1"/>
    <col min="24" max="24" width="15.28515625" style="190" customWidth="1"/>
    <col min="25" max="25" width="14.7109375" style="190" customWidth="1"/>
    <col min="26" max="26" width="13.7109375" style="190" customWidth="1"/>
    <col min="27" max="27" width="16.42578125" style="190" customWidth="1"/>
    <col min="28" max="28" width="15" style="190" customWidth="1"/>
    <col min="29" max="29" width="16.42578125" style="190" customWidth="1"/>
    <col min="30" max="34" width="13.7109375" style="190" customWidth="1"/>
    <col min="35" max="35" width="17.42578125" style="190" customWidth="1"/>
    <col min="36" max="36" width="19.85546875" style="190" customWidth="1"/>
    <col min="37" max="37" width="15" style="190" customWidth="1"/>
    <col min="38" max="38" width="16.42578125" style="190" customWidth="1"/>
    <col min="39" max="40" width="15" style="190" customWidth="1"/>
    <col min="41" max="41" width="16.42578125" style="190" customWidth="1"/>
    <col min="42" max="43" width="15" style="190" customWidth="1"/>
    <col min="44" max="258" width="11.42578125" style="190"/>
    <col min="259" max="259" width="1.7109375" style="190" customWidth="1"/>
    <col min="260" max="260" width="9.140625" style="190" customWidth="1"/>
    <col min="261" max="261" width="9.42578125" style="190" customWidth="1"/>
    <col min="262" max="262" width="12.5703125" style="190" customWidth="1"/>
    <col min="263" max="263" width="13.140625" style="190" customWidth="1"/>
    <col min="264" max="264" width="9.42578125" style="190" customWidth="1"/>
    <col min="265" max="265" width="12.140625" style="190" customWidth="1"/>
    <col min="266" max="267" width="9.42578125" style="190" customWidth="1"/>
    <col min="268" max="268" width="13.140625" style="190" customWidth="1"/>
    <col min="269" max="269" width="13.140625" style="190" bestFit="1" customWidth="1"/>
    <col min="270" max="270" width="9.42578125" style="190" customWidth="1"/>
    <col min="271" max="271" width="11.42578125" style="190" bestFit="1" customWidth="1"/>
    <col min="272" max="274" width="9.42578125" style="190" customWidth="1"/>
    <col min="275" max="275" width="10.5703125" style="190" customWidth="1"/>
    <col min="276" max="277" width="9.42578125" style="190" customWidth="1"/>
    <col min="278" max="278" width="12.7109375" style="190" customWidth="1"/>
    <col min="279" max="279" width="11" style="190" customWidth="1"/>
    <col min="280" max="280" width="13.42578125" style="190" customWidth="1"/>
    <col min="281" max="282" width="13.7109375" style="190" customWidth="1"/>
    <col min="283" max="284" width="15" style="190" customWidth="1"/>
    <col min="285" max="291" width="13.7109375" style="190" customWidth="1"/>
    <col min="292" max="299" width="15" style="190" customWidth="1"/>
    <col min="300" max="514" width="11.42578125" style="190"/>
    <col min="515" max="515" width="1.7109375" style="190" customWidth="1"/>
    <col min="516" max="516" width="9.140625" style="190" customWidth="1"/>
    <col min="517" max="517" width="9.42578125" style="190" customWidth="1"/>
    <col min="518" max="518" width="12.5703125" style="190" customWidth="1"/>
    <col min="519" max="519" width="13.140625" style="190" customWidth="1"/>
    <col min="520" max="520" width="9.42578125" style="190" customWidth="1"/>
    <col min="521" max="521" width="12.140625" style="190" customWidth="1"/>
    <col min="522" max="523" width="9.42578125" style="190" customWidth="1"/>
    <col min="524" max="524" width="13.140625" style="190" customWidth="1"/>
    <col min="525" max="525" width="13.140625" style="190" bestFit="1" customWidth="1"/>
    <col min="526" max="526" width="9.42578125" style="190" customWidth="1"/>
    <col min="527" max="527" width="11.42578125" style="190" bestFit="1" customWidth="1"/>
    <col min="528" max="530" width="9.42578125" style="190" customWidth="1"/>
    <col min="531" max="531" width="10.5703125" style="190" customWidth="1"/>
    <col min="532" max="533" width="9.42578125" style="190" customWidth="1"/>
    <col min="534" max="534" width="12.7109375" style="190" customWidth="1"/>
    <col min="535" max="535" width="11" style="190" customWidth="1"/>
    <col min="536" max="536" width="13.42578125" style="190" customWidth="1"/>
    <col min="537" max="538" width="13.7109375" style="190" customWidth="1"/>
    <col min="539" max="540" width="15" style="190" customWidth="1"/>
    <col min="541" max="547" width="13.7109375" style="190" customWidth="1"/>
    <col min="548" max="555" width="15" style="190" customWidth="1"/>
    <col min="556" max="770" width="11.42578125" style="190"/>
    <col min="771" max="771" width="1.7109375" style="190" customWidth="1"/>
    <col min="772" max="772" width="9.140625" style="190" customWidth="1"/>
    <col min="773" max="773" width="9.42578125" style="190" customWidth="1"/>
    <col min="774" max="774" width="12.5703125" style="190" customWidth="1"/>
    <col min="775" max="775" width="13.140625" style="190" customWidth="1"/>
    <col min="776" max="776" width="9.42578125" style="190" customWidth="1"/>
    <col min="777" max="777" width="12.140625" style="190" customWidth="1"/>
    <col min="778" max="779" width="9.42578125" style="190" customWidth="1"/>
    <col min="780" max="780" width="13.140625" style="190" customWidth="1"/>
    <col min="781" max="781" width="13.140625" style="190" bestFit="1" customWidth="1"/>
    <col min="782" max="782" width="9.42578125" style="190" customWidth="1"/>
    <col min="783" max="783" width="11.42578125" style="190" bestFit="1" customWidth="1"/>
    <col min="784" max="786" width="9.42578125" style="190" customWidth="1"/>
    <col min="787" max="787" width="10.5703125" style="190" customWidth="1"/>
    <col min="788" max="789" width="9.42578125" style="190" customWidth="1"/>
    <col min="790" max="790" width="12.7109375" style="190" customWidth="1"/>
    <col min="791" max="791" width="11" style="190" customWidth="1"/>
    <col min="792" max="792" width="13.42578125" style="190" customWidth="1"/>
    <col min="793" max="794" width="13.7109375" style="190" customWidth="1"/>
    <col min="795" max="796" width="15" style="190" customWidth="1"/>
    <col min="797" max="803" width="13.7109375" style="190" customWidth="1"/>
    <col min="804" max="811" width="15" style="190" customWidth="1"/>
    <col min="812" max="1026" width="11.42578125" style="190"/>
    <col min="1027" max="1027" width="1.7109375" style="190" customWidth="1"/>
    <col min="1028" max="1028" width="9.140625" style="190" customWidth="1"/>
    <col min="1029" max="1029" width="9.42578125" style="190" customWidth="1"/>
    <col min="1030" max="1030" width="12.5703125" style="190" customWidth="1"/>
    <col min="1031" max="1031" width="13.140625" style="190" customWidth="1"/>
    <col min="1032" max="1032" width="9.42578125" style="190" customWidth="1"/>
    <col min="1033" max="1033" width="12.140625" style="190" customWidth="1"/>
    <col min="1034" max="1035" width="9.42578125" style="190" customWidth="1"/>
    <col min="1036" max="1036" width="13.140625" style="190" customWidth="1"/>
    <col min="1037" max="1037" width="13.140625" style="190" bestFit="1" customWidth="1"/>
    <col min="1038" max="1038" width="9.42578125" style="190" customWidth="1"/>
    <col min="1039" max="1039" width="11.42578125" style="190" bestFit="1" customWidth="1"/>
    <col min="1040" max="1042" width="9.42578125" style="190" customWidth="1"/>
    <col min="1043" max="1043" width="10.5703125" style="190" customWidth="1"/>
    <col min="1044" max="1045" width="9.42578125" style="190" customWidth="1"/>
    <col min="1046" max="1046" width="12.7109375" style="190" customWidth="1"/>
    <col min="1047" max="1047" width="11" style="190" customWidth="1"/>
    <col min="1048" max="1048" width="13.42578125" style="190" customWidth="1"/>
    <col min="1049" max="1050" width="13.7109375" style="190" customWidth="1"/>
    <col min="1051" max="1052" width="15" style="190" customWidth="1"/>
    <col min="1053" max="1059" width="13.7109375" style="190" customWidth="1"/>
    <col min="1060" max="1067" width="15" style="190" customWidth="1"/>
    <col min="1068" max="1282" width="11.42578125" style="190"/>
    <col min="1283" max="1283" width="1.7109375" style="190" customWidth="1"/>
    <col min="1284" max="1284" width="9.140625" style="190" customWidth="1"/>
    <col min="1285" max="1285" width="9.42578125" style="190" customWidth="1"/>
    <col min="1286" max="1286" width="12.5703125" style="190" customWidth="1"/>
    <col min="1287" max="1287" width="13.140625" style="190" customWidth="1"/>
    <col min="1288" max="1288" width="9.42578125" style="190" customWidth="1"/>
    <col min="1289" max="1289" width="12.140625" style="190" customWidth="1"/>
    <col min="1290" max="1291" width="9.42578125" style="190" customWidth="1"/>
    <col min="1292" max="1292" width="13.140625" style="190" customWidth="1"/>
    <col min="1293" max="1293" width="13.140625" style="190" bestFit="1" customWidth="1"/>
    <col min="1294" max="1294" width="9.42578125" style="190" customWidth="1"/>
    <col min="1295" max="1295" width="11.42578125" style="190" bestFit="1" customWidth="1"/>
    <col min="1296" max="1298" width="9.42578125" style="190" customWidth="1"/>
    <col min="1299" max="1299" width="10.5703125" style="190" customWidth="1"/>
    <col min="1300" max="1301" width="9.42578125" style="190" customWidth="1"/>
    <col min="1302" max="1302" width="12.7109375" style="190" customWidth="1"/>
    <col min="1303" max="1303" width="11" style="190" customWidth="1"/>
    <col min="1304" max="1304" width="13.42578125" style="190" customWidth="1"/>
    <col min="1305" max="1306" width="13.7109375" style="190" customWidth="1"/>
    <col min="1307" max="1308" width="15" style="190" customWidth="1"/>
    <col min="1309" max="1315" width="13.7109375" style="190" customWidth="1"/>
    <col min="1316" max="1323" width="15" style="190" customWidth="1"/>
    <col min="1324" max="1538" width="11.42578125" style="190"/>
    <col min="1539" max="1539" width="1.7109375" style="190" customWidth="1"/>
    <col min="1540" max="1540" width="9.140625" style="190" customWidth="1"/>
    <col min="1541" max="1541" width="9.42578125" style="190" customWidth="1"/>
    <col min="1542" max="1542" width="12.5703125" style="190" customWidth="1"/>
    <col min="1543" max="1543" width="13.140625" style="190" customWidth="1"/>
    <col min="1544" max="1544" width="9.42578125" style="190" customWidth="1"/>
    <col min="1545" max="1545" width="12.140625" style="190" customWidth="1"/>
    <col min="1546" max="1547" width="9.42578125" style="190" customWidth="1"/>
    <col min="1548" max="1548" width="13.140625" style="190" customWidth="1"/>
    <col min="1549" max="1549" width="13.140625" style="190" bestFit="1" customWidth="1"/>
    <col min="1550" max="1550" width="9.42578125" style="190" customWidth="1"/>
    <col min="1551" max="1551" width="11.42578125" style="190" bestFit="1" customWidth="1"/>
    <col min="1552" max="1554" width="9.42578125" style="190" customWidth="1"/>
    <col min="1555" max="1555" width="10.5703125" style="190" customWidth="1"/>
    <col min="1556" max="1557" width="9.42578125" style="190" customWidth="1"/>
    <col min="1558" max="1558" width="12.7109375" style="190" customWidth="1"/>
    <col min="1559" max="1559" width="11" style="190" customWidth="1"/>
    <col min="1560" max="1560" width="13.42578125" style="190" customWidth="1"/>
    <col min="1561" max="1562" width="13.7109375" style="190" customWidth="1"/>
    <col min="1563" max="1564" width="15" style="190" customWidth="1"/>
    <col min="1565" max="1571" width="13.7109375" style="190" customWidth="1"/>
    <col min="1572" max="1579" width="15" style="190" customWidth="1"/>
    <col min="1580" max="1794" width="11.42578125" style="190"/>
    <col min="1795" max="1795" width="1.7109375" style="190" customWidth="1"/>
    <col min="1796" max="1796" width="9.140625" style="190" customWidth="1"/>
    <col min="1797" max="1797" width="9.42578125" style="190" customWidth="1"/>
    <col min="1798" max="1798" width="12.5703125" style="190" customWidth="1"/>
    <col min="1799" max="1799" width="13.140625" style="190" customWidth="1"/>
    <col min="1800" max="1800" width="9.42578125" style="190" customWidth="1"/>
    <col min="1801" max="1801" width="12.140625" style="190" customWidth="1"/>
    <col min="1802" max="1803" width="9.42578125" style="190" customWidth="1"/>
    <col min="1804" max="1804" width="13.140625" style="190" customWidth="1"/>
    <col min="1805" max="1805" width="13.140625" style="190" bestFit="1" customWidth="1"/>
    <col min="1806" max="1806" width="9.42578125" style="190" customWidth="1"/>
    <col min="1807" max="1807" width="11.42578125" style="190" bestFit="1" customWidth="1"/>
    <col min="1808" max="1810" width="9.42578125" style="190" customWidth="1"/>
    <col min="1811" max="1811" width="10.5703125" style="190" customWidth="1"/>
    <col min="1812" max="1813" width="9.42578125" style="190" customWidth="1"/>
    <col min="1814" max="1814" width="12.7109375" style="190" customWidth="1"/>
    <col min="1815" max="1815" width="11" style="190" customWidth="1"/>
    <col min="1816" max="1816" width="13.42578125" style="190" customWidth="1"/>
    <col min="1817" max="1818" width="13.7109375" style="190" customWidth="1"/>
    <col min="1819" max="1820" width="15" style="190" customWidth="1"/>
    <col min="1821" max="1827" width="13.7109375" style="190" customWidth="1"/>
    <col min="1828" max="1835" width="15" style="190" customWidth="1"/>
    <col min="1836" max="2050" width="11.42578125" style="190"/>
    <col min="2051" max="2051" width="1.7109375" style="190" customWidth="1"/>
    <col min="2052" max="2052" width="9.140625" style="190" customWidth="1"/>
    <col min="2053" max="2053" width="9.42578125" style="190" customWidth="1"/>
    <col min="2054" max="2054" width="12.5703125" style="190" customWidth="1"/>
    <col min="2055" max="2055" width="13.140625" style="190" customWidth="1"/>
    <col min="2056" max="2056" width="9.42578125" style="190" customWidth="1"/>
    <col min="2057" max="2057" width="12.140625" style="190" customWidth="1"/>
    <col min="2058" max="2059" width="9.42578125" style="190" customWidth="1"/>
    <col min="2060" max="2060" width="13.140625" style="190" customWidth="1"/>
    <col min="2061" max="2061" width="13.140625" style="190" bestFit="1" customWidth="1"/>
    <col min="2062" max="2062" width="9.42578125" style="190" customWidth="1"/>
    <col min="2063" max="2063" width="11.42578125" style="190" bestFit="1" customWidth="1"/>
    <col min="2064" max="2066" width="9.42578125" style="190" customWidth="1"/>
    <col min="2067" max="2067" width="10.5703125" style="190" customWidth="1"/>
    <col min="2068" max="2069" width="9.42578125" style="190" customWidth="1"/>
    <col min="2070" max="2070" width="12.7109375" style="190" customWidth="1"/>
    <col min="2071" max="2071" width="11" style="190" customWidth="1"/>
    <col min="2072" max="2072" width="13.42578125" style="190" customWidth="1"/>
    <col min="2073" max="2074" width="13.7109375" style="190" customWidth="1"/>
    <col min="2075" max="2076" width="15" style="190" customWidth="1"/>
    <col min="2077" max="2083" width="13.7109375" style="190" customWidth="1"/>
    <col min="2084" max="2091" width="15" style="190" customWidth="1"/>
    <col min="2092" max="2306" width="11.42578125" style="190"/>
    <col min="2307" max="2307" width="1.7109375" style="190" customWidth="1"/>
    <col min="2308" max="2308" width="9.140625" style="190" customWidth="1"/>
    <col min="2309" max="2309" width="9.42578125" style="190" customWidth="1"/>
    <col min="2310" max="2310" width="12.5703125" style="190" customWidth="1"/>
    <col min="2311" max="2311" width="13.140625" style="190" customWidth="1"/>
    <col min="2312" max="2312" width="9.42578125" style="190" customWidth="1"/>
    <col min="2313" max="2313" width="12.140625" style="190" customWidth="1"/>
    <col min="2314" max="2315" width="9.42578125" style="190" customWidth="1"/>
    <col min="2316" max="2316" width="13.140625" style="190" customWidth="1"/>
    <col min="2317" max="2317" width="13.140625" style="190" bestFit="1" customWidth="1"/>
    <col min="2318" max="2318" width="9.42578125" style="190" customWidth="1"/>
    <col min="2319" max="2319" width="11.42578125" style="190" bestFit="1" customWidth="1"/>
    <col min="2320" max="2322" width="9.42578125" style="190" customWidth="1"/>
    <col min="2323" max="2323" width="10.5703125" style="190" customWidth="1"/>
    <col min="2324" max="2325" width="9.42578125" style="190" customWidth="1"/>
    <col min="2326" max="2326" width="12.7109375" style="190" customWidth="1"/>
    <col min="2327" max="2327" width="11" style="190" customWidth="1"/>
    <col min="2328" max="2328" width="13.42578125" style="190" customWidth="1"/>
    <col min="2329" max="2330" width="13.7109375" style="190" customWidth="1"/>
    <col min="2331" max="2332" width="15" style="190" customWidth="1"/>
    <col min="2333" max="2339" width="13.7109375" style="190" customWidth="1"/>
    <col min="2340" max="2347" width="15" style="190" customWidth="1"/>
    <col min="2348" max="2562" width="11.42578125" style="190"/>
    <col min="2563" max="2563" width="1.7109375" style="190" customWidth="1"/>
    <col min="2564" max="2564" width="9.140625" style="190" customWidth="1"/>
    <col min="2565" max="2565" width="9.42578125" style="190" customWidth="1"/>
    <col min="2566" max="2566" width="12.5703125" style="190" customWidth="1"/>
    <col min="2567" max="2567" width="13.140625" style="190" customWidth="1"/>
    <col min="2568" max="2568" width="9.42578125" style="190" customWidth="1"/>
    <col min="2569" max="2569" width="12.140625" style="190" customWidth="1"/>
    <col min="2570" max="2571" width="9.42578125" style="190" customWidth="1"/>
    <col min="2572" max="2572" width="13.140625" style="190" customWidth="1"/>
    <col min="2573" max="2573" width="13.140625" style="190" bestFit="1" customWidth="1"/>
    <col min="2574" max="2574" width="9.42578125" style="190" customWidth="1"/>
    <col min="2575" max="2575" width="11.42578125" style="190" bestFit="1" customWidth="1"/>
    <col min="2576" max="2578" width="9.42578125" style="190" customWidth="1"/>
    <col min="2579" max="2579" width="10.5703125" style="190" customWidth="1"/>
    <col min="2580" max="2581" width="9.42578125" style="190" customWidth="1"/>
    <col min="2582" max="2582" width="12.7109375" style="190" customWidth="1"/>
    <col min="2583" max="2583" width="11" style="190" customWidth="1"/>
    <col min="2584" max="2584" width="13.42578125" style="190" customWidth="1"/>
    <col min="2585" max="2586" width="13.7109375" style="190" customWidth="1"/>
    <col min="2587" max="2588" width="15" style="190" customWidth="1"/>
    <col min="2589" max="2595" width="13.7109375" style="190" customWidth="1"/>
    <col min="2596" max="2603" width="15" style="190" customWidth="1"/>
    <col min="2604" max="2818" width="11.42578125" style="190"/>
    <col min="2819" max="2819" width="1.7109375" style="190" customWidth="1"/>
    <col min="2820" max="2820" width="9.140625" style="190" customWidth="1"/>
    <col min="2821" max="2821" width="9.42578125" style="190" customWidth="1"/>
    <col min="2822" max="2822" width="12.5703125" style="190" customWidth="1"/>
    <col min="2823" max="2823" width="13.140625" style="190" customWidth="1"/>
    <col min="2824" max="2824" width="9.42578125" style="190" customWidth="1"/>
    <col min="2825" max="2825" width="12.140625" style="190" customWidth="1"/>
    <col min="2826" max="2827" width="9.42578125" style="190" customWidth="1"/>
    <col min="2828" max="2828" width="13.140625" style="190" customWidth="1"/>
    <col min="2829" max="2829" width="13.140625" style="190" bestFit="1" customWidth="1"/>
    <col min="2830" max="2830" width="9.42578125" style="190" customWidth="1"/>
    <col min="2831" max="2831" width="11.42578125" style="190" bestFit="1" customWidth="1"/>
    <col min="2832" max="2834" width="9.42578125" style="190" customWidth="1"/>
    <col min="2835" max="2835" width="10.5703125" style="190" customWidth="1"/>
    <col min="2836" max="2837" width="9.42578125" style="190" customWidth="1"/>
    <col min="2838" max="2838" width="12.7109375" style="190" customWidth="1"/>
    <col min="2839" max="2839" width="11" style="190" customWidth="1"/>
    <col min="2840" max="2840" width="13.42578125" style="190" customWidth="1"/>
    <col min="2841" max="2842" width="13.7109375" style="190" customWidth="1"/>
    <col min="2843" max="2844" width="15" style="190" customWidth="1"/>
    <col min="2845" max="2851" width="13.7109375" style="190" customWidth="1"/>
    <col min="2852" max="2859" width="15" style="190" customWidth="1"/>
    <col min="2860" max="3074" width="11.42578125" style="190"/>
    <col min="3075" max="3075" width="1.7109375" style="190" customWidth="1"/>
    <col min="3076" max="3076" width="9.140625" style="190" customWidth="1"/>
    <col min="3077" max="3077" width="9.42578125" style="190" customWidth="1"/>
    <col min="3078" max="3078" width="12.5703125" style="190" customWidth="1"/>
    <col min="3079" max="3079" width="13.140625" style="190" customWidth="1"/>
    <col min="3080" max="3080" width="9.42578125" style="190" customWidth="1"/>
    <col min="3081" max="3081" width="12.140625" style="190" customWidth="1"/>
    <col min="3082" max="3083" width="9.42578125" style="190" customWidth="1"/>
    <col min="3084" max="3084" width="13.140625" style="190" customWidth="1"/>
    <col min="3085" max="3085" width="13.140625" style="190" bestFit="1" customWidth="1"/>
    <col min="3086" max="3086" width="9.42578125" style="190" customWidth="1"/>
    <col min="3087" max="3087" width="11.42578125" style="190" bestFit="1" customWidth="1"/>
    <col min="3088" max="3090" width="9.42578125" style="190" customWidth="1"/>
    <col min="3091" max="3091" width="10.5703125" style="190" customWidth="1"/>
    <col min="3092" max="3093" width="9.42578125" style="190" customWidth="1"/>
    <col min="3094" max="3094" width="12.7109375" style="190" customWidth="1"/>
    <col min="3095" max="3095" width="11" style="190" customWidth="1"/>
    <col min="3096" max="3096" width="13.42578125" style="190" customWidth="1"/>
    <col min="3097" max="3098" width="13.7109375" style="190" customWidth="1"/>
    <col min="3099" max="3100" width="15" style="190" customWidth="1"/>
    <col min="3101" max="3107" width="13.7109375" style="190" customWidth="1"/>
    <col min="3108" max="3115" width="15" style="190" customWidth="1"/>
    <col min="3116" max="3330" width="11.42578125" style="190"/>
    <col min="3331" max="3331" width="1.7109375" style="190" customWidth="1"/>
    <col min="3332" max="3332" width="9.140625" style="190" customWidth="1"/>
    <col min="3333" max="3333" width="9.42578125" style="190" customWidth="1"/>
    <col min="3334" max="3334" width="12.5703125" style="190" customWidth="1"/>
    <col min="3335" max="3335" width="13.140625" style="190" customWidth="1"/>
    <col min="3336" max="3336" width="9.42578125" style="190" customWidth="1"/>
    <col min="3337" max="3337" width="12.140625" style="190" customWidth="1"/>
    <col min="3338" max="3339" width="9.42578125" style="190" customWidth="1"/>
    <col min="3340" max="3340" width="13.140625" style="190" customWidth="1"/>
    <col min="3341" max="3341" width="13.140625" style="190" bestFit="1" customWidth="1"/>
    <col min="3342" max="3342" width="9.42578125" style="190" customWidth="1"/>
    <col min="3343" max="3343" width="11.42578125" style="190" bestFit="1" customWidth="1"/>
    <col min="3344" max="3346" width="9.42578125" style="190" customWidth="1"/>
    <col min="3347" max="3347" width="10.5703125" style="190" customWidth="1"/>
    <col min="3348" max="3349" width="9.42578125" style="190" customWidth="1"/>
    <col min="3350" max="3350" width="12.7109375" style="190" customWidth="1"/>
    <col min="3351" max="3351" width="11" style="190" customWidth="1"/>
    <col min="3352" max="3352" width="13.42578125" style="190" customWidth="1"/>
    <col min="3353" max="3354" width="13.7109375" style="190" customWidth="1"/>
    <col min="3355" max="3356" width="15" style="190" customWidth="1"/>
    <col min="3357" max="3363" width="13.7109375" style="190" customWidth="1"/>
    <col min="3364" max="3371" width="15" style="190" customWidth="1"/>
    <col min="3372" max="3586" width="11.42578125" style="190"/>
    <col min="3587" max="3587" width="1.7109375" style="190" customWidth="1"/>
    <col min="3588" max="3588" width="9.140625" style="190" customWidth="1"/>
    <col min="3589" max="3589" width="9.42578125" style="190" customWidth="1"/>
    <col min="3590" max="3590" width="12.5703125" style="190" customWidth="1"/>
    <col min="3591" max="3591" width="13.140625" style="190" customWidth="1"/>
    <col min="3592" max="3592" width="9.42578125" style="190" customWidth="1"/>
    <col min="3593" max="3593" width="12.140625" style="190" customWidth="1"/>
    <col min="3594" max="3595" width="9.42578125" style="190" customWidth="1"/>
    <col min="3596" max="3596" width="13.140625" style="190" customWidth="1"/>
    <col min="3597" max="3597" width="13.140625" style="190" bestFit="1" customWidth="1"/>
    <col min="3598" max="3598" width="9.42578125" style="190" customWidth="1"/>
    <col min="3599" max="3599" width="11.42578125" style="190" bestFit="1" customWidth="1"/>
    <col min="3600" max="3602" width="9.42578125" style="190" customWidth="1"/>
    <col min="3603" max="3603" width="10.5703125" style="190" customWidth="1"/>
    <col min="3604" max="3605" width="9.42578125" style="190" customWidth="1"/>
    <col min="3606" max="3606" width="12.7109375" style="190" customWidth="1"/>
    <col min="3607" max="3607" width="11" style="190" customWidth="1"/>
    <col min="3608" max="3608" width="13.42578125" style="190" customWidth="1"/>
    <col min="3609" max="3610" width="13.7109375" style="190" customWidth="1"/>
    <col min="3611" max="3612" width="15" style="190" customWidth="1"/>
    <col min="3613" max="3619" width="13.7109375" style="190" customWidth="1"/>
    <col min="3620" max="3627" width="15" style="190" customWidth="1"/>
    <col min="3628" max="3842" width="11.42578125" style="190"/>
    <col min="3843" max="3843" width="1.7109375" style="190" customWidth="1"/>
    <col min="3844" max="3844" width="9.140625" style="190" customWidth="1"/>
    <col min="3845" max="3845" width="9.42578125" style="190" customWidth="1"/>
    <col min="3846" max="3846" width="12.5703125" style="190" customWidth="1"/>
    <col min="3847" max="3847" width="13.140625" style="190" customWidth="1"/>
    <col min="3848" max="3848" width="9.42578125" style="190" customWidth="1"/>
    <col min="3849" max="3849" width="12.140625" style="190" customWidth="1"/>
    <col min="3850" max="3851" width="9.42578125" style="190" customWidth="1"/>
    <col min="3852" max="3852" width="13.140625" style="190" customWidth="1"/>
    <col min="3853" max="3853" width="13.140625" style="190" bestFit="1" customWidth="1"/>
    <col min="3854" max="3854" width="9.42578125" style="190" customWidth="1"/>
    <col min="3855" max="3855" width="11.42578125" style="190" bestFit="1" customWidth="1"/>
    <col min="3856" max="3858" width="9.42578125" style="190" customWidth="1"/>
    <col min="3859" max="3859" width="10.5703125" style="190" customWidth="1"/>
    <col min="3860" max="3861" width="9.42578125" style="190" customWidth="1"/>
    <col min="3862" max="3862" width="12.7109375" style="190" customWidth="1"/>
    <col min="3863" max="3863" width="11" style="190" customWidth="1"/>
    <col min="3864" max="3864" width="13.42578125" style="190" customWidth="1"/>
    <col min="3865" max="3866" width="13.7109375" style="190" customWidth="1"/>
    <col min="3867" max="3868" width="15" style="190" customWidth="1"/>
    <col min="3869" max="3875" width="13.7109375" style="190" customWidth="1"/>
    <col min="3876" max="3883" width="15" style="190" customWidth="1"/>
    <col min="3884" max="4098" width="11.42578125" style="190"/>
    <col min="4099" max="4099" width="1.7109375" style="190" customWidth="1"/>
    <col min="4100" max="4100" width="9.140625" style="190" customWidth="1"/>
    <col min="4101" max="4101" width="9.42578125" style="190" customWidth="1"/>
    <col min="4102" max="4102" width="12.5703125" style="190" customWidth="1"/>
    <col min="4103" max="4103" width="13.140625" style="190" customWidth="1"/>
    <col min="4104" max="4104" width="9.42578125" style="190" customWidth="1"/>
    <col min="4105" max="4105" width="12.140625" style="190" customWidth="1"/>
    <col min="4106" max="4107" width="9.42578125" style="190" customWidth="1"/>
    <col min="4108" max="4108" width="13.140625" style="190" customWidth="1"/>
    <col min="4109" max="4109" width="13.140625" style="190" bestFit="1" customWidth="1"/>
    <col min="4110" max="4110" width="9.42578125" style="190" customWidth="1"/>
    <col min="4111" max="4111" width="11.42578125" style="190" bestFit="1" customWidth="1"/>
    <col min="4112" max="4114" width="9.42578125" style="190" customWidth="1"/>
    <col min="4115" max="4115" width="10.5703125" style="190" customWidth="1"/>
    <col min="4116" max="4117" width="9.42578125" style="190" customWidth="1"/>
    <col min="4118" max="4118" width="12.7109375" style="190" customWidth="1"/>
    <col min="4119" max="4119" width="11" style="190" customWidth="1"/>
    <col min="4120" max="4120" width="13.42578125" style="190" customWidth="1"/>
    <col min="4121" max="4122" width="13.7109375" style="190" customWidth="1"/>
    <col min="4123" max="4124" width="15" style="190" customWidth="1"/>
    <col min="4125" max="4131" width="13.7109375" style="190" customWidth="1"/>
    <col min="4132" max="4139" width="15" style="190" customWidth="1"/>
    <col min="4140" max="4354" width="11.42578125" style="190"/>
    <col min="4355" max="4355" width="1.7109375" style="190" customWidth="1"/>
    <col min="4356" max="4356" width="9.140625" style="190" customWidth="1"/>
    <col min="4357" max="4357" width="9.42578125" style="190" customWidth="1"/>
    <col min="4358" max="4358" width="12.5703125" style="190" customWidth="1"/>
    <col min="4359" max="4359" width="13.140625" style="190" customWidth="1"/>
    <col min="4360" max="4360" width="9.42578125" style="190" customWidth="1"/>
    <col min="4361" max="4361" width="12.140625" style="190" customWidth="1"/>
    <col min="4362" max="4363" width="9.42578125" style="190" customWidth="1"/>
    <col min="4364" max="4364" width="13.140625" style="190" customWidth="1"/>
    <col min="4365" max="4365" width="13.140625" style="190" bestFit="1" customWidth="1"/>
    <col min="4366" max="4366" width="9.42578125" style="190" customWidth="1"/>
    <col min="4367" max="4367" width="11.42578125" style="190" bestFit="1" customWidth="1"/>
    <col min="4368" max="4370" width="9.42578125" style="190" customWidth="1"/>
    <col min="4371" max="4371" width="10.5703125" style="190" customWidth="1"/>
    <col min="4372" max="4373" width="9.42578125" style="190" customWidth="1"/>
    <col min="4374" max="4374" width="12.7109375" style="190" customWidth="1"/>
    <col min="4375" max="4375" width="11" style="190" customWidth="1"/>
    <col min="4376" max="4376" width="13.42578125" style="190" customWidth="1"/>
    <col min="4377" max="4378" width="13.7109375" style="190" customWidth="1"/>
    <col min="4379" max="4380" width="15" style="190" customWidth="1"/>
    <col min="4381" max="4387" width="13.7109375" style="190" customWidth="1"/>
    <col min="4388" max="4395" width="15" style="190" customWidth="1"/>
    <col min="4396" max="4610" width="11.42578125" style="190"/>
    <col min="4611" max="4611" width="1.7109375" style="190" customWidth="1"/>
    <col min="4612" max="4612" width="9.140625" style="190" customWidth="1"/>
    <col min="4613" max="4613" width="9.42578125" style="190" customWidth="1"/>
    <col min="4614" max="4614" width="12.5703125" style="190" customWidth="1"/>
    <col min="4615" max="4615" width="13.140625" style="190" customWidth="1"/>
    <col min="4616" max="4616" width="9.42578125" style="190" customWidth="1"/>
    <col min="4617" max="4617" width="12.140625" style="190" customWidth="1"/>
    <col min="4618" max="4619" width="9.42578125" style="190" customWidth="1"/>
    <col min="4620" max="4620" width="13.140625" style="190" customWidth="1"/>
    <col min="4621" max="4621" width="13.140625" style="190" bestFit="1" customWidth="1"/>
    <col min="4622" max="4622" width="9.42578125" style="190" customWidth="1"/>
    <col min="4623" max="4623" width="11.42578125" style="190" bestFit="1" customWidth="1"/>
    <col min="4624" max="4626" width="9.42578125" style="190" customWidth="1"/>
    <col min="4627" max="4627" width="10.5703125" style="190" customWidth="1"/>
    <col min="4628" max="4629" width="9.42578125" style="190" customWidth="1"/>
    <col min="4630" max="4630" width="12.7109375" style="190" customWidth="1"/>
    <col min="4631" max="4631" width="11" style="190" customWidth="1"/>
    <col min="4632" max="4632" width="13.42578125" style="190" customWidth="1"/>
    <col min="4633" max="4634" width="13.7109375" style="190" customWidth="1"/>
    <col min="4635" max="4636" width="15" style="190" customWidth="1"/>
    <col min="4637" max="4643" width="13.7109375" style="190" customWidth="1"/>
    <col min="4644" max="4651" width="15" style="190" customWidth="1"/>
    <col min="4652" max="4866" width="11.42578125" style="190"/>
    <col min="4867" max="4867" width="1.7109375" style="190" customWidth="1"/>
    <col min="4868" max="4868" width="9.140625" style="190" customWidth="1"/>
    <col min="4869" max="4869" width="9.42578125" style="190" customWidth="1"/>
    <col min="4870" max="4870" width="12.5703125" style="190" customWidth="1"/>
    <col min="4871" max="4871" width="13.140625" style="190" customWidth="1"/>
    <col min="4872" max="4872" width="9.42578125" style="190" customWidth="1"/>
    <col min="4873" max="4873" width="12.140625" style="190" customWidth="1"/>
    <col min="4874" max="4875" width="9.42578125" style="190" customWidth="1"/>
    <col min="4876" max="4876" width="13.140625" style="190" customWidth="1"/>
    <col min="4877" max="4877" width="13.140625" style="190" bestFit="1" customWidth="1"/>
    <col min="4878" max="4878" width="9.42578125" style="190" customWidth="1"/>
    <col min="4879" max="4879" width="11.42578125" style="190" bestFit="1" customWidth="1"/>
    <col min="4880" max="4882" width="9.42578125" style="190" customWidth="1"/>
    <col min="4883" max="4883" width="10.5703125" style="190" customWidth="1"/>
    <col min="4884" max="4885" width="9.42578125" style="190" customWidth="1"/>
    <col min="4886" max="4886" width="12.7109375" style="190" customWidth="1"/>
    <col min="4887" max="4887" width="11" style="190" customWidth="1"/>
    <col min="4888" max="4888" width="13.42578125" style="190" customWidth="1"/>
    <col min="4889" max="4890" width="13.7109375" style="190" customWidth="1"/>
    <col min="4891" max="4892" width="15" style="190" customWidth="1"/>
    <col min="4893" max="4899" width="13.7109375" style="190" customWidth="1"/>
    <col min="4900" max="4907" width="15" style="190" customWidth="1"/>
    <col min="4908" max="5122" width="11.42578125" style="190"/>
    <col min="5123" max="5123" width="1.7109375" style="190" customWidth="1"/>
    <col min="5124" max="5124" width="9.140625" style="190" customWidth="1"/>
    <col min="5125" max="5125" width="9.42578125" style="190" customWidth="1"/>
    <col min="5126" max="5126" width="12.5703125" style="190" customWidth="1"/>
    <col min="5127" max="5127" width="13.140625" style="190" customWidth="1"/>
    <col min="5128" max="5128" width="9.42578125" style="190" customWidth="1"/>
    <col min="5129" max="5129" width="12.140625" style="190" customWidth="1"/>
    <col min="5130" max="5131" width="9.42578125" style="190" customWidth="1"/>
    <col min="5132" max="5132" width="13.140625" style="190" customWidth="1"/>
    <col min="5133" max="5133" width="13.140625" style="190" bestFit="1" customWidth="1"/>
    <col min="5134" max="5134" width="9.42578125" style="190" customWidth="1"/>
    <col min="5135" max="5135" width="11.42578125" style="190" bestFit="1" customWidth="1"/>
    <col min="5136" max="5138" width="9.42578125" style="190" customWidth="1"/>
    <col min="5139" max="5139" width="10.5703125" style="190" customWidth="1"/>
    <col min="5140" max="5141" width="9.42578125" style="190" customWidth="1"/>
    <col min="5142" max="5142" width="12.7109375" style="190" customWidth="1"/>
    <col min="5143" max="5143" width="11" style="190" customWidth="1"/>
    <col min="5144" max="5144" width="13.42578125" style="190" customWidth="1"/>
    <col min="5145" max="5146" width="13.7109375" style="190" customWidth="1"/>
    <col min="5147" max="5148" width="15" style="190" customWidth="1"/>
    <col min="5149" max="5155" width="13.7109375" style="190" customWidth="1"/>
    <col min="5156" max="5163" width="15" style="190" customWidth="1"/>
    <col min="5164" max="5378" width="11.42578125" style="190"/>
    <col min="5379" max="5379" width="1.7109375" style="190" customWidth="1"/>
    <col min="5380" max="5380" width="9.140625" style="190" customWidth="1"/>
    <col min="5381" max="5381" width="9.42578125" style="190" customWidth="1"/>
    <col min="5382" max="5382" width="12.5703125" style="190" customWidth="1"/>
    <col min="5383" max="5383" width="13.140625" style="190" customWidth="1"/>
    <col min="5384" max="5384" width="9.42578125" style="190" customWidth="1"/>
    <col min="5385" max="5385" width="12.140625" style="190" customWidth="1"/>
    <col min="5386" max="5387" width="9.42578125" style="190" customWidth="1"/>
    <col min="5388" max="5388" width="13.140625" style="190" customWidth="1"/>
    <col min="5389" max="5389" width="13.140625" style="190" bestFit="1" customWidth="1"/>
    <col min="5390" max="5390" width="9.42578125" style="190" customWidth="1"/>
    <col min="5391" max="5391" width="11.42578125" style="190" bestFit="1" customWidth="1"/>
    <col min="5392" max="5394" width="9.42578125" style="190" customWidth="1"/>
    <col min="5395" max="5395" width="10.5703125" style="190" customWidth="1"/>
    <col min="5396" max="5397" width="9.42578125" style="190" customWidth="1"/>
    <col min="5398" max="5398" width="12.7109375" style="190" customWidth="1"/>
    <col min="5399" max="5399" width="11" style="190" customWidth="1"/>
    <col min="5400" max="5400" width="13.42578125" style="190" customWidth="1"/>
    <col min="5401" max="5402" width="13.7109375" style="190" customWidth="1"/>
    <col min="5403" max="5404" width="15" style="190" customWidth="1"/>
    <col min="5405" max="5411" width="13.7109375" style="190" customWidth="1"/>
    <col min="5412" max="5419" width="15" style="190" customWidth="1"/>
    <col min="5420" max="5634" width="11.42578125" style="190"/>
    <col min="5635" max="5635" width="1.7109375" style="190" customWidth="1"/>
    <col min="5636" max="5636" width="9.140625" style="190" customWidth="1"/>
    <col min="5637" max="5637" width="9.42578125" style="190" customWidth="1"/>
    <col min="5638" max="5638" width="12.5703125" style="190" customWidth="1"/>
    <col min="5639" max="5639" width="13.140625" style="190" customWidth="1"/>
    <col min="5640" max="5640" width="9.42578125" style="190" customWidth="1"/>
    <col min="5641" max="5641" width="12.140625" style="190" customWidth="1"/>
    <col min="5642" max="5643" width="9.42578125" style="190" customWidth="1"/>
    <col min="5644" max="5644" width="13.140625" style="190" customWidth="1"/>
    <col min="5645" max="5645" width="13.140625" style="190" bestFit="1" customWidth="1"/>
    <col min="5646" max="5646" width="9.42578125" style="190" customWidth="1"/>
    <col min="5647" max="5647" width="11.42578125" style="190" bestFit="1" customWidth="1"/>
    <col min="5648" max="5650" width="9.42578125" style="190" customWidth="1"/>
    <col min="5651" max="5651" width="10.5703125" style="190" customWidth="1"/>
    <col min="5652" max="5653" width="9.42578125" style="190" customWidth="1"/>
    <col min="5654" max="5654" width="12.7109375" style="190" customWidth="1"/>
    <col min="5655" max="5655" width="11" style="190" customWidth="1"/>
    <col min="5656" max="5656" width="13.42578125" style="190" customWidth="1"/>
    <col min="5657" max="5658" width="13.7109375" style="190" customWidth="1"/>
    <col min="5659" max="5660" width="15" style="190" customWidth="1"/>
    <col min="5661" max="5667" width="13.7109375" style="190" customWidth="1"/>
    <col min="5668" max="5675" width="15" style="190" customWidth="1"/>
    <col min="5676" max="5890" width="11.42578125" style="190"/>
    <col min="5891" max="5891" width="1.7109375" style="190" customWidth="1"/>
    <col min="5892" max="5892" width="9.140625" style="190" customWidth="1"/>
    <col min="5893" max="5893" width="9.42578125" style="190" customWidth="1"/>
    <col min="5894" max="5894" width="12.5703125" style="190" customWidth="1"/>
    <col min="5895" max="5895" width="13.140625" style="190" customWidth="1"/>
    <col min="5896" max="5896" width="9.42578125" style="190" customWidth="1"/>
    <col min="5897" max="5897" width="12.140625" style="190" customWidth="1"/>
    <col min="5898" max="5899" width="9.42578125" style="190" customWidth="1"/>
    <col min="5900" max="5900" width="13.140625" style="190" customWidth="1"/>
    <col min="5901" max="5901" width="13.140625" style="190" bestFit="1" customWidth="1"/>
    <col min="5902" max="5902" width="9.42578125" style="190" customWidth="1"/>
    <col min="5903" max="5903" width="11.42578125" style="190" bestFit="1" customWidth="1"/>
    <col min="5904" max="5906" width="9.42578125" style="190" customWidth="1"/>
    <col min="5907" max="5907" width="10.5703125" style="190" customWidth="1"/>
    <col min="5908" max="5909" width="9.42578125" style="190" customWidth="1"/>
    <col min="5910" max="5910" width="12.7109375" style="190" customWidth="1"/>
    <col min="5911" max="5911" width="11" style="190" customWidth="1"/>
    <col min="5912" max="5912" width="13.42578125" style="190" customWidth="1"/>
    <col min="5913" max="5914" width="13.7109375" style="190" customWidth="1"/>
    <col min="5915" max="5916" width="15" style="190" customWidth="1"/>
    <col min="5917" max="5923" width="13.7109375" style="190" customWidth="1"/>
    <col min="5924" max="5931" width="15" style="190" customWidth="1"/>
    <col min="5932" max="6146" width="11.42578125" style="190"/>
    <col min="6147" max="6147" width="1.7109375" style="190" customWidth="1"/>
    <col min="6148" max="6148" width="9.140625" style="190" customWidth="1"/>
    <col min="6149" max="6149" width="9.42578125" style="190" customWidth="1"/>
    <col min="6150" max="6150" width="12.5703125" style="190" customWidth="1"/>
    <col min="6151" max="6151" width="13.140625" style="190" customWidth="1"/>
    <col min="6152" max="6152" width="9.42578125" style="190" customWidth="1"/>
    <col min="6153" max="6153" width="12.140625" style="190" customWidth="1"/>
    <col min="6154" max="6155" width="9.42578125" style="190" customWidth="1"/>
    <col min="6156" max="6156" width="13.140625" style="190" customWidth="1"/>
    <col min="6157" max="6157" width="13.140625" style="190" bestFit="1" customWidth="1"/>
    <col min="6158" max="6158" width="9.42578125" style="190" customWidth="1"/>
    <col min="6159" max="6159" width="11.42578125" style="190" bestFit="1" customWidth="1"/>
    <col min="6160" max="6162" width="9.42578125" style="190" customWidth="1"/>
    <col min="6163" max="6163" width="10.5703125" style="190" customWidth="1"/>
    <col min="6164" max="6165" width="9.42578125" style="190" customWidth="1"/>
    <col min="6166" max="6166" width="12.7109375" style="190" customWidth="1"/>
    <col min="6167" max="6167" width="11" style="190" customWidth="1"/>
    <col min="6168" max="6168" width="13.42578125" style="190" customWidth="1"/>
    <col min="6169" max="6170" width="13.7109375" style="190" customWidth="1"/>
    <col min="6171" max="6172" width="15" style="190" customWidth="1"/>
    <col min="6173" max="6179" width="13.7109375" style="190" customWidth="1"/>
    <col min="6180" max="6187" width="15" style="190" customWidth="1"/>
    <col min="6188" max="6402" width="11.42578125" style="190"/>
    <col min="6403" max="6403" width="1.7109375" style="190" customWidth="1"/>
    <col min="6404" max="6404" width="9.140625" style="190" customWidth="1"/>
    <col min="6405" max="6405" width="9.42578125" style="190" customWidth="1"/>
    <col min="6406" max="6406" width="12.5703125" style="190" customWidth="1"/>
    <col min="6407" max="6407" width="13.140625" style="190" customWidth="1"/>
    <col min="6408" max="6408" width="9.42578125" style="190" customWidth="1"/>
    <col min="6409" max="6409" width="12.140625" style="190" customWidth="1"/>
    <col min="6410" max="6411" width="9.42578125" style="190" customWidth="1"/>
    <col min="6412" max="6412" width="13.140625" style="190" customWidth="1"/>
    <col min="6413" max="6413" width="13.140625" style="190" bestFit="1" customWidth="1"/>
    <col min="6414" max="6414" width="9.42578125" style="190" customWidth="1"/>
    <col min="6415" max="6415" width="11.42578125" style="190" bestFit="1" customWidth="1"/>
    <col min="6416" max="6418" width="9.42578125" style="190" customWidth="1"/>
    <col min="6419" max="6419" width="10.5703125" style="190" customWidth="1"/>
    <col min="6420" max="6421" width="9.42578125" style="190" customWidth="1"/>
    <col min="6422" max="6422" width="12.7109375" style="190" customWidth="1"/>
    <col min="6423" max="6423" width="11" style="190" customWidth="1"/>
    <col min="6424" max="6424" width="13.42578125" style="190" customWidth="1"/>
    <col min="6425" max="6426" width="13.7109375" style="190" customWidth="1"/>
    <col min="6427" max="6428" width="15" style="190" customWidth="1"/>
    <col min="6429" max="6435" width="13.7109375" style="190" customWidth="1"/>
    <col min="6436" max="6443" width="15" style="190" customWidth="1"/>
    <col min="6444" max="6658" width="11.42578125" style="190"/>
    <col min="6659" max="6659" width="1.7109375" style="190" customWidth="1"/>
    <col min="6660" max="6660" width="9.140625" style="190" customWidth="1"/>
    <col min="6661" max="6661" width="9.42578125" style="190" customWidth="1"/>
    <col min="6662" max="6662" width="12.5703125" style="190" customWidth="1"/>
    <col min="6663" max="6663" width="13.140625" style="190" customWidth="1"/>
    <col min="6664" max="6664" width="9.42578125" style="190" customWidth="1"/>
    <col min="6665" max="6665" width="12.140625" style="190" customWidth="1"/>
    <col min="6666" max="6667" width="9.42578125" style="190" customWidth="1"/>
    <col min="6668" max="6668" width="13.140625" style="190" customWidth="1"/>
    <col min="6669" max="6669" width="13.140625" style="190" bestFit="1" customWidth="1"/>
    <col min="6670" max="6670" width="9.42578125" style="190" customWidth="1"/>
    <col min="6671" max="6671" width="11.42578125" style="190" bestFit="1" customWidth="1"/>
    <col min="6672" max="6674" width="9.42578125" style="190" customWidth="1"/>
    <col min="6675" max="6675" width="10.5703125" style="190" customWidth="1"/>
    <col min="6676" max="6677" width="9.42578125" style="190" customWidth="1"/>
    <col min="6678" max="6678" width="12.7109375" style="190" customWidth="1"/>
    <col min="6679" max="6679" width="11" style="190" customWidth="1"/>
    <col min="6680" max="6680" width="13.42578125" style="190" customWidth="1"/>
    <col min="6681" max="6682" width="13.7109375" style="190" customWidth="1"/>
    <col min="6683" max="6684" width="15" style="190" customWidth="1"/>
    <col min="6685" max="6691" width="13.7109375" style="190" customWidth="1"/>
    <col min="6692" max="6699" width="15" style="190" customWidth="1"/>
    <col min="6700" max="6914" width="11.42578125" style="190"/>
    <col min="6915" max="6915" width="1.7109375" style="190" customWidth="1"/>
    <col min="6916" max="6916" width="9.140625" style="190" customWidth="1"/>
    <col min="6917" max="6917" width="9.42578125" style="190" customWidth="1"/>
    <col min="6918" max="6918" width="12.5703125" style="190" customWidth="1"/>
    <col min="6919" max="6919" width="13.140625" style="190" customWidth="1"/>
    <col min="6920" max="6920" width="9.42578125" style="190" customWidth="1"/>
    <col min="6921" max="6921" width="12.140625" style="190" customWidth="1"/>
    <col min="6922" max="6923" width="9.42578125" style="190" customWidth="1"/>
    <col min="6924" max="6924" width="13.140625" style="190" customWidth="1"/>
    <col min="6925" max="6925" width="13.140625" style="190" bestFit="1" customWidth="1"/>
    <col min="6926" max="6926" width="9.42578125" style="190" customWidth="1"/>
    <col min="6927" max="6927" width="11.42578125" style="190" bestFit="1" customWidth="1"/>
    <col min="6928" max="6930" width="9.42578125" style="190" customWidth="1"/>
    <col min="6931" max="6931" width="10.5703125" style="190" customWidth="1"/>
    <col min="6932" max="6933" width="9.42578125" style="190" customWidth="1"/>
    <col min="6934" max="6934" width="12.7109375" style="190" customWidth="1"/>
    <col min="6935" max="6935" width="11" style="190" customWidth="1"/>
    <col min="6936" max="6936" width="13.42578125" style="190" customWidth="1"/>
    <col min="6937" max="6938" width="13.7109375" style="190" customWidth="1"/>
    <col min="6939" max="6940" width="15" style="190" customWidth="1"/>
    <col min="6941" max="6947" width="13.7109375" style="190" customWidth="1"/>
    <col min="6948" max="6955" width="15" style="190" customWidth="1"/>
    <col min="6956" max="7170" width="11.42578125" style="190"/>
    <col min="7171" max="7171" width="1.7109375" style="190" customWidth="1"/>
    <col min="7172" max="7172" width="9.140625" style="190" customWidth="1"/>
    <col min="7173" max="7173" width="9.42578125" style="190" customWidth="1"/>
    <col min="7174" max="7174" width="12.5703125" style="190" customWidth="1"/>
    <col min="7175" max="7175" width="13.140625" style="190" customWidth="1"/>
    <col min="7176" max="7176" width="9.42578125" style="190" customWidth="1"/>
    <col min="7177" max="7177" width="12.140625" style="190" customWidth="1"/>
    <col min="7178" max="7179" width="9.42578125" style="190" customWidth="1"/>
    <col min="7180" max="7180" width="13.140625" style="190" customWidth="1"/>
    <col min="7181" max="7181" width="13.140625" style="190" bestFit="1" customWidth="1"/>
    <col min="7182" max="7182" width="9.42578125" style="190" customWidth="1"/>
    <col min="7183" max="7183" width="11.42578125" style="190" bestFit="1" customWidth="1"/>
    <col min="7184" max="7186" width="9.42578125" style="190" customWidth="1"/>
    <col min="7187" max="7187" width="10.5703125" style="190" customWidth="1"/>
    <col min="7188" max="7189" width="9.42578125" style="190" customWidth="1"/>
    <col min="7190" max="7190" width="12.7109375" style="190" customWidth="1"/>
    <col min="7191" max="7191" width="11" style="190" customWidth="1"/>
    <col min="7192" max="7192" width="13.42578125" style="190" customWidth="1"/>
    <col min="7193" max="7194" width="13.7109375" style="190" customWidth="1"/>
    <col min="7195" max="7196" width="15" style="190" customWidth="1"/>
    <col min="7197" max="7203" width="13.7109375" style="190" customWidth="1"/>
    <col min="7204" max="7211" width="15" style="190" customWidth="1"/>
    <col min="7212" max="7426" width="11.42578125" style="190"/>
    <col min="7427" max="7427" width="1.7109375" style="190" customWidth="1"/>
    <col min="7428" max="7428" width="9.140625" style="190" customWidth="1"/>
    <col min="7429" max="7429" width="9.42578125" style="190" customWidth="1"/>
    <col min="7430" max="7430" width="12.5703125" style="190" customWidth="1"/>
    <col min="7431" max="7431" width="13.140625" style="190" customWidth="1"/>
    <col min="7432" max="7432" width="9.42578125" style="190" customWidth="1"/>
    <col min="7433" max="7433" width="12.140625" style="190" customWidth="1"/>
    <col min="7434" max="7435" width="9.42578125" style="190" customWidth="1"/>
    <col min="7436" max="7436" width="13.140625" style="190" customWidth="1"/>
    <col min="7437" max="7437" width="13.140625" style="190" bestFit="1" customWidth="1"/>
    <col min="7438" max="7438" width="9.42578125" style="190" customWidth="1"/>
    <col min="7439" max="7439" width="11.42578125" style="190" bestFit="1" customWidth="1"/>
    <col min="7440" max="7442" width="9.42578125" style="190" customWidth="1"/>
    <col min="7443" max="7443" width="10.5703125" style="190" customWidth="1"/>
    <col min="7444" max="7445" width="9.42578125" style="190" customWidth="1"/>
    <col min="7446" max="7446" width="12.7109375" style="190" customWidth="1"/>
    <col min="7447" max="7447" width="11" style="190" customWidth="1"/>
    <col min="7448" max="7448" width="13.42578125" style="190" customWidth="1"/>
    <col min="7449" max="7450" width="13.7109375" style="190" customWidth="1"/>
    <col min="7451" max="7452" width="15" style="190" customWidth="1"/>
    <col min="7453" max="7459" width="13.7109375" style="190" customWidth="1"/>
    <col min="7460" max="7467" width="15" style="190" customWidth="1"/>
    <col min="7468" max="7682" width="11.42578125" style="190"/>
    <col min="7683" max="7683" width="1.7109375" style="190" customWidth="1"/>
    <col min="7684" max="7684" width="9.140625" style="190" customWidth="1"/>
    <col min="7685" max="7685" width="9.42578125" style="190" customWidth="1"/>
    <col min="7686" max="7686" width="12.5703125" style="190" customWidth="1"/>
    <col min="7687" max="7687" width="13.140625" style="190" customWidth="1"/>
    <col min="7688" max="7688" width="9.42578125" style="190" customWidth="1"/>
    <col min="7689" max="7689" width="12.140625" style="190" customWidth="1"/>
    <col min="7690" max="7691" width="9.42578125" style="190" customWidth="1"/>
    <col min="7692" max="7692" width="13.140625" style="190" customWidth="1"/>
    <col min="7693" max="7693" width="13.140625" style="190" bestFit="1" customWidth="1"/>
    <col min="7694" max="7694" width="9.42578125" style="190" customWidth="1"/>
    <col min="7695" max="7695" width="11.42578125" style="190" bestFit="1" customWidth="1"/>
    <col min="7696" max="7698" width="9.42578125" style="190" customWidth="1"/>
    <col min="7699" max="7699" width="10.5703125" style="190" customWidth="1"/>
    <col min="7700" max="7701" width="9.42578125" style="190" customWidth="1"/>
    <col min="7702" max="7702" width="12.7109375" style="190" customWidth="1"/>
    <col min="7703" max="7703" width="11" style="190" customWidth="1"/>
    <col min="7704" max="7704" width="13.42578125" style="190" customWidth="1"/>
    <col min="7705" max="7706" width="13.7109375" style="190" customWidth="1"/>
    <col min="7707" max="7708" width="15" style="190" customWidth="1"/>
    <col min="7709" max="7715" width="13.7109375" style="190" customWidth="1"/>
    <col min="7716" max="7723" width="15" style="190" customWidth="1"/>
    <col min="7724" max="7938" width="11.42578125" style="190"/>
    <col min="7939" max="7939" width="1.7109375" style="190" customWidth="1"/>
    <col min="7940" max="7940" width="9.140625" style="190" customWidth="1"/>
    <col min="7941" max="7941" width="9.42578125" style="190" customWidth="1"/>
    <col min="7942" max="7942" width="12.5703125" style="190" customWidth="1"/>
    <col min="7943" max="7943" width="13.140625" style="190" customWidth="1"/>
    <col min="7944" max="7944" width="9.42578125" style="190" customWidth="1"/>
    <col min="7945" max="7945" width="12.140625" style="190" customWidth="1"/>
    <col min="7946" max="7947" width="9.42578125" style="190" customWidth="1"/>
    <col min="7948" max="7948" width="13.140625" style="190" customWidth="1"/>
    <col min="7949" max="7949" width="13.140625" style="190" bestFit="1" customWidth="1"/>
    <col min="7950" max="7950" width="9.42578125" style="190" customWidth="1"/>
    <col min="7951" max="7951" width="11.42578125" style="190" bestFit="1" customWidth="1"/>
    <col min="7952" max="7954" width="9.42578125" style="190" customWidth="1"/>
    <col min="7955" max="7955" width="10.5703125" style="190" customWidth="1"/>
    <col min="7956" max="7957" width="9.42578125" style="190" customWidth="1"/>
    <col min="7958" max="7958" width="12.7109375" style="190" customWidth="1"/>
    <col min="7959" max="7959" width="11" style="190" customWidth="1"/>
    <col min="7960" max="7960" width="13.42578125" style="190" customWidth="1"/>
    <col min="7961" max="7962" width="13.7109375" style="190" customWidth="1"/>
    <col min="7963" max="7964" width="15" style="190" customWidth="1"/>
    <col min="7965" max="7971" width="13.7109375" style="190" customWidth="1"/>
    <col min="7972" max="7979" width="15" style="190" customWidth="1"/>
    <col min="7980" max="8194" width="11.42578125" style="190"/>
    <col min="8195" max="8195" width="1.7109375" style="190" customWidth="1"/>
    <col min="8196" max="8196" width="9.140625" style="190" customWidth="1"/>
    <col min="8197" max="8197" width="9.42578125" style="190" customWidth="1"/>
    <col min="8198" max="8198" width="12.5703125" style="190" customWidth="1"/>
    <col min="8199" max="8199" width="13.140625" style="190" customWidth="1"/>
    <col min="8200" max="8200" width="9.42578125" style="190" customWidth="1"/>
    <col min="8201" max="8201" width="12.140625" style="190" customWidth="1"/>
    <col min="8202" max="8203" width="9.42578125" style="190" customWidth="1"/>
    <col min="8204" max="8204" width="13.140625" style="190" customWidth="1"/>
    <col min="8205" max="8205" width="13.140625" style="190" bestFit="1" customWidth="1"/>
    <col min="8206" max="8206" width="9.42578125" style="190" customWidth="1"/>
    <col min="8207" max="8207" width="11.42578125" style="190" bestFit="1" customWidth="1"/>
    <col min="8208" max="8210" width="9.42578125" style="190" customWidth="1"/>
    <col min="8211" max="8211" width="10.5703125" style="190" customWidth="1"/>
    <col min="8212" max="8213" width="9.42578125" style="190" customWidth="1"/>
    <col min="8214" max="8214" width="12.7109375" style="190" customWidth="1"/>
    <col min="8215" max="8215" width="11" style="190" customWidth="1"/>
    <col min="8216" max="8216" width="13.42578125" style="190" customWidth="1"/>
    <col min="8217" max="8218" width="13.7109375" style="190" customWidth="1"/>
    <col min="8219" max="8220" width="15" style="190" customWidth="1"/>
    <col min="8221" max="8227" width="13.7109375" style="190" customWidth="1"/>
    <col min="8228" max="8235" width="15" style="190" customWidth="1"/>
    <col min="8236" max="8450" width="11.42578125" style="190"/>
    <col min="8451" max="8451" width="1.7109375" style="190" customWidth="1"/>
    <col min="8452" max="8452" width="9.140625" style="190" customWidth="1"/>
    <col min="8453" max="8453" width="9.42578125" style="190" customWidth="1"/>
    <col min="8454" max="8454" width="12.5703125" style="190" customWidth="1"/>
    <col min="8455" max="8455" width="13.140625" style="190" customWidth="1"/>
    <col min="8456" max="8456" width="9.42578125" style="190" customWidth="1"/>
    <col min="8457" max="8457" width="12.140625" style="190" customWidth="1"/>
    <col min="8458" max="8459" width="9.42578125" style="190" customWidth="1"/>
    <col min="8460" max="8460" width="13.140625" style="190" customWidth="1"/>
    <col min="8461" max="8461" width="13.140625" style="190" bestFit="1" customWidth="1"/>
    <col min="8462" max="8462" width="9.42578125" style="190" customWidth="1"/>
    <col min="8463" max="8463" width="11.42578125" style="190" bestFit="1" customWidth="1"/>
    <col min="8464" max="8466" width="9.42578125" style="190" customWidth="1"/>
    <col min="8467" max="8467" width="10.5703125" style="190" customWidth="1"/>
    <col min="8468" max="8469" width="9.42578125" style="190" customWidth="1"/>
    <col min="8470" max="8470" width="12.7109375" style="190" customWidth="1"/>
    <col min="8471" max="8471" width="11" style="190" customWidth="1"/>
    <col min="8472" max="8472" width="13.42578125" style="190" customWidth="1"/>
    <col min="8473" max="8474" width="13.7109375" style="190" customWidth="1"/>
    <col min="8475" max="8476" width="15" style="190" customWidth="1"/>
    <col min="8477" max="8483" width="13.7109375" style="190" customWidth="1"/>
    <col min="8484" max="8491" width="15" style="190" customWidth="1"/>
    <col min="8492" max="8706" width="11.42578125" style="190"/>
    <col min="8707" max="8707" width="1.7109375" style="190" customWidth="1"/>
    <col min="8708" max="8708" width="9.140625" style="190" customWidth="1"/>
    <col min="8709" max="8709" width="9.42578125" style="190" customWidth="1"/>
    <col min="8710" max="8710" width="12.5703125" style="190" customWidth="1"/>
    <col min="8711" max="8711" width="13.140625" style="190" customWidth="1"/>
    <col min="8712" max="8712" width="9.42578125" style="190" customWidth="1"/>
    <col min="8713" max="8713" width="12.140625" style="190" customWidth="1"/>
    <col min="8714" max="8715" width="9.42578125" style="190" customWidth="1"/>
    <col min="8716" max="8716" width="13.140625" style="190" customWidth="1"/>
    <col min="8717" max="8717" width="13.140625" style="190" bestFit="1" customWidth="1"/>
    <col min="8718" max="8718" width="9.42578125" style="190" customWidth="1"/>
    <col min="8719" max="8719" width="11.42578125" style="190" bestFit="1" customWidth="1"/>
    <col min="8720" max="8722" width="9.42578125" style="190" customWidth="1"/>
    <col min="8723" max="8723" width="10.5703125" style="190" customWidth="1"/>
    <col min="8724" max="8725" width="9.42578125" style="190" customWidth="1"/>
    <col min="8726" max="8726" width="12.7109375" style="190" customWidth="1"/>
    <col min="8727" max="8727" width="11" style="190" customWidth="1"/>
    <col min="8728" max="8728" width="13.42578125" style="190" customWidth="1"/>
    <col min="8729" max="8730" width="13.7109375" style="190" customWidth="1"/>
    <col min="8731" max="8732" width="15" style="190" customWidth="1"/>
    <col min="8733" max="8739" width="13.7109375" style="190" customWidth="1"/>
    <col min="8740" max="8747" width="15" style="190" customWidth="1"/>
    <col min="8748" max="8962" width="11.42578125" style="190"/>
    <col min="8963" max="8963" width="1.7109375" style="190" customWidth="1"/>
    <col min="8964" max="8964" width="9.140625" style="190" customWidth="1"/>
    <col min="8965" max="8965" width="9.42578125" style="190" customWidth="1"/>
    <col min="8966" max="8966" width="12.5703125" style="190" customWidth="1"/>
    <col min="8967" max="8967" width="13.140625" style="190" customWidth="1"/>
    <col min="8968" max="8968" width="9.42578125" style="190" customWidth="1"/>
    <col min="8969" max="8969" width="12.140625" style="190" customWidth="1"/>
    <col min="8970" max="8971" width="9.42578125" style="190" customWidth="1"/>
    <col min="8972" max="8972" width="13.140625" style="190" customWidth="1"/>
    <col min="8973" max="8973" width="13.140625" style="190" bestFit="1" customWidth="1"/>
    <col min="8974" max="8974" width="9.42578125" style="190" customWidth="1"/>
    <col min="8975" max="8975" width="11.42578125" style="190" bestFit="1" customWidth="1"/>
    <col min="8976" max="8978" width="9.42578125" style="190" customWidth="1"/>
    <col min="8979" max="8979" width="10.5703125" style="190" customWidth="1"/>
    <col min="8980" max="8981" width="9.42578125" style="190" customWidth="1"/>
    <col min="8982" max="8982" width="12.7109375" style="190" customWidth="1"/>
    <col min="8983" max="8983" width="11" style="190" customWidth="1"/>
    <col min="8984" max="8984" width="13.42578125" style="190" customWidth="1"/>
    <col min="8985" max="8986" width="13.7109375" style="190" customWidth="1"/>
    <col min="8987" max="8988" width="15" style="190" customWidth="1"/>
    <col min="8989" max="8995" width="13.7109375" style="190" customWidth="1"/>
    <col min="8996" max="9003" width="15" style="190" customWidth="1"/>
    <col min="9004" max="9218" width="11.42578125" style="190"/>
    <col min="9219" max="9219" width="1.7109375" style="190" customWidth="1"/>
    <col min="9220" max="9220" width="9.140625" style="190" customWidth="1"/>
    <col min="9221" max="9221" width="9.42578125" style="190" customWidth="1"/>
    <col min="9222" max="9222" width="12.5703125" style="190" customWidth="1"/>
    <col min="9223" max="9223" width="13.140625" style="190" customWidth="1"/>
    <col min="9224" max="9224" width="9.42578125" style="190" customWidth="1"/>
    <col min="9225" max="9225" width="12.140625" style="190" customWidth="1"/>
    <col min="9226" max="9227" width="9.42578125" style="190" customWidth="1"/>
    <col min="9228" max="9228" width="13.140625" style="190" customWidth="1"/>
    <col min="9229" max="9229" width="13.140625" style="190" bestFit="1" customWidth="1"/>
    <col min="9230" max="9230" width="9.42578125" style="190" customWidth="1"/>
    <col min="9231" max="9231" width="11.42578125" style="190" bestFit="1" customWidth="1"/>
    <col min="9232" max="9234" width="9.42578125" style="190" customWidth="1"/>
    <col min="9235" max="9235" width="10.5703125" style="190" customWidth="1"/>
    <col min="9236" max="9237" width="9.42578125" style="190" customWidth="1"/>
    <col min="9238" max="9238" width="12.7109375" style="190" customWidth="1"/>
    <col min="9239" max="9239" width="11" style="190" customWidth="1"/>
    <col min="9240" max="9240" width="13.42578125" style="190" customWidth="1"/>
    <col min="9241" max="9242" width="13.7109375" style="190" customWidth="1"/>
    <col min="9243" max="9244" width="15" style="190" customWidth="1"/>
    <col min="9245" max="9251" width="13.7109375" style="190" customWidth="1"/>
    <col min="9252" max="9259" width="15" style="190" customWidth="1"/>
    <col min="9260" max="9474" width="11.42578125" style="190"/>
    <col min="9475" max="9475" width="1.7109375" style="190" customWidth="1"/>
    <col min="9476" max="9476" width="9.140625" style="190" customWidth="1"/>
    <col min="9477" max="9477" width="9.42578125" style="190" customWidth="1"/>
    <col min="9478" max="9478" width="12.5703125" style="190" customWidth="1"/>
    <col min="9479" max="9479" width="13.140625" style="190" customWidth="1"/>
    <col min="9480" max="9480" width="9.42578125" style="190" customWidth="1"/>
    <col min="9481" max="9481" width="12.140625" style="190" customWidth="1"/>
    <col min="9482" max="9483" width="9.42578125" style="190" customWidth="1"/>
    <col min="9484" max="9484" width="13.140625" style="190" customWidth="1"/>
    <col min="9485" max="9485" width="13.140625" style="190" bestFit="1" customWidth="1"/>
    <col min="9486" max="9486" width="9.42578125" style="190" customWidth="1"/>
    <col min="9487" max="9487" width="11.42578125" style="190" bestFit="1" customWidth="1"/>
    <col min="9488" max="9490" width="9.42578125" style="190" customWidth="1"/>
    <col min="9491" max="9491" width="10.5703125" style="190" customWidth="1"/>
    <col min="9492" max="9493" width="9.42578125" style="190" customWidth="1"/>
    <col min="9494" max="9494" width="12.7109375" style="190" customWidth="1"/>
    <col min="9495" max="9495" width="11" style="190" customWidth="1"/>
    <col min="9496" max="9496" width="13.42578125" style="190" customWidth="1"/>
    <col min="9497" max="9498" width="13.7109375" style="190" customWidth="1"/>
    <col min="9499" max="9500" width="15" style="190" customWidth="1"/>
    <col min="9501" max="9507" width="13.7109375" style="190" customWidth="1"/>
    <col min="9508" max="9515" width="15" style="190" customWidth="1"/>
    <col min="9516" max="9730" width="11.42578125" style="190"/>
    <col min="9731" max="9731" width="1.7109375" style="190" customWidth="1"/>
    <col min="9732" max="9732" width="9.140625" style="190" customWidth="1"/>
    <col min="9733" max="9733" width="9.42578125" style="190" customWidth="1"/>
    <col min="9734" max="9734" width="12.5703125" style="190" customWidth="1"/>
    <col min="9735" max="9735" width="13.140625" style="190" customWidth="1"/>
    <col min="9736" max="9736" width="9.42578125" style="190" customWidth="1"/>
    <col min="9737" max="9737" width="12.140625" style="190" customWidth="1"/>
    <col min="9738" max="9739" width="9.42578125" style="190" customWidth="1"/>
    <col min="9740" max="9740" width="13.140625" style="190" customWidth="1"/>
    <col min="9741" max="9741" width="13.140625" style="190" bestFit="1" customWidth="1"/>
    <col min="9742" max="9742" width="9.42578125" style="190" customWidth="1"/>
    <col min="9743" max="9743" width="11.42578125" style="190" bestFit="1" customWidth="1"/>
    <col min="9744" max="9746" width="9.42578125" style="190" customWidth="1"/>
    <col min="9747" max="9747" width="10.5703125" style="190" customWidth="1"/>
    <col min="9748" max="9749" width="9.42578125" style="190" customWidth="1"/>
    <col min="9750" max="9750" width="12.7109375" style="190" customWidth="1"/>
    <col min="9751" max="9751" width="11" style="190" customWidth="1"/>
    <col min="9752" max="9752" width="13.42578125" style="190" customWidth="1"/>
    <col min="9753" max="9754" width="13.7109375" style="190" customWidth="1"/>
    <col min="9755" max="9756" width="15" style="190" customWidth="1"/>
    <col min="9757" max="9763" width="13.7109375" style="190" customWidth="1"/>
    <col min="9764" max="9771" width="15" style="190" customWidth="1"/>
    <col min="9772" max="9986" width="11.42578125" style="190"/>
    <col min="9987" max="9987" width="1.7109375" style="190" customWidth="1"/>
    <col min="9988" max="9988" width="9.140625" style="190" customWidth="1"/>
    <col min="9989" max="9989" width="9.42578125" style="190" customWidth="1"/>
    <col min="9990" max="9990" width="12.5703125" style="190" customWidth="1"/>
    <col min="9991" max="9991" width="13.140625" style="190" customWidth="1"/>
    <col min="9992" max="9992" width="9.42578125" style="190" customWidth="1"/>
    <col min="9993" max="9993" width="12.140625" style="190" customWidth="1"/>
    <col min="9994" max="9995" width="9.42578125" style="190" customWidth="1"/>
    <col min="9996" max="9996" width="13.140625" style="190" customWidth="1"/>
    <col min="9997" max="9997" width="13.140625" style="190" bestFit="1" customWidth="1"/>
    <col min="9998" max="9998" width="9.42578125" style="190" customWidth="1"/>
    <col min="9999" max="9999" width="11.42578125" style="190" bestFit="1" customWidth="1"/>
    <col min="10000" max="10002" width="9.42578125" style="190" customWidth="1"/>
    <col min="10003" max="10003" width="10.5703125" style="190" customWidth="1"/>
    <col min="10004" max="10005" width="9.42578125" style="190" customWidth="1"/>
    <col min="10006" max="10006" width="12.7109375" style="190" customWidth="1"/>
    <col min="10007" max="10007" width="11" style="190" customWidth="1"/>
    <col min="10008" max="10008" width="13.42578125" style="190" customWidth="1"/>
    <col min="10009" max="10010" width="13.7109375" style="190" customWidth="1"/>
    <col min="10011" max="10012" width="15" style="190" customWidth="1"/>
    <col min="10013" max="10019" width="13.7109375" style="190" customWidth="1"/>
    <col min="10020" max="10027" width="15" style="190" customWidth="1"/>
    <col min="10028" max="10242" width="11.42578125" style="190"/>
    <col min="10243" max="10243" width="1.7109375" style="190" customWidth="1"/>
    <col min="10244" max="10244" width="9.140625" style="190" customWidth="1"/>
    <col min="10245" max="10245" width="9.42578125" style="190" customWidth="1"/>
    <col min="10246" max="10246" width="12.5703125" style="190" customWidth="1"/>
    <col min="10247" max="10247" width="13.140625" style="190" customWidth="1"/>
    <col min="10248" max="10248" width="9.42578125" style="190" customWidth="1"/>
    <col min="10249" max="10249" width="12.140625" style="190" customWidth="1"/>
    <col min="10250" max="10251" width="9.42578125" style="190" customWidth="1"/>
    <col min="10252" max="10252" width="13.140625" style="190" customWidth="1"/>
    <col min="10253" max="10253" width="13.140625" style="190" bestFit="1" customWidth="1"/>
    <col min="10254" max="10254" width="9.42578125" style="190" customWidth="1"/>
    <col min="10255" max="10255" width="11.42578125" style="190" bestFit="1" customWidth="1"/>
    <col min="10256" max="10258" width="9.42578125" style="190" customWidth="1"/>
    <col min="10259" max="10259" width="10.5703125" style="190" customWidth="1"/>
    <col min="10260" max="10261" width="9.42578125" style="190" customWidth="1"/>
    <col min="10262" max="10262" width="12.7109375" style="190" customWidth="1"/>
    <col min="10263" max="10263" width="11" style="190" customWidth="1"/>
    <col min="10264" max="10264" width="13.42578125" style="190" customWidth="1"/>
    <col min="10265" max="10266" width="13.7109375" style="190" customWidth="1"/>
    <col min="10267" max="10268" width="15" style="190" customWidth="1"/>
    <col min="10269" max="10275" width="13.7109375" style="190" customWidth="1"/>
    <col min="10276" max="10283" width="15" style="190" customWidth="1"/>
    <col min="10284" max="10498" width="11.42578125" style="190"/>
    <col min="10499" max="10499" width="1.7109375" style="190" customWidth="1"/>
    <col min="10500" max="10500" width="9.140625" style="190" customWidth="1"/>
    <col min="10501" max="10501" width="9.42578125" style="190" customWidth="1"/>
    <col min="10502" max="10502" width="12.5703125" style="190" customWidth="1"/>
    <col min="10503" max="10503" width="13.140625" style="190" customWidth="1"/>
    <col min="10504" max="10504" width="9.42578125" style="190" customWidth="1"/>
    <col min="10505" max="10505" width="12.140625" style="190" customWidth="1"/>
    <col min="10506" max="10507" width="9.42578125" style="190" customWidth="1"/>
    <col min="10508" max="10508" width="13.140625" style="190" customWidth="1"/>
    <col min="10509" max="10509" width="13.140625" style="190" bestFit="1" customWidth="1"/>
    <col min="10510" max="10510" width="9.42578125" style="190" customWidth="1"/>
    <col min="10511" max="10511" width="11.42578125" style="190" bestFit="1" customWidth="1"/>
    <col min="10512" max="10514" width="9.42578125" style="190" customWidth="1"/>
    <col min="10515" max="10515" width="10.5703125" style="190" customWidth="1"/>
    <col min="10516" max="10517" width="9.42578125" style="190" customWidth="1"/>
    <col min="10518" max="10518" width="12.7109375" style="190" customWidth="1"/>
    <col min="10519" max="10519" width="11" style="190" customWidth="1"/>
    <col min="10520" max="10520" width="13.42578125" style="190" customWidth="1"/>
    <col min="10521" max="10522" width="13.7109375" style="190" customWidth="1"/>
    <col min="10523" max="10524" width="15" style="190" customWidth="1"/>
    <col min="10525" max="10531" width="13.7109375" style="190" customWidth="1"/>
    <col min="10532" max="10539" width="15" style="190" customWidth="1"/>
    <col min="10540" max="10754" width="11.42578125" style="190"/>
    <col min="10755" max="10755" width="1.7109375" style="190" customWidth="1"/>
    <col min="10756" max="10756" width="9.140625" style="190" customWidth="1"/>
    <col min="10757" max="10757" width="9.42578125" style="190" customWidth="1"/>
    <col min="10758" max="10758" width="12.5703125" style="190" customWidth="1"/>
    <col min="10759" max="10759" width="13.140625" style="190" customWidth="1"/>
    <col min="10760" max="10760" width="9.42578125" style="190" customWidth="1"/>
    <col min="10761" max="10761" width="12.140625" style="190" customWidth="1"/>
    <col min="10762" max="10763" width="9.42578125" style="190" customWidth="1"/>
    <col min="10764" max="10764" width="13.140625" style="190" customWidth="1"/>
    <col min="10765" max="10765" width="13.140625" style="190" bestFit="1" customWidth="1"/>
    <col min="10766" max="10766" width="9.42578125" style="190" customWidth="1"/>
    <col min="10767" max="10767" width="11.42578125" style="190" bestFit="1" customWidth="1"/>
    <col min="10768" max="10770" width="9.42578125" style="190" customWidth="1"/>
    <col min="10771" max="10771" width="10.5703125" style="190" customWidth="1"/>
    <col min="10772" max="10773" width="9.42578125" style="190" customWidth="1"/>
    <col min="10774" max="10774" width="12.7109375" style="190" customWidth="1"/>
    <col min="10775" max="10775" width="11" style="190" customWidth="1"/>
    <col min="10776" max="10776" width="13.42578125" style="190" customWidth="1"/>
    <col min="10777" max="10778" width="13.7109375" style="190" customWidth="1"/>
    <col min="10779" max="10780" width="15" style="190" customWidth="1"/>
    <col min="10781" max="10787" width="13.7109375" style="190" customWidth="1"/>
    <col min="10788" max="10795" width="15" style="190" customWidth="1"/>
    <col min="10796" max="11010" width="11.42578125" style="190"/>
    <col min="11011" max="11011" width="1.7109375" style="190" customWidth="1"/>
    <col min="11012" max="11012" width="9.140625" style="190" customWidth="1"/>
    <col min="11013" max="11013" width="9.42578125" style="190" customWidth="1"/>
    <col min="11014" max="11014" width="12.5703125" style="190" customWidth="1"/>
    <col min="11015" max="11015" width="13.140625" style="190" customWidth="1"/>
    <col min="11016" max="11016" width="9.42578125" style="190" customWidth="1"/>
    <col min="11017" max="11017" width="12.140625" style="190" customWidth="1"/>
    <col min="11018" max="11019" width="9.42578125" style="190" customWidth="1"/>
    <col min="11020" max="11020" width="13.140625" style="190" customWidth="1"/>
    <col min="11021" max="11021" width="13.140625" style="190" bestFit="1" customWidth="1"/>
    <col min="11022" max="11022" width="9.42578125" style="190" customWidth="1"/>
    <col min="11023" max="11023" width="11.42578125" style="190" bestFit="1" customWidth="1"/>
    <col min="11024" max="11026" width="9.42578125" style="190" customWidth="1"/>
    <col min="11027" max="11027" width="10.5703125" style="190" customWidth="1"/>
    <col min="11028" max="11029" width="9.42578125" style="190" customWidth="1"/>
    <col min="11030" max="11030" width="12.7109375" style="190" customWidth="1"/>
    <col min="11031" max="11031" width="11" style="190" customWidth="1"/>
    <col min="11032" max="11032" width="13.42578125" style="190" customWidth="1"/>
    <col min="11033" max="11034" width="13.7109375" style="190" customWidth="1"/>
    <col min="11035" max="11036" width="15" style="190" customWidth="1"/>
    <col min="11037" max="11043" width="13.7109375" style="190" customWidth="1"/>
    <col min="11044" max="11051" width="15" style="190" customWidth="1"/>
    <col min="11052" max="11266" width="11.42578125" style="190"/>
    <col min="11267" max="11267" width="1.7109375" style="190" customWidth="1"/>
    <col min="11268" max="11268" width="9.140625" style="190" customWidth="1"/>
    <col min="11269" max="11269" width="9.42578125" style="190" customWidth="1"/>
    <col min="11270" max="11270" width="12.5703125" style="190" customWidth="1"/>
    <col min="11271" max="11271" width="13.140625" style="190" customWidth="1"/>
    <col min="11272" max="11272" width="9.42578125" style="190" customWidth="1"/>
    <col min="11273" max="11273" width="12.140625" style="190" customWidth="1"/>
    <col min="11274" max="11275" width="9.42578125" style="190" customWidth="1"/>
    <col min="11276" max="11276" width="13.140625" style="190" customWidth="1"/>
    <col min="11277" max="11277" width="13.140625" style="190" bestFit="1" customWidth="1"/>
    <col min="11278" max="11278" width="9.42578125" style="190" customWidth="1"/>
    <col min="11279" max="11279" width="11.42578125" style="190" bestFit="1" customWidth="1"/>
    <col min="11280" max="11282" width="9.42578125" style="190" customWidth="1"/>
    <col min="11283" max="11283" width="10.5703125" style="190" customWidth="1"/>
    <col min="11284" max="11285" width="9.42578125" style="190" customWidth="1"/>
    <col min="11286" max="11286" width="12.7109375" style="190" customWidth="1"/>
    <col min="11287" max="11287" width="11" style="190" customWidth="1"/>
    <col min="11288" max="11288" width="13.42578125" style="190" customWidth="1"/>
    <col min="11289" max="11290" width="13.7109375" style="190" customWidth="1"/>
    <col min="11291" max="11292" width="15" style="190" customWidth="1"/>
    <col min="11293" max="11299" width="13.7109375" style="190" customWidth="1"/>
    <col min="11300" max="11307" width="15" style="190" customWidth="1"/>
    <col min="11308" max="11522" width="11.42578125" style="190"/>
    <col min="11523" max="11523" width="1.7109375" style="190" customWidth="1"/>
    <col min="11524" max="11524" width="9.140625" style="190" customWidth="1"/>
    <col min="11525" max="11525" width="9.42578125" style="190" customWidth="1"/>
    <col min="11526" max="11526" width="12.5703125" style="190" customWidth="1"/>
    <col min="11527" max="11527" width="13.140625" style="190" customWidth="1"/>
    <col min="11528" max="11528" width="9.42578125" style="190" customWidth="1"/>
    <col min="11529" max="11529" width="12.140625" style="190" customWidth="1"/>
    <col min="11530" max="11531" width="9.42578125" style="190" customWidth="1"/>
    <col min="11532" max="11532" width="13.140625" style="190" customWidth="1"/>
    <col min="11533" max="11533" width="13.140625" style="190" bestFit="1" customWidth="1"/>
    <col min="11534" max="11534" width="9.42578125" style="190" customWidth="1"/>
    <col min="11535" max="11535" width="11.42578125" style="190" bestFit="1" customWidth="1"/>
    <col min="11536" max="11538" width="9.42578125" style="190" customWidth="1"/>
    <col min="11539" max="11539" width="10.5703125" style="190" customWidth="1"/>
    <col min="11540" max="11541" width="9.42578125" style="190" customWidth="1"/>
    <col min="11542" max="11542" width="12.7109375" style="190" customWidth="1"/>
    <col min="11543" max="11543" width="11" style="190" customWidth="1"/>
    <col min="11544" max="11544" width="13.42578125" style="190" customWidth="1"/>
    <col min="11545" max="11546" width="13.7109375" style="190" customWidth="1"/>
    <col min="11547" max="11548" width="15" style="190" customWidth="1"/>
    <col min="11549" max="11555" width="13.7109375" style="190" customWidth="1"/>
    <col min="11556" max="11563" width="15" style="190" customWidth="1"/>
    <col min="11564" max="11778" width="11.42578125" style="190"/>
    <col min="11779" max="11779" width="1.7109375" style="190" customWidth="1"/>
    <col min="11780" max="11780" width="9.140625" style="190" customWidth="1"/>
    <col min="11781" max="11781" width="9.42578125" style="190" customWidth="1"/>
    <col min="11782" max="11782" width="12.5703125" style="190" customWidth="1"/>
    <col min="11783" max="11783" width="13.140625" style="190" customWidth="1"/>
    <col min="11784" max="11784" width="9.42578125" style="190" customWidth="1"/>
    <col min="11785" max="11785" width="12.140625" style="190" customWidth="1"/>
    <col min="11786" max="11787" width="9.42578125" style="190" customWidth="1"/>
    <col min="11788" max="11788" width="13.140625" style="190" customWidth="1"/>
    <col min="11789" max="11789" width="13.140625" style="190" bestFit="1" customWidth="1"/>
    <col min="11790" max="11790" width="9.42578125" style="190" customWidth="1"/>
    <col min="11791" max="11791" width="11.42578125" style="190" bestFit="1" customWidth="1"/>
    <col min="11792" max="11794" width="9.42578125" style="190" customWidth="1"/>
    <col min="11795" max="11795" width="10.5703125" style="190" customWidth="1"/>
    <col min="11796" max="11797" width="9.42578125" style="190" customWidth="1"/>
    <col min="11798" max="11798" width="12.7109375" style="190" customWidth="1"/>
    <col min="11799" max="11799" width="11" style="190" customWidth="1"/>
    <col min="11800" max="11800" width="13.42578125" style="190" customWidth="1"/>
    <col min="11801" max="11802" width="13.7109375" style="190" customWidth="1"/>
    <col min="11803" max="11804" width="15" style="190" customWidth="1"/>
    <col min="11805" max="11811" width="13.7109375" style="190" customWidth="1"/>
    <col min="11812" max="11819" width="15" style="190" customWidth="1"/>
    <col min="11820" max="12034" width="11.42578125" style="190"/>
    <col min="12035" max="12035" width="1.7109375" style="190" customWidth="1"/>
    <col min="12036" max="12036" width="9.140625" style="190" customWidth="1"/>
    <col min="12037" max="12037" width="9.42578125" style="190" customWidth="1"/>
    <col min="12038" max="12038" width="12.5703125" style="190" customWidth="1"/>
    <col min="12039" max="12039" width="13.140625" style="190" customWidth="1"/>
    <col min="12040" max="12040" width="9.42578125" style="190" customWidth="1"/>
    <col min="12041" max="12041" width="12.140625" style="190" customWidth="1"/>
    <col min="12042" max="12043" width="9.42578125" style="190" customWidth="1"/>
    <col min="12044" max="12044" width="13.140625" style="190" customWidth="1"/>
    <col min="12045" max="12045" width="13.140625" style="190" bestFit="1" customWidth="1"/>
    <col min="12046" max="12046" width="9.42578125" style="190" customWidth="1"/>
    <col min="12047" max="12047" width="11.42578125" style="190" bestFit="1" customWidth="1"/>
    <col min="12048" max="12050" width="9.42578125" style="190" customWidth="1"/>
    <col min="12051" max="12051" width="10.5703125" style="190" customWidth="1"/>
    <col min="12052" max="12053" width="9.42578125" style="190" customWidth="1"/>
    <col min="12054" max="12054" width="12.7109375" style="190" customWidth="1"/>
    <col min="12055" max="12055" width="11" style="190" customWidth="1"/>
    <col min="12056" max="12056" width="13.42578125" style="190" customWidth="1"/>
    <col min="12057" max="12058" width="13.7109375" style="190" customWidth="1"/>
    <col min="12059" max="12060" width="15" style="190" customWidth="1"/>
    <col min="12061" max="12067" width="13.7109375" style="190" customWidth="1"/>
    <col min="12068" max="12075" width="15" style="190" customWidth="1"/>
    <col min="12076" max="12290" width="11.42578125" style="190"/>
    <col min="12291" max="12291" width="1.7109375" style="190" customWidth="1"/>
    <col min="12292" max="12292" width="9.140625" style="190" customWidth="1"/>
    <col min="12293" max="12293" width="9.42578125" style="190" customWidth="1"/>
    <col min="12294" max="12294" width="12.5703125" style="190" customWidth="1"/>
    <col min="12295" max="12295" width="13.140625" style="190" customWidth="1"/>
    <col min="12296" max="12296" width="9.42578125" style="190" customWidth="1"/>
    <col min="12297" max="12297" width="12.140625" style="190" customWidth="1"/>
    <col min="12298" max="12299" width="9.42578125" style="190" customWidth="1"/>
    <col min="12300" max="12300" width="13.140625" style="190" customWidth="1"/>
    <col min="12301" max="12301" width="13.140625" style="190" bestFit="1" customWidth="1"/>
    <col min="12302" max="12302" width="9.42578125" style="190" customWidth="1"/>
    <col min="12303" max="12303" width="11.42578125" style="190" bestFit="1" customWidth="1"/>
    <col min="12304" max="12306" width="9.42578125" style="190" customWidth="1"/>
    <col min="12307" max="12307" width="10.5703125" style="190" customWidth="1"/>
    <col min="12308" max="12309" width="9.42578125" style="190" customWidth="1"/>
    <col min="12310" max="12310" width="12.7109375" style="190" customWidth="1"/>
    <col min="12311" max="12311" width="11" style="190" customWidth="1"/>
    <col min="12312" max="12312" width="13.42578125" style="190" customWidth="1"/>
    <col min="12313" max="12314" width="13.7109375" style="190" customWidth="1"/>
    <col min="12315" max="12316" width="15" style="190" customWidth="1"/>
    <col min="12317" max="12323" width="13.7109375" style="190" customWidth="1"/>
    <col min="12324" max="12331" width="15" style="190" customWidth="1"/>
    <col min="12332" max="12546" width="11.42578125" style="190"/>
    <col min="12547" max="12547" width="1.7109375" style="190" customWidth="1"/>
    <col min="12548" max="12548" width="9.140625" style="190" customWidth="1"/>
    <col min="12549" max="12549" width="9.42578125" style="190" customWidth="1"/>
    <col min="12550" max="12550" width="12.5703125" style="190" customWidth="1"/>
    <col min="12551" max="12551" width="13.140625" style="190" customWidth="1"/>
    <col min="12552" max="12552" width="9.42578125" style="190" customWidth="1"/>
    <col min="12553" max="12553" width="12.140625" style="190" customWidth="1"/>
    <col min="12554" max="12555" width="9.42578125" style="190" customWidth="1"/>
    <col min="12556" max="12556" width="13.140625" style="190" customWidth="1"/>
    <col min="12557" max="12557" width="13.140625" style="190" bestFit="1" customWidth="1"/>
    <col min="12558" max="12558" width="9.42578125" style="190" customWidth="1"/>
    <col min="12559" max="12559" width="11.42578125" style="190" bestFit="1" customWidth="1"/>
    <col min="12560" max="12562" width="9.42578125" style="190" customWidth="1"/>
    <col min="12563" max="12563" width="10.5703125" style="190" customWidth="1"/>
    <col min="12564" max="12565" width="9.42578125" style="190" customWidth="1"/>
    <col min="12566" max="12566" width="12.7109375" style="190" customWidth="1"/>
    <col min="12567" max="12567" width="11" style="190" customWidth="1"/>
    <col min="12568" max="12568" width="13.42578125" style="190" customWidth="1"/>
    <col min="12569" max="12570" width="13.7109375" style="190" customWidth="1"/>
    <col min="12571" max="12572" width="15" style="190" customWidth="1"/>
    <col min="12573" max="12579" width="13.7109375" style="190" customWidth="1"/>
    <col min="12580" max="12587" width="15" style="190" customWidth="1"/>
    <col min="12588" max="12802" width="11.42578125" style="190"/>
    <col min="12803" max="12803" width="1.7109375" style="190" customWidth="1"/>
    <col min="12804" max="12804" width="9.140625" style="190" customWidth="1"/>
    <col min="12805" max="12805" width="9.42578125" style="190" customWidth="1"/>
    <col min="12806" max="12806" width="12.5703125" style="190" customWidth="1"/>
    <col min="12807" max="12807" width="13.140625" style="190" customWidth="1"/>
    <col min="12808" max="12808" width="9.42578125" style="190" customWidth="1"/>
    <col min="12809" max="12809" width="12.140625" style="190" customWidth="1"/>
    <col min="12810" max="12811" width="9.42578125" style="190" customWidth="1"/>
    <col min="12812" max="12812" width="13.140625" style="190" customWidth="1"/>
    <col min="12813" max="12813" width="13.140625" style="190" bestFit="1" customWidth="1"/>
    <col min="12814" max="12814" width="9.42578125" style="190" customWidth="1"/>
    <col min="12815" max="12815" width="11.42578125" style="190" bestFit="1" customWidth="1"/>
    <col min="12816" max="12818" width="9.42578125" style="190" customWidth="1"/>
    <col min="12819" max="12819" width="10.5703125" style="190" customWidth="1"/>
    <col min="12820" max="12821" width="9.42578125" style="190" customWidth="1"/>
    <col min="12822" max="12822" width="12.7109375" style="190" customWidth="1"/>
    <col min="12823" max="12823" width="11" style="190" customWidth="1"/>
    <col min="12824" max="12824" width="13.42578125" style="190" customWidth="1"/>
    <col min="12825" max="12826" width="13.7109375" style="190" customWidth="1"/>
    <col min="12827" max="12828" width="15" style="190" customWidth="1"/>
    <col min="12829" max="12835" width="13.7109375" style="190" customWidth="1"/>
    <col min="12836" max="12843" width="15" style="190" customWidth="1"/>
    <col min="12844" max="13058" width="11.42578125" style="190"/>
    <col min="13059" max="13059" width="1.7109375" style="190" customWidth="1"/>
    <col min="13060" max="13060" width="9.140625" style="190" customWidth="1"/>
    <col min="13061" max="13061" width="9.42578125" style="190" customWidth="1"/>
    <col min="13062" max="13062" width="12.5703125" style="190" customWidth="1"/>
    <col min="13063" max="13063" width="13.140625" style="190" customWidth="1"/>
    <col min="13064" max="13064" width="9.42578125" style="190" customWidth="1"/>
    <col min="13065" max="13065" width="12.140625" style="190" customWidth="1"/>
    <col min="13066" max="13067" width="9.42578125" style="190" customWidth="1"/>
    <col min="13068" max="13068" width="13.140625" style="190" customWidth="1"/>
    <col min="13069" max="13069" width="13.140625" style="190" bestFit="1" customWidth="1"/>
    <col min="13070" max="13070" width="9.42578125" style="190" customWidth="1"/>
    <col min="13071" max="13071" width="11.42578125" style="190" bestFit="1" customWidth="1"/>
    <col min="13072" max="13074" width="9.42578125" style="190" customWidth="1"/>
    <col min="13075" max="13075" width="10.5703125" style="190" customWidth="1"/>
    <col min="13076" max="13077" width="9.42578125" style="190" customWidth="1"/>
    <col min="13078" max="13078" width="12.7109375" style="190" customWidth="1"/>
    <col min="13079" max="13079" width="11" style="190" customWidth="1"/>
    <col min="13080" max="13080" width="13.42578125" style="190" customWidth="1"/>
    <col min="13081" max="13082" width="13.7109375" style="190" customWidth="1"/>
    <col min="13083" max="13084" width="15" style="190" customWidth="1"/>
    <col min="13085" max="13091" width="13.7109375" style="190" customWidth="1"/>
    <col min="13092" max="13099" width="15" style="190" customWidth="1"/>
    <col min="13100" max="13314" width="11.42578125" style="190"/>
    <col min="13315" max="13315" width="1.7109375" style="190" customWidth="1"/>
    <col min="13316" max="13316" width="9.140625" style="190" customWidth="1"/>
    <col min="13317" max="13317" width="9.42578125" style="190" customWidth="1"/>
    <col min="13318" max="13318" width="12.5703125" style="190" customWidth="1"/>
    <col min="13319" max="13319" width="13.140625" style="190" customWidth="1"/>
    <col min="13320" max="13320" width="9.42578125" style="190" customWidth="1"/>
    <col min="13321" max="13321" width="12.140625" style="190" customWidth="1"/>
    <col min="13322" max="13323" width="9.42578125" style="190" customWidth="1"/>
    <col min="13324" max="13324" width="13.140625" style="190" customWidth="1"/>
    <col min="13325" max="13325" width="13.140625" style="190" bestFit="1" customWidth="1"/>
    <col min="13326" max="13326" width="9.42578125" style="190" customWidth="1"/>
    <col min="13327" max="13327" width="11.42578125" style="190" bestFit="1" customWidth="1"/>
    <col min="13328" max="13330" width="9.42578125" style="190" customWidth="1"/>
    <col min="13331" max="13331" width="10.5703125" style="190" customWidth="1"/>
    <col min="13332" max="13333" width="9.42578125" style="190" customWidth="1"/>
    <col min="13334" max="13334" width="12.7109375" style="190" customWidth="1"/>
    <col min="13335" max="13335" width="11" style="190" customWidth="1"/>
    <col min="13336" max="13336" width="13.42578125" style="190" customWidth="1"/>
    <col min="13337" max="13338" width="13.7109375" style="190" customWidth="1"/>
    <col min="13339" max="13340" width="15" style="190" customWidth="1"/>
    <col min="13341" max="13347" width="13.7109375" style="190" customWidth="1"/>
    <col min="13348" max="13355" width="15" style="190" customWidth="1"/>
    <col min="13356" max="13570" width="11.42578125" style="190"/>
    <col min="13571" max="13571" width="1.7109375" style="190" customWidth="1"/>
    <col min="13572" max="13572" width="9.140625" style="190" customWidth="1"/>
    <col min="13573" max="13573" width="9.42578125" style="190" customWidth="1"/>
    <col min="13574" max="13574" width="12.5703125" style="190" customWidth="1"/>
    <col min="13575" max="13575" width="13.140625" style="190" customWidth="1"/>
    <col min="13576" max="13576" width="9.42578125" style="190" customWidth="1"/>
    <col min="13577" max="13577" width="12.140625" style="190" customWidth="1"/>
    <col min="13578" max="13579" width="9.42578125" style="190" customWidth="1"/>
    <col min="13580" max="13580" width="13.140625" style="190" customWidth="1"/>
    <col min="13581" max="13581" width="13.140625" style="190" bestFit="1" customWidth="1"/>
    <col min="13582" max="13582" width="9.42578125" style="190" customWidth="1"/>
    <col min="13583" max="13583" width="11.42578125" style="190" bestFit="1" customWidth="1"/>
    <col min="13584" max="13586" width="9.42578125" style="190" customWidth="1"/>
    <col min="13587" max="13587" width="10.5703125" style="190" customWidth="1"/>
    <col min="13588" max="13589" width="9.42578125" style="190" customWidth="1"/>
    <col min="13590" max="13590" width="12.7109375" style="190" customWidth="1"/>
    <col min="13591" max="13591" width="11" style="190" customWidth="1"/>
    <col min="13592" max="13592" width="13.42578125" style="190" customWidth="1"/>
    <col min="13593" max="13594" width="13.7109375" style="190" customWidth="1"/>
    <col min="13595" max="13596" width="15" style="190" customWidth="1"/>
    <col min="13597" max="13603" width="13.7109375" style="190" customWidth="1"/>
    <col min="13604" max="13611" width="15" style="190" customWidth="1"/>
    <col min="13612" max="13826" width="11.42578125" style="190"/>
    <col min="13827" max="13827" width="1.7109375" style="190" customWidth="1"/>
    <col min="13828" max="13828" width="9.140625" style="190" customWidth="1"/>
    <col min="13829" max="13829" width="9.42578125" style="190" customWidth="1"/>
    <col min="13830" max="13830" width="12.5703125" style="190" customWidth="1"/>
    <col min="13831" max="13831" width="13.140625" style="190" customWidth="1"/>
    <col min="13832" max="13832" width="9.42578125" style="190" customWidth="1"/>
    <col min="13833" max="13833" width="12.140625" style="190" customWidth="1"/>
    <col min="13834" max="13835" width="9.42578125" style="190" customWidth="1"/>
    <col min="13836" max="13836" width="13.140625" style="190" customWidth="1"/>
    <col min="13837" max="13837" width="13.140625" style="190" bestFit="1" customWidth="1"/>
    <col min="13838" max="13838" width="9.42578125" style="190" customWidth="1"/>
    <col min="13839" max="13839" width="11.42578125" style="190" bestFit="1" customWidth="1"/>
    <col min="13840" max="13842" width="9.42578125" style="190" customWidth="1"/>
    <col min="13843" max="13843" width="10.5703125" style="190" customWidth="1"/>
    <col min="13844" max="13845" width="9.42578125" style="190" customWidth="1"/>
    <col min="13846" max="13846" width="12.7109375" style="190" customWidth="1"/>
    <col min="13847" max="13847" width="11" style="190" customWidth="1"/>
    <col min="13848" max="13848" width="13.42578125" style="190" customWidth="1"/>
    <col min="13849" max="13850" width="13.7109375" style="190" customWidth="1"/>
    <col min="13851" max="13852" width="15" style="190" customWidth="1"/>
    <col min="13853" max="13859" width="13.7109375" style="190" customWidth="1"/>
    <col min="13860" max="13867" width="15" style="190" customWidth="1"/>
    <col min="13868" max="14082" width="11.42578125" style="190"/>
    <col min="14083" max="14083" width="1.7109375" style="190" customWidth="1"/>
    <col min="14084" max="14084" width="9.140625" style="190" customWidth="1"/>
    <col min="14085" max="14085" width="9.42578125" style="190" customWidth="1"/>
    <col min="14086" max="14086" width="12.5703125" style="190" customWidth="1"/>
    <col min="14087" max="14087" width="13.140625" style="190" customWidth="1"/>
    <col min="14088" max="14088" width="9.42578125" style="190" customWidth="1"/>
    <col min="14089" max="14089" width="12.140625" style="190" customWidth="1"/>
    <col min="14090" max="14091" width="9.42578125" style="190" customWidth="1"/>
    <col min="14092" max="14092" width="13.140625" style="190" customWidth="1"/>
    <col min="14093" max="14093" width="13.140625" style="190" bestFit="1" customWidth="1"/>
    <col min="14094" max="14094" width="9.42578125" style="190" customWidth="1"/>
    <col min="14095" max="14095" width="11.42578125" style="190" bestFit="1" customWidth="1"/>
    <col min="14096" max="14098" width="9.42578125" style="190" customWidth="1"/>
    <col min="14099" max="14099" width="10.5703125" style="190" customWidth="1"/>
    <col min="14100" max="14101" width="9.42578125" style="190" customWidth="1"/>
    <col min="14102" max="14102" width="12.7109375" style="190" customWidth="1"/>
    <col min="14103" max="14103" width="11" style="190" customWidth="1"/>
    <col min="14104" max="14104" width="13.42578125" style="190" customWidth="1"/>
    <col min="14105" max="14106" width="13.7109375" style="190" customWidth="1"/>
    <col min="14107" max="14108" width="15" style="190" customWidth="1"/>
    <col min="14109" max="14115" width="13.7109375" style="190" customWidth="1"/>
    <col min="14116" max="14123" width="15" style="190" customWidth="1"/>
    <col min="14124" max="14338" width="11.42578125" style="190"/>
    <col min="14339" max="14339" width="1.7109375" style="190" customWidth="1"/>
    <col min="14340" max="14340" width="9.140625" style="190" customWidth="1"/>
    <col min="14341" max="14341" width="9.42578125" style="190" customWidth="1"/>
    <col min="14342" max="14342" width="12.5703125" style="190" customWidth="1"/>
    <col min="14343" max="14343" width="13.140625" style="190" customWidth="1"/>
    <col min="14344" max="14344" width="9.42578125" style="190" customWidth="1"/>
    <col min="14345" max="14345" width="12.140625" style="190" customWidth="1"/>
    <col min="14346" max="14347" width="9.42578125" style="190" customWidth="1"/>
    <col min="14348" max="14348" width="13.140625" style="190" customWidth="1"/>
    <col min="14349" max="14349" width="13.140625" style="190" bestFit="1" customWidth="1"/>
    <col min="14350" max="14350" width="9.42578125" style="190" customWidth="1"/>
    <col min="14351" max="14351" width="11.42578125" style="190" bestFit="1" customWidth="1"/>
    <col min="14352" max="14354" width="9.42578125" style="190" customWidth="1"/>
    <col min="14355" max="14355" width="10.5703125" style="190" customWidth="1"/>
    <col min="14356" max="14357" width="9.42578125" style="190" customWidth="1"/>
    <col min="14358" max="14358" width="12.7109375" style="190" customWidth="1"/>
    <col min="14359" max="14359" width="11" style="190" customWidth="1"/>
    <col min="14360" max="14360" width="13.42578125" style="190" customWidth="1"/>
    <col min="14361" max="14362" width="13.7109375" style="190" customWidth="1"/>
    <col min="14363" max="14364" width="15" style="190" customWidth="1"/>
    <col min="14365" max="14371" width="13.7109375" style="190" customWidth="1"/>
    <col min="14372" max="14379" width="15" style="190" customWidth="1"/>
    <col min="14380" max="14594" width="11.42578125" style="190"/>
    <col min="14595" max="14595" width="1.7109375" style="190" customWidth="1"/>
    <col min="14596" max="14596" width="9.140625" style="190" customWidth="1"/>
    <col min="14597" max="14597" width="9.42578125" style="190" customWidth="1"/>
    <col min="14598" max="14598" width="12.5703125" style="190" customWidth="1"/>
    <col min="14599" max="14599" width="13.140625" style="190" customWidth="1"/>
    <col min="14600" max="14600" width="9.42578125" style="190" customWidth="1"/>
    <col min="14601" max="14601" width="12.140625" style="190" customWidth="1"/>
    <col min="14602" max="14603" width="9.42578125" style="190" customWidth="1"/>
    <col min="14604" max="14604" width="13.140625" style="190" customWidth="1"/>
    <col min="14605" max="14605" width="13.140625" style="190" bestFit="1" customWidth="1"/>
    <col min="14606" max="14606" width="9.42578125" style="190" customWidth="1"/>
    <col min="14607" max="14607" width="11.42578125" style="190" bestFit="1" customWidth="1"/>
    <col min="14608" max="14610" width="9.42578125" style="190" customWidth="1"/>
    <col min="14611" max="14611" width="10.5703125" style="190" customWidth="1"/>
    <col min="14612" max="14613" width="9.42578125" style="190" customWidth="1"/>
    <col min="14614" max="14614" width="12.7109375" style="190" customWidth="1"/>
    <col min="14615" max="14615" width="11" style="190" customWidth="1"/>
    <col min="14616" max="14616" width="13.42578125" style="190" customWidth="1"/>
    <col min="14617" max="14618" width="13.7109375" style="190" customWidth="1"/>
    <col min="14619" max="14620" width="15" style="190" customWidth="1"/>
    <col min="14621" max="14627" width="13.7109375" style="190" customWidth="1"/>
    <col min="14628" max="14635" width="15" style="190" customWidth="1"/>
    <col min="14636" max="14850" width="11.42578125" style="190"/>
    <col min="14851" max="14851" width="1.7109375" style="190" customWidth="1"/>
    <col min="14852" max="14852" width="9.140625" style="190" customWidth="1"/>
    <col min="14853" max="14853" width="9.42578125" style="190" customWidth="1"/>
    <col min="14854" max="14854" width="12.5703125" style="190" customWidth="1"/>
    <col min="14855" max="14855" width="13.140625" style="190" customWidth="1"/>
    <col min="14856" max="14856" width="9.42578125" style="190" customWidth="1"/>
    <col min="14857" max="14857" width="12.140625" style="190" customWidth="1"/>
    <col min="14858" max="14859" width="9.42578125" style="190" customWidth="1"/>
    <col min="14860" max="14860" width="13.140625" style="190" customWidth="1"/>
    <col min="14861" max="14861" width="13.140625" style="190" bestFit="1" customWidth="1"/>
    <col min="14862" max="14862" width="9.42578125" style="190" customWidth="1"/>
    <col min="14863" max="14863" width="11.42578125" style="190" bestFit="1" customWidth="1"/>
    <col min="14864" max="14866" width="9.42578125" style="190" customWidth="1"/>
    <col min="14867" max="14867" width="10.5703125" style="190" customWidth="1"/>
    <col min="14868" max="14869" width="9.42578125" style="190" customWidth="1"/>
    <col min="14870" max="14870" width="12.7109375" style="190" customWidth="1"/>
    <col min="14871" max="14871" width="11" style="190" customWidth="1"/>
    <col min="14872" max="14872" width="13.42578125" style="190" customWidth="1"/>
    <col min="14873" max="14874" width="13.7109375" style="190" customWidth="1"/>
    <col min="14875" max="14876" width="15" style="190" customWidth="1"/>
    <col min="14877" max="14883" width="13.7109375" style="190" customWidth="1"/>
    <col min="14884" max="14891" width="15" style="190" customWidth="1"/>
    <col min="14892" max="15106" width="11.42578125" style="190"/>
    <col min="15107" max="15107" width="1.7109375" style="190" customWidth="1"/>
    <col min="15108" max="15108" width="9.140625" style="190" customWidth="1"/>
    <col min="15109" max="15109" width="9.42578125" style="190" customWidth="1"/>
    <col min="15110" max="15110" width="12.5703125" style="190" customWidth="1"/>
    <col min="15111" max="15111" width="13.140625" style="190" customWidth="1"/>
    <col min="15112" max="15112" width="9.42578125" style="190" customWidth="1"/>
    <col min="15113" max="15113" width="12.140625" style="190" customWidth="1"/>
    <col min="15114" max="15115" width="9.42578125" style="190" customWidth="1"/>
    <col min="15116" max="15116" width="13.140625" style="190" customWidth="1"/>
    <col min="15117" max="15117" width="13.140625" style="190" bestFit="1" customWidth="1"/>
    <col min="15118" max="15118" width="9.42578125" style="190" customWidth="1"/>
    <col min="15119" max="15119" width="11.42578125" style="190" bestFit="1" customWidth="1"/>
    <col min="15120" max="15122" width="9.42578125" style="190" customWidth="1"/>
    <col min="15123" max="15123" width="10.5703125" style="190" customWidth="1"/>
    <col min="15124" max="15125" width="9.42578125" style="190" customWidth="1"/>
    <col min="15126" max="15126" width="12.7109375" style="190" customWidth="1"/>
    <col min="15127" max="15127" width="11" style="190" customWidth="1"/>
    <col min="15128" max="15128" width="13.42578125" style="190" customWidth="1"/>
    <col min="15129" max="15130" width="13.7109375" style="190" customWidth="1"/>
    <col min="15131" max="15132" width="15" style="190" customWidth="1"/>
    <col min="15133" max="15139" width="13.7109375" style="190" customWidth="1"/>
    <col min="15140" max="15147" width="15" style="190" customWidth="1"/>
    <col min="15148" max="15362" width="11.42578125" style="190"/>
    <col min="15363" max="15363" width="1.7109375" style="190" customWidth="1"/>
    <col min="15364" max="15364" width="9.140625" style="190" customWidth="1"/>
    <col min="15365" max="15365" width="9.42578125" style="190" customWidth="1"/>
    <col min="15366" max="15366" width="12.5703125" style="190" customWidth="1"/>
    <col min="15367" max="15367" width="13.140625" style="190" customWidth="1"/>
    <col min="15368" max="15368" width="9.42578125" style="190" customWidth="1"/>
    <col min="15369" max="15369" width="12.140625" style="190" customWidth="1"/>
    <col min="15370" max="15371" width="9.42578125" style="190" customWidth="1"/>
    <col min="15372" max="15372" width="13.140625" style="190" customWidth="1"/>
    <col min="15373" max="15373" width="13.140625" style="190" bestFit="1" customWidth="1"/>
    <col min="15374" max="15374" width="9.42578125" style="190" customWidth="1"/>
    <col min="15375" max="15375" width="11.42578125" style="190" bestFit="1" customWidth="1"/>
    <col min="15376" max="15378" width="9.42578125" style="190" customWidth="1"/>
    <col min="15379" max="15379" width="10.5703125" style="190" customWidth="1"/>
    <col min="15380" max="15381" width="9.42578125" style="190" customWidth="1"/>
    <col min="15382" max="15382" width="12.7109375" style="190" customWidth="1"/>
    <col min="15383" max="15383" width="11" style="190" customWidth="1"/>
    <col min="15384" max="15384" width="13.42578125" style="190" customWidth="1"/>
    <col min="15385" max="15386" width="13.7109375" style="190" customWidth="1"/>
    <col min="15387" max="15388" width="15" style="190" customWidth="1"/>
    <col min="15389" max="15395" width="13.7109375" style="190" customWidth="1"/>
    <col min="15396" max="15403" width="15" style="190" customWidth="1"/>
    <col min="15404" max="15618" width="11.42578125" style="190"/>
    <col min="15619" max="15619" width="1.7109375" style="190" customWidth="1"/>
    <col min="15620" max="15620" width="9.140625" style="190" customWidth="1"/>
    <col min="15621" max="15621" width="9.42578125" style="190" customWidth="1"/>
    <col min="15622" max="15622" width="12.5703125" style="190" customWidth="1"/>
    <col min="15623" max="15623" width="13.140625" style="190" customWidth="1"/>
    <col min="15624" max="15624" width="9.42578125" style="190" customWidth="1"/>
    <col min="15625" max="15625" width="12.140625" style="190" customWidth="1"/>
    <col min="15626" max="15627" width="9.42578125" style="190" customWidth="1"/>
    <col min="15628" max="15628" width="13.140625" style="190" customWidth="1"/>
    <col min="15629" max="15629" width="13.140625" style="190" bestFit="1" customWidth="1"/>
    <col min="15630" max="15630" width="9.42578125" style="190" customWidth="1"/>
    <col min="15631" max="15631" width="11.42578125" style="190" bestFit="1" customWidth="1"/>
    <col min="15632" max="15634" width="9.42578125" style="190" customWidth="1"/>
    <col min="15635" max="15635" width="10.5703125" style="190" customWidth="1"/>
    <col min="15636" max="15637" width="9.42578125" style="190" customWidth="1"/>
    <col min="15638" max="15638" width="12.7109375" style="190" customWidth="1"/>
    <col min="15639" max="15639" width="11" style="190" customWidth="1"/>
    <col min="15640" max="15640" width="13.42578125" style="190" customWidth="1"/>
    <col min="15641" max="15642" width="13.7109375" style="190" customWidth="1"/>
    <col min="15643" max="15644" width="15" style="190" customWidth="1"/>
    <col min="15645" max="15651" width="13.7109375" style="190" customWidth="1"/>
    <col min="15652" max="15659" width="15" style="190" customWidth="1"/>
    <col min="15660" max="15874" width="11.42578125" style="190"/>
    <col min="15875" max="15875" width="1.7109375" style="190" customWidth="1"/>
    <col min="15876" max="15876" width="9.140625" style="190" customWidth="1"/>
    <col min="15877" max="15877" width="9.42578125" style="190" customWidth="1"/>
    <col min="15878" max="15878" width="12.5703125" style="190" customWidth="1"/>
    <col min="15879" max="15879" width="13.140625" style="190" customWidth="1"/>
    <col min="15880" max="15880" width="9.42578125" style="190" customWidth="1"/>
    <col min="15881" max="15881" width="12.140625" style="190" customWidth="1"/>
    <col min="15882" max="15883" width="9.42578125" style="190" customWidth="1"/>
    <col min="15884" max="15884" width="13.140625" style="190" customWidth="1"/>
    <col min="15885" max="15885" width="13.140625" style="190" bestFit="1" customWidth="1"/>
    <col min="15886" max="15886" width="9.42578125" style="190" customWidth="1"/>
    <col min="15887" max="15887" width="11.42578125" style="190" bestFit="1" customWidth="1"/>
    <col min="15888" max="15890" width="9.42578125" style="190" customWidth="1"/>
    <col min="15891" max="15891" width="10.5703125" style="190" customWidth="1"/>
    <col min="15892" max="15893" width="9.42578125" style="190" customWidth="1"/>
    <col min="15894" max="15894" width="12.7109375" style="190" customWidth="1"/>
    <col min="15895" max="15895" width="11" style="190" customWidth="1"/>
    <col min="15896" max="15896" width="13.42578125" style="190" customWidth="1"/>
    <col min="15897" max="15898" width="13.7109375" style="190" customWidth="1"/>
    <col min="15899" max="15900" width="15" style="190" customWidth="1"/>
    <col min="15901" max="15907" width="13.7109375" style="190" customWidth="1"/>
    <col min="15908" max="15915" width="15" style="190" customWidth="1"/>
    <col min="15916" max="16130" width="11.42578125" style="190"/>
    <col min="16131" max="16131" width="1.7109375" style="190" customWidth="1"/>
    <col min="16132" max="16132" width="9.140625" style="190" customWidth="1"/>
    <col min="16133" max="16133" width="9.42578125" style="190" customWidth="1"/>
    <col min="16134" max="16134" width="12.5703125" style="190" customWidth="1"/>
    <col min="16135" max="16135" width="13.140625" style="190" customWidth="1"/>
    <col min="16136" max="16136" width="9.42578125" style="190" customWidth="1"/>
    <col min="16137" max="16137" width="12.140625" style="190" customWidth="1"/>
    <col min="16138" max="16139" width="9.42578125" style="190" customWidth="1"/>
    <col min="16140" max="16140" width="13.140625" style="190" customWidth="1"/>
    <col min="16141" max="16141" width="13.140625" style="190" bestFit="1" customWidth="1"/>
    <col min="16142" max="16142" width="9.42578125" style="190" customWidth="1"/>
    <col min="16143" max="16143" width="11.42578125" style="190" bestFit="1" customWidth="1"/>
    <col min="16144" max="16146" width="9.42578125" style="190" customWidth="1"/>
    <col min="16147" max="16147" width="10.5703125" style="190" customWidth="1"/>
    <col min="16148" max="16149" width="9.42578125" style="190" customWidth="1"/>
    <col min="16150" max="16150" width="12.7109375" style="190" customWidth="1"/>
    <col min="16151" max="16151" width="11" style="190" customWidth="1"/>
    <col min="16152" max="16152" width="13.42578125" style="190" customWidth="1"/>
    <col min="16153" max="16154" width="13.7109375" style="190" customWidth="1"/>
    <col min="16155" max="16156" width="15" style="190" customWidth="1"/>
    <col min="16157" max="16163" width="13.7109375" style="190" customWidth="1"/>
    <col min="16164" max="16171" width="15" style="190" customWidth="1"/>
    <col min="16172" max="16384" width="11.42578125" style="190"/>
  </cols>
  <sheetData>
    <row r="1" spans="1:44" s="73" customFormat="1" ht="20.25" x14ac:dyDescent="0.3">
      <c r="C1" s="71" t="str">
        <f>IF(Leyendas!$E$2&lt;&gt;"","Establecimiento:",IF(Leyendas!$D$2&lt;&gt;"","Región:","País:"))</f>
        <v>País:</v>
      </c>
      <c r="D1" s="222" t="str">
        <f>IF(Leyendas!$E$2&lt;&gt;"",Leyendas!$E$2,IF(Leyendas!$D$2&lt;&gt;"",Leyendas!$D$2,Leyendas!$C$2))</f>
        <v>Bolivia</v>
      </c>
      <c r="E1" s="223"/>
      <c r="F1" s="224"/>
      <c r="G1" s="224"/>
      <c r="H1" s="224"/>
      <c r="I1" s="224"/>
      <c r="J1" s="224"/>
      <c r="K1" s="224"/>
      <c r="L1" s="224"/>
      <c r="M1" s="225"/>
      <c r="N1" s="225"/>
      <c r="O1" s="225"/>
      <c r="P1" s="225"/>
      <c r="Q1" s="224"/>
      <c r="R1" s="72"/>
      <c r="S1" s="72"/>
      <c r="T1" s="72"/>
      <c r="U1" s="72"/>
      <c r="V1" s="388"/>
      <c r="W1" s="389"/>
      <c r="X1" s="389"/>
      <c r="Y1" s="390"/>
      <c r="Z1" s="240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44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2019</v>
      </c>
      <c r="D2" s="72"/>
      <c r="E2" s="72"/>
      <c r="F2" s="72"/>
      <c r="G2" s="72"/>
      <c r="H2" s="72"/>
      <c r="I2" s="72"/>
      <c r="J2" s="72"/>
      <c r="K2" s="72"/>
      <c r="L2" s="224"/>
      <c r="M2" s="224"/>
      <c r="N2" s="72"/>
      <c r="O2" s="72"/>
      <c r="P2" s="72"/>
      <c r="Q2" s="72"/>
      <c r="R2" s="72"/>
      <c r="S2" s="72"/>
      <c r="T2" s="72"/>
      <c r="U2" s="72"/>
      <c r="V2" s="391"/>
      <c r="W2" s="392"/>
      <c r="X2" s="392"/>
      <c r="Y2" s="393"/>
      <c r="Z2" s="240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44" s="74" customFormat="1" ht="38.25" customHeight="1" x14ac:dyDescent="0.3">
      <c r="C3" s="72"/>
      <c r="D3" s="397" t="s">
        <v>192</v>
      </c>
      <c r="E3" s="398"/>
      <c r="F3" s="398"/>
      <c r="G3" s="398"/>
      <c r="H3" s="398"/>
      <c r="I3" s="399"/>
      <c r="J3" s="399"/>
      <c r="K3" s="399"/>
      <c r="L3" s="399"/>
      <c r="M3" s="398"/>
      <c r="N3" s="398"/>
      <c r="O3" s="398"/>
      <c r="P3" s="398"/>
      <c r="Q3" s="398"/>
      <c r="R3" s="398"/>
      <c r="S3" s="398"/>
      <c r="T3" s="398"/>
      <c r="U3" s="398"/>
      <c r="V3" s="394"/>
      <c r="W3" s="395"/>
      <c r="X3" s="395"/>
      <c r="Y3" s="396"/>
      <c r="Z3" s="240"/>
      <c r="AA3" s="72"/>
      <c r="AB3" s="72"/>
      <c r="AC3" s="400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400"/>
      <c r="AO3" s="400"/>
      <c r="AP3" s="400"/>
      <c r="AQ3" s="400"/>
    </row>
    <row r="4" spans="1:44" ht="42.75" customHeight="1" x14ac:dyDescent="0.25">
      <c r="A4" s="386" t="s">
        <v>39</v>
      </c>
      <c r="B4" s="386" t="s">
        <v>12</v>
      </c>
      <c r="C4" s="386" t="s">
        <v>16</v>
      </c>
      <c r="D4" s="386" t="s">
        <v>193</v>
      </c>
      <c r="E4" s="386"/>
      <c r="F4" s="386"/>
      <c r="G4" s="386"/>
      <c r="H4" s="387"/>
      <c r="I4" s="401" t="s">
        <v>194</v>
      </c>
      <c r="J4" s="402"/>
      <c r="K4" s="401"/>
      <c r="L4" s="401"/>
      <c r="M4" s="403" t="s">
        <v>195</v>
      </c>
      <c r="N4" s="404"/>
      <c r="O4" s="404"/>
      <c r="P4" s="404"/>
      <c r="Q4" s="404"/>
      <c r="R4" s="404"/>
      <c r="S4" s="404"/>
      <c r="T4" s="404"/>
      <c r="U4" s="405" t="s">
        <v>196</v>
      </c>
      <c r="V4" s="385" t="s">
        <v>197</v>
      </c>
      <c r="W4" s="385" t="s">
        <v>198</v>
      </c>
      <c r="X4" s="385" t="s">
        <v>199</v>
      </c>
      <c r="Y4" s="385" t="s">
        <v>200</v>
      </c>
      <c r="Z4" s="385" t="s">
        <v>201</v>
      </c>
      <c r="AA4" s="75"/>
      <c r="AB4" s="387" t="s">
        <v>202</v>
      </c>
      <c r="AC4" s="408" t="s">
        <v>203</v>
      </c>
      <c r="AD4" s="383" t="s">
        <v>204</v>
      </c>
      <c r="AE4" s="383"/>
      <c r="AF4" s="383"/>
      <c r="AG4" s="383"/>
      <c r="AH4" s="383"/>
      <c r="AI4" s="383" t="s">
        <v>362</v>
      </c>
      <c r="AJ4" s="383" t="s">
        <v>205</v>
      </c>
      <c r="AK4" s="383" t="s">
        <v>206</v>
      </c>
      <c r="AL4" s="383" t="s">
        <v>207</v>
      </c>
      <c r="AM4" s="381" t="s">
        <v>208</v>
      </c>
      <c r="AN4" s="381" t="s">
        <v>209</v>
      </c>
      <c r="AO4" s="381" t="s">
        <v>210</v>
      </c>
      <c r="AP4" s="381" t="s">
        <v>211</v>
      </c>
      <c r="AQ4" s="406" t="s">
        <v>212</v>
      </c>
    </row>
    <row r="5" spans="1:44" s="70" customFormat="1" ht="60.75" customHeight="1" x14ac:dyDescent="0.25">
      <c r="A5" s="386"/>
      <c r="B5" s="386"/>
      <c r="C5" s="386"/>
      <c r="D5" s="238" t="s">
        <v>213</v>
      </c>
      <c r="E5" s="238" t="s">
        <v>214</v>
      </c>
      <c r="F5" s="238" t="s">
        <v>215</v>
      </c>
      <c r="G5" s="238" t="s">
        <v>216</v>
      </c>
      <c r="H5" s="239" t="s">
        <v>217</v>
      </c>
      <c r="I5" s="76" t="s">
        <v>218</v>
      </c>
      <c r="J5" s="274" t="s">
        <v>410</v>
      </c>
      <c r="K5" s="76" t="s">
        <v>219</v>
      </c>
      <c r="L5" s="76" t="s">
        <v>220</v>
      </c>
      <c r="M5" s="77" t="s">
        <v>221</v>
      </c>
      <c r="N5" s="78" t="s">
        <v>222</v>
      </c>
      <c r="O5" s="78" t="s">
        <v>4</v>
      </c>
      <c r="P5" s="79" t="s">
        <v>223</v>
      </c>
      <c r="Q5" s="79" t="s">
        <v>224</v>
      </c>
      <c r="R5" s="79" t="s">
        <v>210</v>
      </c>
      <c r="S5" s="79" t="s">
        <v>211</v>
      </c>
      <c r="T5" s="78" t="s">
        <v>225</v>
      </c>
      <c r="U5" s="405"/>
      <c r="V5" s="386"/>
      <c r="W5" s="386"/>
      <c r="X5" s="386"/>
      <c r="Y5" s="386"/>
      <c r="Z5" s="386"/>
      <c r="AA5" s="80" t="s">
        <v>226</v>
      </c>
      <c r="AB5" s="387"/>
      <c r="AC5" s="409"/>
      <c r="AD5" s="81" t="s">
        <v>405</v>
      </c>
      <c r="AE5" s="271" t="s">
        <v>227</v>
      </c>
      <c r="AF5" s="271" t="s">
        <v>215</v>
      </c>
      <c r="AG5" s="81" t="s">
        <v>403</v>
      </c>
      <c r="AH5" s="81" t="s">
        <v>404</v>
      </c>
      <c r="AI5" s="384"/>
      <c r="AJ5" s="384"/>
      <c r="AK5" s="384"/>
      <c r="AL5" s="384"/>
      <c r="AM5" s="382"/>
      <c r="AN5" s="382"/>
      <c r="AO5" s="382"/>
      <c r="AP5" s="382"/>
      <c r="AQ5" s="407"/>
    </row>
    <row r="6" spans="1:44" s="73" customFormat="1" ht="16.5" customHeight="1" x14ac:dyDescent="0.25">
      <c r="A6" s="73" t="str">
        <f>CONCATENATE(Leyendas!$C$2)</f>
        <v>Bolivia</v>
      </c>
      <c r="B6" s="73" t="str">
        <f>CONCATENATE(Leyendas!$A$2)</f>
        <v>2019</v>
      </c>
      <c r="C6" s="82" t="s">
        <v>228</v>
      </c>
      <c r="D6" s="218"/>
      <c r="E6" s="218"/>
      <c r="F6" s="218"/>
      <c r="G6" s="218"/>
      <c r="H6" s="218"/>
      <c r="I6" s="219"/>
      <c r="J6" s="219"/>
      <c r="K6" s="219"/>
      <c r="L6" s="219"/>
      <c r="M6" s="220"/>
      <c r="N6" s="220"/>
      <c r="O6" s="220"/>
      <c r="P6" s="220"/>
      <c r="Q6" s="220"/>
      <c r="R6" s="220"/>
      <c r="S6" s="220"/>
      <c r="T6" s="220"/>
      <c r="U6" s="220"/>
      <c r="V6" s="221"/>
      <c r="W6" s="221"/>
      <c r="X6" s="221"/>
      <c r="Y6" s="221"/>
      <c r="Z6" s="221"/>
      <c r="AA6" s="86" t="str">
        <f t="shared" ref="AA6:AA57" si="0">IF(V6=0,"",W6/V6)</f>
        <v/>
      </c>
      <c r="AB6" s="86" t="str">
        <f t="shared" ref="AB6:AB57" si="1">IF(V6=0,"",X6/V6)</f>
        <v/>
      </c>
      <c r="AC6" s="86" t="str">
        <f t="shared" ref="AC6:AC57" si="2">IF(V6=0,"",Y6/V6)</f>
        <v/>
      </c>
      <c r="AD6" s="86" t="str">
        <f t="shared" ref="AD6:AD37" si="3">IF($Y6=0,"",D6/$Y6)</f>
        <v/>
      </c>
      <c r="AE6" s="86" t="str">
        <f t="shared" ref="AE6:AE37" si="4">IF($Y6=0,"",E6/$Y6)</f>
        <v/>
      </c>
      <c r="AF6" s="86" t="str">
        <f t="shared" ref="AF6:AF37" si="5">IF($Y6=0,"",F6/$Y6)</f>
        <v/>
      </c>
      <c r="AG6" s="86" t="str">
        <f t="shared" ref="AG6:AG37" si="6">IF($Y6=0,"",G6/$Y6)</f>
        <v/>
      </c>
      <c r="AH6" s="86" t="str">
        <f t="shared" ref="AH6:AH37" si="7">IF($Y6=0,"",H6/$Y6)</f>
        <v/>
      </c>
      <c r="AI6" s="87" t="str">
        <f t="shared" ref="AI6:AI58" si="8">IF($V6=0,"",Z6/$V6)</f>
        <v/>
      </c>
      <c r="AJ6" s="86" t="str">
        <f t="shared" ref="AJ6:AQ21" si="9">IF($V6=0,"",M6/$V6)</f>
        <v/>
      </c>
      <c r="AK6" s="86" t="str">
        <f t="shared" si="9"/>
        <v/>
      </c>
      <c r="AL6" s="86" t="str">
        <f t="shared" si="9"/>
        <v/>
      </c>
      <c r="AM6" s="86" t="str">
        <f t="shared" si="9"/>
        <v/>
      </c>
      <c r="AN6" s="86" t="str">
        <f t="shared" si="9"/>
        <v/>
      </c>
      <c r="AO6" s="86" t="str">
        <f t="shared" si="9"/>
        <v/>
      </c>
      <c r="AP6" s="86" t="str">
        <f t="shared" si="9"/>
        <v/>
      </c>
      <c r="AQ6" s="86" t="str">
        <f t="shared" si="9"/>
        <v/>
      </c>
      <c r="AR6" s="88"/>
    </row>
    <row r="7" spans="1:44" s="73" customFormat="1" ht="16.5" customHeight="1" x14ac:dyDescent="0.25">
      <c r="A7" s="73" t="str">
        <f>CONCATENATE(Leyendas!$C$2)</f>
        <v>Bolivia</v>
      </c>
      <c r="B7" s="73" t="str">
        <f>CONCATENATE(Leyendas!$A$2)</f>
        <v>2019</v>
      </c>
      <c r="C7" s="82" t="s">
        <v>229</v>
      </c>
      <c r="D7" s="218"/>
      <c r="E7" s="218"/>
      <c r="F7" s="218"/>
      <c r="G7" s="218"/>
      <c r="H7" s="218"/>
      <c r="I7" s="219"/>
      <c r="J7" s="219"/>
      <c r="K7" s="219"/>
      <c r="L7" s="219"/>
      <c r="M7" s="220"/>
      <c r="N7" s="220"/>
      <c r="O7" s="220"/>
      <c r="P7" s="220"/>
      <c r="Q7" s="220"/>
      <c r="R7" s="220"/>
      <c r="S7" s="220"/>
      <c r="T7" s="220"/>
      <c r="U7" s="220"/>
      <c r="V7" s="221"/>
      <c r="W7" s="221"/>
      <c r="X7" s="221"/>
      <c r="Y7" s="221"/>
      <c r="Z7" s="221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9"/>
        <v/>
      </c>
      <c r="AL7" s="86" t="str">
        <f t="shared" si="9"/>
        <v/>
      </c>
      <c r="AM7" s="86" t="str">
        <f t="shared" si="9"/>
        <v/>
      </c>
      <c r="AN7" s="86" t="str">
        <f t="shared" si="9"/>
        <v/>
      </c>
      <c r="AO7" s="86" t="str">
        <f t="shared" si="9"/>
        <v/>
      </c>
      <c r="AP7" s="86" t="str">
        <f t="shared" si="9"/>
        <v/>
      </c>
      <c r="AQ7" s="86" t="str">
        <f t="shared" si="9"/>
        <v/>
      </c>
      <c r="AR7" s="88"/>
    </row>
    <row r="8" spans="1:44" s="73" customFormat="1" ht="16.5" customHeight="1" x14ac:dyDescent="0.25">
      <c r="A8" s="73" t="str">
        <f>CONCATENATE(Leyendas!$C$2)</f>
        <v>Bolivia</v>
      </c>
      <c r="B8" s="73" t="str">
        <f>CONCATENATE(Leyendas!$A$2)</f>
        <v>2019</v>
      </c>
      <c r="C8" s="82" t="s">
        <v>230</v>
      </c>
      <c r="D8" s="218"/>
      <c r="E8" s="218"/>
      <c r="F8" s="218"/>
      <c r="G8" s="218"/>
      <c r="H8" s="218"/>
      <c r="I8" s="219"/>
      <c r="J8" s="219"/>
      <c r="K8" s="219"/>
      <c r="L8" s="219"/>
      <c r="M8" s="220"/>
      <c r="N8" s="220"/>
      <c r="O8" s="220"/>
      <c r="P8" s="220"/>
      <c r="Q8" s="220"/>
      <c r="R8" s="220"/>
      <c r="S8" s="220"/>
      <c r="T8" s="220"/>
      <c r="U8" s="220"/>
      <c r="V8" s="221"/>
      <c r="W8" s="221"/>
      <c r="X8" s="221"/>
      <c r="Y8" s="221"/>
      <c r="Z8" s="221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9"/>
        <v/>
      </c>
      <c r="AL8" s="86" t="str">
        <f t="shared" si="9"/>
        <v/>
      </c>
      <c r="AM8" s="86" t="str">
        <f t="shared" si="9"/>
        <v/>
      </c>
      <c r="AN8" s="86" t="str">
        <f t="shared" si="9"/>
        <v/>
      </c>
      <c r="AO8" s="86" t="str">
        <f t="shared" si="9"/>
        <v/>
      </c>
      <c r="AP8" s="86" t="str">
        <f t="shared" si="9"/>
        <v/>
      </c>
      <c r="AQ8" s="86" t="str">
        <f t="shared" si="9"/>
        <v/>
      </c>
      <c r="AR8" s="88"/>
    </row>
    <row r="9" spans="1:44" s="73" customFormat="1" ht="16.5" customHeight="1" x14ac:dyDescent="0.25">
      <c r="A9" s="73" t="str">
        <f>CONCATENATE(Leyendas!$C$2)</f>
        <v>Bolivia</v>
      </c>
      <c r="B9" s="73" t="str">
        <f>CONCATENATE(Leyendas!$A$2)</f>
        <v>2019</v>
      </c>
      <c r="C9" s="82" t="s">
        <v>231</v>
      </c>
      <c r="D9" s="218"/>
      <c r="E9" s="218"/>
      <c r="F9" s="218"/>
      <c r="G9" s="218"/>
      <c r="H9" s="218"/>
      <c r="I9" s="219"/>
      <c r="J9" s="219"/>
      <c r="K9" s="219"/>
      <c r="L9" s="219"/>
      <c r="M9" s="220"/>
      <c r="N9" s="220"/>
      <c r="O9" s="220"/>
      <c r="P9" s="220"/>
      <c r="Q9" s="220"/>
      <c r="R9" s="220"/>
      <c r="S9" s="220"/>
      <c r="T9" s="220"/>
      <c r="U9" s="220"/>
      <c r="V9" s="221"/>
      <c r="W9" s="221"/>
      <c r="X9" s="221"/>
      <c r="Y9" s="221"/>
      <c r="Z9" s="221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9"/>
        <v/>
      </c>
      <c r="AL9" s="86" t="str">
        <f t="shared" si="9"/>
        <v/>
      </c>
      <c r="AM9" s="86" t="str">
        <f t="shared" si="9"/>
        <v/>
      </c>
      <c r="AN9" s="86" t="str">
        <f t="shared" si="9"/>
        <v/>
      </c>
      <c r="AO9" s="86" t="str">
        <f t="shared" si="9"/>
        <v/>
      </c>
      <c r="AP9" s="86" t="str">
        <f t="shared" si="9"/>
        <v/>
      </c>
      <c r="AQ9" s="86" t="str">
        <f t="shared" si="9"/>
        <v/>
      </c>
      <c r="AR9" s="88"/>
    </row>
    <row r="10" spans="1:44" s="73" customFormat="1" ht="16.5" customHeight="1" x14ac:dyDescent="0.25">
      <c r="A10" s="73" t="str">
        <f>CONCATENATE(Leyendas!$C$2)</f>
        <v>Bolivia</v>
      </c>
      <c r="B10" s="73" t="str">
        <f>CONCATENATE(Leyendas!$A$2)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20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9"/>
        <v/>
      </c>
      <c r="AL10" s="86" t="str">
        <f t="shared" si="9"/>
        <v/>
      </c>
      <c r="AM10" s="86" t="str">
        <f t="shared" si="9"/>
        <v/>
      </c>
      <c r="AN10" s="86" t="str">
        <f t="shared" si="9"/>
        <v/>
      </c>
      <c r="AO10" s="86" t="str">
        <f t="shared" si="9"/>
        <v/>
      </c>
      <c r="AP10" s="86" t="str">
        <f t="shared" si="9"/>
        <v/>
      </c>
      <c r="AQ10" s="86" t="str">
        <f t="shared" si="9"/>
        <v/>
      </c>
      <c r="AR10" s="88"/>
    </row>
    <row r="11" spans="1:44" s="73" customFormat="1" ht="16.5" customHeight="1" x14ac:dyDescent="0.25">
      <c r="A11" s="73" t="str">
        <f>CONCATENATE(Leyendas!$C$2)</f>
        <v>Bolivia</v>
      </c>
      <c r="B11" s="73" t="str">
        <f>CONCATENATE(Leyendas!$A$2)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20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9"/>
        <v/>
      </c>
      <c r="AL11" s="86" t="str">
        <f t="shared" si="9"/>
        <v/>
      </c>
      <c r="AM11" s="86" t="str">
        <f t="shared" si="9"/>
        <v/>
      </c>
      <c r="AN11" s="86" t="str">
        <f t="shared" si="9"/>
        <v/>
      </c>
      <c r="AO11" s="86" t="str">
        <f t="shared" si="9"/>
        <v/>
      </c>
      <c r="AP11" s="86" t="str">
        <f t="shared" si="9"/>
        <v/>
      </c>
      <c r="AQ11" s="86" t="str">
        <f t="shared" si="9"/>
        <v/>
      </c>
      <c r="AR11" s="88"/>
    </row>
    <row r="12" spans="1:44" s="73" customFormat="1" ht="16.5" customHeight="1" x14ac:dyDescent="0.25">
      <c r="A12" s="73" t="str">
        <f>CONCATENATE(Leyendas!$C$2)</f>
        <v>Bolivia</v>
      </c>
      <c r="B12" s="73" t="str">
        <f>CONCATENATE(Leyendas!$A$2)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20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9"/>
        <v/>
      </c>
      <c r="AL12" s="86" t="str">
        <f t="shared" si="9"/>
        <v/>
      </c>
      <c r="AM12" s="86" t="str">
        <f t="shared" si="9"/>
        <v/>
      </c>
      <c r="AN12" s="86" t="str">
        <f t="shared" si="9"/>
        <v/>
      </c>
      <c r="AO12" s="86" t="str">
        <f t="shared" si="9"/>
        <v/>
      </c>
      <c r="AP12" s="86" t="str">
        <f t="shared" si="9"/>
        <v/>
      </c>
      <c r="AQ12" s="86" t="str">
        <f t="shared" si="9"/>
        <v/>
      </c>
      <c r="AR12" s="88"/>
    </row>
    <row r="13" spans="1:44" s="73" customFormat="1" ht="16.5" customHeight="1" x14ac:dyDescent="0.25">
      <c r="A13" s="73" t="str">
        <f>CONCATENATE(Leyendas!$C$2)</f>
        <v>Bolivia</v>
      </c>
      <c r="B13" s="73" t="str">
        <f>CONCATENATE(Leyendas!$A$2)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20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si="0"/>
        <v/>
      </c>
      <c r="AB13" s="86" t="str">
        <f t="shared" si="1"/>
        <v/>
      </c>
      <c r="AC13" s="86" t="str">
        <f t="shared" si="2"/>
        <v/>
      </c>
      <c r="AD13" s="86" t="str">
        <f t="shared" si="3"/>
        <v/>
      </c>
      <c r="AE13" s="86" t="str">
        <f t="shared" si="4"/>
        <v/>
      </c>
      <c r="AF13" s="86" t="str">
        <f t="shared" si="5"/>
        <v/>
      </c>
      <c r="AG13" s="86" t="str">
        <f t="shared" si="6"/>
        <v/>
      </c>
      <c r="AH13" s="86" t="str">
        <f t="shared" si="7"/>
        <v/>
      </c>
      <c r="AI13" s="87" t="str">
        <f t="shared" si="8"/>
        <v/>
      </c>
      <c r="AJ13" s="86" t="str">
        <f t="shared" si="9"/>
        <v/>
      </c>
      <c r="AK13" s="86" t="str">
        <f t="shared" si="9"/>
        <v/>
      </c>
      <c r="AL13" s="86" t="str">
        <f t="shared" si="9"/>
        <v/>
      </c>
      <c r="AM13" s="86" t="str">
        <f t="shared" si="9"/>
        <v/>
      </c>
      <c r="AN13" s="86" t="str">
        <f t="shared" si="9"/>
        <v/>
      </c>
      <c r="AO13" s="86" t="str">
        <f t="shared" si="9"/>
        <v/>
      </c>
      <c r="AP13" s="86" t="str">
        <f t="shared" si="9"/>
        <v/>
      </c>
      <c r="AQ13" s="86" t="str">
        <f t="shared" si="9"/>
        <v/>
      </c>
      <c r="AR13" s="88"/>
    </row>
    <row r="14" spans="1:44" s="73" customFormat="1" ht="16.5" customHeight="1" x14ac:dyDescent="0.25">
      <c r="A14" s="73" t="str">
        <f>CONCATENATE(Leyendas!$C$2)</f>
        <v>Bolivia</v>
      </c>
      <c r="B14" s="73" t="str">
        <f>CONCATENATE(Leyendas!$A$2)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20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0"/>
        <v/>
      </c>
      <c r="AB14" s="86" t="str">
        <f t="shared" si="1"/>
        <v/>
      </c>
      <c r="AC14" s="86" t="str">
        <f t="shared" si="2"/>
        <v/>
      </c>
      <c r="AD14" s="86" t="str">
        <f t="shared" si="3"/>
        <v/>
      </c>
      <c r="AE14" s="86" t="str">
        <f t="shared" si="4"/>
        <v/>
      </c>
      <c r="AF14" s="86" t="str">
        <f t="shared" si="5"/>
        <v/>
      </c>
      <c r="AG14" s="86" t="str">
        <f t="shared" si="6"/>
        <v/>
      </c>
      <c r="AH14" s="86" t="str">
        <f t="shared" si="7"/>
        <v/>
      </c>
      <c r="AI14" s="87" t="str">
        <f t="shared" si="8"/>
        <v/>
      </c>
      <c r="AJ14" s="86" t="str">
        <f t="shared" si="9"/>
        <v/>
      </c>
      <c r="AK14" s="86" t="str">
        <f t="shared" si="9"/>
        <v/>
      </c>
      <c r="AL14" s="86" t="str">
        <f t="shared" si="9"/>
        <v/>
      </c>
      <c r="AM14" s="86" t="str">
        <f t="shared" si="9"/>
        <v/>
      </c>
      <c r="AN14" s="86" t="str">
        <f t="shared" si="9"/>
        <v/>
      </c>
      <c r="AO14" s="86" t="str">
        <f t="shared" si="9"/>
        <v/>
      </c>
      <c r="AP14" s="86" t="str">
        <f t="shared" si="9"/>
        <v/>
      </c>
      <c r="AQ14" s="86" t="str">
        <f t="shared" si="9"/>
        <v/>
      </c>
      <c r="AR14" s="88"/>
    </row>
    <row r="15" spans="1:44" s="73" customFormat="1" ht="16.5" customHeight="1" x14ac:dyDescent="0.25">
      <c r="A15" s="73" t="str">
        <f>CONCATENATE(Leyendas!$C$2)</f>
        <v>Bolivia</v>
      </c>
      <c r="B15" s="73" t="str">
        <f>CONCATENATE(Leyendas!$A$2)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2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0"/>
        <v/>
      </c>
      <c r="AB15" s="86" t="str">
        <f t="shared" si="1"/>
        <v/>
      </c>
      <c r="AC15" s="86" t="str">
        <f t="shared" si="2"/>
        <v/>
      </c>
      <c r="AD15" s="86" t="str">
        <f t="shared" si="3"/>
        <v/>
      </c>
      <c r="AE15" s="86" t="str">
        <f t="shared" si="4"/>
        <v/>
      </c>
      <c r="AF15" s="86" t="str">
        <f t="shared" si="5"/>
        <v/>
      </c>
      <c r="AG15" s="86" t="str">
        <f t="shared" si="6"/>
        <v/>
      </c>
      <c r="AH15" s="86" t="str">
        <f t="shared" si="7"/>
        <v/>
      </c>
      <c r="AI15" s="87" t="str">
        <f t="shared" si="8"/>
        <v/>
      </c>
      <c r="AJ15" s="86" t="str">
        <f t="shared" si="9"/>
        <v/>
      </c>
      <c r="AK15" s="86" t="str">
        <f t="shared" si="9"/>
        <v/>
      </c>
      <c r="AL15" s="86" t="str">
        <f t="shared" si="9"/>
        <v/>
      </c>
      <c r="AM15" s="86" t="str">
        <f t="shared" si="9"/>
        <v/>
      </c>
      <c r="AN15" s="86" t="str">
        <f t="shared" si="9"/>
        <v/>
      </c>
      <c r="AO15" s="86" t="str">
        <f t="shared" si="9"/>
        <v/>
      </c>
      <c r="AP15" s="86" t="str">
        <f t="shared" si="9"/>
        <v/>
      </c>
      <c r="AQ15" s="86" t="str">
        <f t="shared" si="9"/>
        <v/>
      </c>
      <c r="AR15" s="88"/>
    </row>
    <row r="16" spans="1:44" s="73" customFormat="1" ht="16.5" customHeight="1" x14ac:dyDescent="0.25">
      <c r="A16" s="73" t="str">
        <f>CONCATENATE(Leyendas!$C$2)</f>
        <v>Bolivia</v>
      </c>
      <c r="B16" s="73" t="str">
        <f>CONCATENATE(Leyendas!$A$2)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20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0"/>
        <v/>
      </c>
      <c r="AB16" s="86" t="str">
        <f t="shared" si="1"/>
        <v/>
      </c>
      <c r="AC16" s="86" t="str">
        <f t="shared" si="2"/>
        <v/>
      </c>
      <c r="AD16" s="86" t="str">
        <f t="shared" si="3"/>
        <v/>
      </c>
      <c r="AE16" s="86" t="str">
        <f t="shared" si="4"/>
        <v/>
      </c>
      <c r="AF16" s="86" t="str">
        <f t="shared" si="5"/>
        <v/>
      </c>
      <c r="AG16" s="86" t="str">
        <f t="shared" si="6"/>
        <v/>
      </c>
      <c r="AH16" s="86" t="str">
        <f t="shared" si="7"/>
        <v/>
      </c>
      <c r="AI16" s="87" t="str">
        <f t="shared" si="8"/>
        <v/>
      </c>
      <c r="AJ16" s="86" t="str">
        <f t="shared" si="9"/>
        <v/>
      </c>
      <c r="AK16" s="86" t="str">
        <f t="shared" si="9"/>
        <v/>
      </c>
      <c r="AL16" s="86" t="str">
        <f t="shared" si="9"/>
        <v/>
      </c>
      <c r="AM16" s="86" t="str">
        <f t="shared" si="9"/>
        <v/>
      </c>
      <c r="AN16" s="86" t="str">
        <f t="shared" si="9"/>
        <v/>
      </c>
      <c r="AO16" s="86" t="str">
        <f t="shared" si="9"/>
        <v/>
      </c>
      <c r="AP16" s="86" t="str">
        <f t="shared" si="9"/>
        <v/>
      </c>
      <c r="AQ16" s="86" t="str">
        <f t="shared" si="9"/>
        <v/>
      </c>
      <c r="AR16" s="88"/>
    </row>
    <row r="17" spans="1:44" s="73" customFormat="1" ht="16.5" customHeight="1" x14ac:dyDescent="0.25">
      <c r="A17" s="73" t="str">
        <f>CONCATENATE(Leyendas!$C$2)</f>
        <v>Bolivia</v>
      </c>
      <c r="B17" s="73" t="str">
        <f>CONCATENATE(Leyendas!$A$2)</f>
        <v>2019</v>
      </c>
      <c r="C17" s="82" t="s">
        <v>239</v>
      </c>
      <c r="D17" s="163"/>
      <c r="E17" s="163"/>
      <c r="F17" s="163"/>
      <c r="G17" s="163"/>
      <c r="H17" s="163"/>
      <c r="I17" s="84"/>
      <c r="J17" s="220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0"/>
        <v/>
      </c>
      <c r="AB17" s="86" t="str">
        <f t="shared" si="1"/>
        <v/>
      </c>
      <c r="AC17" s="86" t="str">
        <f t="shared" si="2"/>
        <v/>
      </c>
      <c r="AD17" s="86" t="str">
        <f t="shared" si="3"/>
        <v/>
      </c>
      <c r="AE17" s="86" t="str">
        <f t="shared" si="4"/>
        <v/>
      </c>
      <c r="AF17" s="86" t="str">
        <f t="shared" si="5"/>
        <v/>
      </c>
      <c r="AG17" s="86" t="str">
        <f t="shared" si="6"/>
        <v/>
      </c>
      <c r="AH17" s="86" t="str">
        <f t="shared" si="7"/>
        <v/>
      </c>
      <c r="AI17" s="87" t="str">
        <f t="shared" si="8"/>
        <v/>
      </c>
      <c r="AJ17" s="86" t="str">
        <f t="shared" si="9"/>
        <v/>
      </c>
      <c r="AK17" s="86" t="str">
        <f t="shared" si="9"/>
        <v/>
      </c>
      <c r="AL17" s="86" t="str">
        <f t="shared" si="9"/>
        <v/>
      </c>
      <c r="AM17" s="86" t="str">
        <f t="shared" si="9"/>
        <v/>
      </c>
      <c r="AN17" s="86" t="str">
        <f t="shared" si="9"/>
        <v/>
      </c>
      <c r="AO17" s="86" t="str">
        <f t="shared" si="9"/>
        <v/>
      </c>
      <c r="AP17" s="86" t="str">
        <f t="shared" si="9"/>
        <v/>
      </c>
      <c r="AQ17" s="86" t="str">
        <f t="shared" si="9"/>
        <v/>
      </c>
      <c r="AR17" s="88"/>
    </row>
    <row r="18" spans="1:44" s="73" customFormat="1" ht="16.5" customHeight="1" x14ac:dyDescent="0.25">
      <c r="A18" s="73" t="str">
        <f>CONCATENATE(Leyendas!$C$2)</f>
        <v>Bolivia</v>
      </c>
      <c r="B18" s="73" t="str">
        <f>CONCATENATE(Leyendas!$A$2)</f>
        <v>2019</v>
      </c>
      <c r="C18" s="82" t="s">
        <v>240</v>
      </c>
      <c r="D18" s="164"/>
      <c r="E18" s="164"/>
      <c r="F18" s="164"/>
      <c r="G18" s="164"/>
      <c r="H18" s="164"/>
      <c r="I18" s="84"/>
      <c r="J18" s="220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0"/>
        <v/>
      </c>
      <c r="AB18" s="86" t="str">
        <f t="shared" si="1"/>
        <v/>
      </c>
      <c r="AC18" s="86" t="str">
        <f t="shared" si="2"/>
        <v/>
      </c>
      <c r="AD18" s="86" t="str">
        <f t="shared" si="3"/>
        <v/>
      </c>
      <c r="AE18" s="86" t="str">
        <f t="shared" si="4"/>
        <v/>
      </c>
      <c r="AF18" s="86" t="str">
        <f t="shared" si="5"/>
        <v/>
      </c>
      <c r="AG18" s="86" t="str">
        <f t="shared" si="6"/>
        <v/>
      </c>
      <c r="AH18" s="86" t="str">
        <f t="shared" si="7"/>
        <v/>
      </c>
      <c r="AI18" s="87" t="str">
        <f t="shared" si="8"/>
        <v/>
      </c>
      <c r="AJ18" s="86" t="str">
        <f t="shared" si="9"/>
        <v/>
      </c>
      <c r="AK18" s="86" t="str">
        <f t="shared" si="9"/>
        <v/>
      </c>
      <c r="AL18" s="86" t="str">
        <f t="shared" si="9"/>
        <v/>
      </c>
      <c r="AM18" s="86" t="str">
        <f t="shared" si="9"/>
        <v/>
      </c>
      <c r="AN18" s="86" t="str">
        <f t="shared" si="9"/>
        <v/>
      </c>
      <c r="AO18" s="86" t="str">
        <f t="shared" si="9"/>
        <v/>
      </c>
      <c r="AP18" s="86" t="str">
        <f t="shared" si="9"/>
        <v/>
      </c>
      <c r="AQ18" s="86" t="str">
        <f t="shared" si="9"/>
        <v/>
      </c>
      <c r="AR18" s="88"/>
    </row>
    <row r="19" spans="1:44" s="73" customFormat="1" ht="16.5" customHeight="1" x14ac:dyDescent="0.25">
      <c r="A19" s="73" t="str">
        <f>CONCATENATE(Leyendas!$C$2)</f>
        <v>Bolivia</v>
      </c>
      <c r="B19" s="73" t="str">
        <f>CONCATENATE(Leyendas!$A$2)</f>
        <v>2019</v>
      </c>
      <c r="C19" s="82" t="s">
        <v>241</v>
      </c>
      <c r="D19" s="163"/>
      <c r="E19" s="163"/>
      <c r="F19" s="163"/>
      <c r="G19" s="163"/>
      <c r="H19" s="163"/>
      <c r="I19" s="84"/>
      <c r="J19" s="220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0"/>
        <v/>
      </c>
      <c r="AB19" s="86" t="str">
        <f t="shared" si="1"/>
        <v/>
      </c>
      <c r="AC19" s="86" t="str">
        <f t="shared" si="2"/>
        <v/>
      </c>
      <c r="AD19" s="86" t="str">
        <f t="shared" si="3"/>
        <v/>
      </c>
      <c r="AE19" s="86" t="str">
        <f t="shared" si="4"/>
        <v/>
      </c>
      <c r="AF19" s="86" t="str">
        <f t="shared" si="5"/>
        <v/>
      </c>
      <c r="AG19" s="86" t="str">
        <f t="shared" si="6"/>
        <v/>
      </c>
      <c r="AH19" s="86" t="str">
        <f t="shared" si="7"/>
        <v/>
      </c>
      <c r="AI19" s="87" t="str">
        <f t="shared" si="8"/>
        <v/>
      </c>
      <c r="AJ19" s="86" t="str">
        <f t="shared" si="9"/>
        <v/>
      </c>
      <c r="AK19" s="86" t="str">
        <f t="shared" si="9"/>
        <v/>
      </c>
      <c r="AL19" s="86" t="str">
        <f t="shared" si="9"/>
        <v/>
      </c>
      <c r="AM19" s="86" t="str">
        <f t="shared" si="9"/>
        <v/>
      </c>
      <c r="AN19" s="86" t="str">
        <f t="shared" si="9"/>
        <v/>
      </c>
      <c r="AO19" s="86" t="str">
        <f t="shared" si="9"/>
        <v/>
      </c>
      <c r="AP19" s="86" t="str">
        <f t="shared" si="9"/>
        <v/>
      </c>
      <c r="AQ19" s="86" t="str">
        <f t="shared" si="9"/>
        <v/>
      </c>
      <c r="AR19" s="88"/>
    </row>
    <row r="20" spans="1:44" s="73" customFormat="1" ht="16.5" customHeight="1" x14ac:dyDescent="0.25">
      <c r="A20" s="73" t="str">
        <f>CONCATENATE(Leyendas!$C$2)</f>
        <v>Bolivia</v>
      </c>
      <c r="B20" s="73" t="str">
        <f>CONCATENATE(Leyendas!$A$2)</f>
        <v>2019</v>
      </c>
      <c r="C20" s="82" t="s">
        <v>242</v>
      </c>
      <c r="D20" s="163"/>
      <c r="E20" s="163"/>
      <c r="F20" s="163"/>
      <c r="G20" s="163"/>
      <c r="H20" s="163"/>
      <c r="I20" s="84"/>
      <c r="J20" s="220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0"/>
        <v/>
      </c>
      <c r="AB20" s="86" t="str">
        <f t="shared" si="1"/>
        <v/>
      </c>
      <c r="AC20" s="86" t="str">
        <f t="shared" si="2"/>
        <v/>
      </c>
      <c r="AD20" s="86" t="str">
        <f t="shared" si="3"/>
        <v/>
      </c>
      <c r="AE20" s="86" t="str">
        <f t="shared" si="4"/>
        <v/>
      </c>
      <c r="AF20" s="86" t="str">
        <f t="shared" si="5"/>
        <v/>
      </c>
      <c r="AG20" s="86" t="str">
        <f t="shared" si="6"/>
        <v/>
      </c>
      <c r="AH20" s="86" t="str">
        <f t="shared" si="7"/>
        <v/>
      </c>
      <c r="AI20" s="87" t="str">
        <f t="shared" si="8"/>
        <v/>
      </c>
      <c r="AJ20" s="86" t="str">
        <f t="shared" si="9"/>
        <v/>
      </c>
      <c r="AK20" s="86" t="str">
        <f t="shared" si="9"/>
        <v/>
      </c>
      <c r="AL20" s="86" t="str">
        <f t="shared" si="9"/>
        <v/>
      </c>
      <c r="AM20" s="86" t="str">
        <f t="shared" si="9"/>
        <v/>
      </c>
      <c r="AN20" s="86" t="str">
        <f t="shared" si="9"/>
        <v/>
      </c>
      <c r="AO20" s="86" t="str">
        <f t="shared" si="9"/>
        <v/>
      </c>
      <c r="AP20" s="86" t="str">
        <f t="shared" si="9"/>
        <v/>
      </c>
      <c r="AQ20" s="86" t="str">
        <f t="shared" si="9"/>
        <v/>
      </c>
      <c r="AR20" s="88"/>
    </row>
    <row r="21" spans="1:44" s="161" customFormat="1" ht="16.5" customHeight="1" x14ac:dyDescent="0.25">
      <c r="A21" s="73" t="str">
        <f>CONCATENATE(Leyendas!$C$2)</f>
        <v>Bolivia</v>
      </c>
      <c r="B21" s="73" t="str">
        <f>CONCATENATE(Leyendas!$A$2)</f>
        <v>2019</v>
      </c>
      <c r="C21" s="82" t="s">
        <v>243</v>
      </c>
      <c r="D21" s="163"/>
      <c r="E21" s="163"/>
      <c r="F21" s="163"/>
      <c r="G21" s="163"/>
      <c r="H21" s="163"/>
      <c r="I21" s="158"/>
      <c r="J21" s="273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0"/>
        <v/>
      </c>
      <c r="AB21" s="86" t="str">
        <f t="shared" si="1"/>
        <v/>
      </c>
      <c r="AC21" s="86" t="str">
        <f t="shared" si="2"/>
        <v/>
      </c>
      <c r="AD21" s="86" t="str">
        <f t="shared" si="3"/>
        <v/>
      </c>
      <c r="AE21" s="86" t="str">
        <f t="shared" si="4"/>
        <v/>
      </c>
      <c r="AF21" s="86" t="str">
        <f t="shared" si="5"/>
        <v/>
      </c>
      <c r="AG21" s="86" t="str">
        <f t="shared" si="6"/>
        <v/>
      </c>
      <c r="AH21" s="86" t="str">
        <f t="shared" si="7"/>
        <v/>
      </c>
      <c r="AI21" s="87" t="str">
        <f t="shared" si="8"/>
        <v/>
      </c>
      <c r="AJ21" s="86" t="str">
        <f t="shared" si="9"/>
        <v/>
      </c>
      <c r="AK21" s="86" t="str">
        <f t="shared" si="9"/>
        <v/>
      </c>
      <c r="AL21" s="86" t="str">
        <f t="shared" si="9"/>
        <v/>
      </c>
      <c r="AM21" s="86" t="str">
        <f t="shared" si="9"/>
        <v/>
      </c>
      <c r="AN21" s="86" t="str">
        <f t="shared" si="9"/>
        <v/>
      </c>
      <c r="AO21" s="86" t="str">
        <f t="shared" si="9"/>
        <v/>
      </c>
      <c r="AP21" s="86" t="str">
        <f t="shared" si="9"/>
        <v/>
      </c>
      <c r="AQ21" s="86" t="str">
        <f t="shared" si="9"/>
        <v/>
      </c>
      <c r="AR21" s="160"/>
    </row>
    <row r="22" spans="1:44" s="73" customFormat="1" ht="16.5" customHeight="1" x14ac:dyDescent="0.25">
      <c r="A22" s="73" t="str">
        <f>CONCATENATE(Leyendas!$C$2)</f>
        <v>Bolivia</v>
      </c>
      <c r="B22" s="73" t="str">
        <f>CONCATENATE(Leyendas!$A$2)</f>
        <v>2019</v>
      </c>
      <c r="C22" s="82" t="s">
        <v>244</v>
      </c>
      <c r="D22" s="163"/>
      <c r="E22" s="163"/>
      <c r="F22" s="163"/>
      <c r="G22" s="163"/>
      <c r="H22" s="163"/>
      <c r="I22" s="84"/>
      <c r="J22" s="220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0"/>
        <v/>
      </c>
      <c r="AB22" s="86" t="str">
        <f t="shared" si="1"/>
        <v/>
      </c>
      <c r="AC22" s="86" t="str">
        <f t="shared" si="2"/>
        <v/>
      </c>
      <c r="AD22" s="86" t="str">
        <f t="shared" si="3"/>
        <v/>
      </c>
      <c r="AE22" s="86" t="str">
        <f t="shared" si="4"/>
        <v/>
      </c>
      <c r="AF22" s="86" t="str">
        <f t="shared" si="5"/>
        <v/>
      </c>
      <c r="AG22" s="86" t="str">
        <f t="shared" si="6"/>
        <v/>
      </c>
      <c r="AH22" s="86" t="str">
        <f t="shared" si="7"/>
        <v/>
      </c>
      <c r="AI22" s="87" t="str">
        <f t="shared" si="8"/>
        <v/>
      </c>
      <c r="AJ22" s="86" t="str">
        <f t="shared" ref="AJ22:AQ45" si="10">IF($V22=0,"",M22/$V22)</f>
        <v/>
      </c>
      <c r="AK22" s="86" t="str">
        <f t="shared" si="10"/>
        <v/>
      </c>
      <c r="AL22" s="86" t="str">
        <f t="shared" si="10"/>
        <v/>
      </c>
      <c r="AM22" s="86" t="str">
        <f t="shared" si="10"/>
        <v/>
      </c>
      <c r="AN22" s="86" t="str">
        <f t="shared" si="10"/>
        <v/>
      </c>
      <c r="AO22" s="86" t="str">
        <f t="shared" si="10"/>
        <v/>
      </c>
      <c r="AP22" s="86" t="str">
        <f t="shared" si="10"/>
        <v/>
      </c>
      <c r="AQ22" s="86" t="str">
        <f t="shared" si="10"/>
        <v/>
      </c>
      <c r="AR22" s="88"/>
    </row>
    <row r="23" spans="1:44" s="73" customFormat="1" ht="16.5" customHeight="1" x14ac:dyDescent="0.25">
      <c r="A23" s="73" t="str">
        <f>CONCATENATE(Leyendas!$C$2)</f>
        <v>Bolivia</v>
      </c>
      <c r="B23" s="73" t="str">
        <f>CONCATENATE(Leyendas!$A$2)</f>
        <v>2019</v>
      </c>
      <c r="C23" s="82" t="s">
        <v>245</v>
      </c>
      <c r="D23" s="163"/>
      <c r="E23" s="163"/>
      <c r="F23" s="163"/>
      <c r="G23" s="163"/>
      <c r="H23" s="163"/>
      <c r="I23" s="84"/>
      <c r="J23" s="220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0"/>
        <v/>
      </c>
      <c r="AB23" s="86" t="str">
        <f t="shared" si="1"/>
        <v/>
      </c>
      <c r="AC23" s="86" t="str">
        <f t="shared" si="2"/>
        <v/>
      </c>
      <c r="AD23" s="86" t="str">
        <f t="shared" si="3"/>
        <v/>
      </c>
      <c r="AE23" s="86" t="str">
        <f t="shared" si="4"/>
        <v/>
      </c>
      <c r="AF23" s="86" t="str">
        <f t="shared" si="5"/>
        <v/>
      </c>
      <c r="AG23" s="86" t="str">
        <f t="shared" si="6"/>
        <v/>
      </c>
      <c r="AH23" s="86" t="str">
        <f t="shared" si="7"/>
        <v/>
      </c>
      <c r="AI23" s="87" t="str">
        <f t="shared" si="8"/>
        <v/>
      </c>
      <c r="AJ23" s="86" t="str">
        <f t="shared" si="10"/>
        <v/>
      </c>
      <c r="AK23" s="86" t="str">
        <f t="shared" si="10"/>
        <v/>
      </c>
      <c r="AL23" s="86" t="str">
        <f t="shared" si="10"/>
        <v/>
      </c>
      <c r="AM23" s="86" t="str">
        <f t="shared" si="10"/>
        <v/>
      </c>
      <c r="AN23" s="86" t="str">
        <f t="shared" si="10"/>
        <v/>
      </c>
      <c r="AO23" s="86" t="str">
        <f t="shared" si="10"/>
        <v/>
      </c>
      <c r="AP23" s="86" t="str">
        <f t="shared" si="10"/>
        <v/>
      </c>
      <c r="AQ23" s="86" t="str">
        <f t="shared" si="10"/>
        <v/>
      </c>
      <c r="AR23" s="88"/>
    </row>
    <row r="24" spans="1:44" s="73" customFormat="1" ht="16.5" customHeight="1" x14ac:dyDescent="0.25">
      <c r="A24" s="73" t="str">
        <f>CONCATENATE(Leyendas!$C$2)</f>
        <v>Bolivia</v>
      </c>
      <c r="B24" s="73" t="str">
        <f>CONCATENATE(Leyendas!$A$2)</f>
        <v>2019</v>
      </c>
      <c r="C24" s="82" t="s">
        <v>246</v>
      </c>
      <c r="D24" s="163"/>
      <c r="E24" s="163"/>
      <c r="F24" s="163"/>
      <c r="G24" s="163"/>
      <c r="H24" s="163"/>
      <c r="I24" s="84"/>
      <c r="J24" s="220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0"/>
        <v/>
      </c>
      <c r="AB24" s="86" t="str">
        <f t="shared" si="1"/>
        <v/>
      </c>
      <c r="AC24" s="86" t="str">
        <f t="shared" si="2"/>
        <v/>
      </c>
      <c r="AD24" s="86" t="str">
        <f t="shared" si="3"/>
        <v/>
      </c>
      <c r="AE24" s="86" t="str">
        <f t="shared" si="4"/>
        <v/>
      </c>
      <c r="AF24" s="86" t="str">
        <f t="shared" si="5"/>
        <v/>
      </c>
      <c r="AG24" s="86" t="str">
        <f t="shared" si="6"/>
        <v/>
      </c>
      <c r="AH24" s="86" t="str">
        <f t="shared" si="7"/>
        <v/>
      </c>
      <c r="AI24" s="87" t="str">
        <f t="shared" si="8"/>
        <v/>
      </c>
      <c r="AJ24" s="86" t="str">
        <f t="shared" si="10"/>
        <v/>
      </c>
      <c r="AK24" s="86" t="str">
        <f t="shared" si="10"/>
        <v/>
      </c>
      <c r="AL24" s="86" t="str">
        <f t="shared" si="10"/>
        <v/>
      </c>
      <c r="AM24" s="86" t="str">
        <f t="shared" si="10"/>
        <v/>
      </c>
      <c r="AN24" s="86" t="str">
        <f t="shared" si="10"/>
        <v/>
      </c>
      <c r="AO24" s="86" t="str">
        <f t="shared" si="10"/>
        <v/>
      </c>
      <c r="AP24" s="86" t="str">
        <f t="shared" si="10"/>
        <v/>
      </c>
      <c r="AQ24" s="86" t="str">
        <f t="shared" si="10"/>
        <v/>
      </c>
      <c r="AR24" s="88"/>
    </row>
    <row r="25" spans="1:44" s="73" customFormat="1" ht="16.5" customHeight="1" x14ac:dyDescent="0.25">
      <c r="A25" s="73" t="str">
        <f>CONCATENATE(Leyendas!$C$2)</f>
        <v>Bolivia</v>
      </c>
      <c r="B25" s="73" t="str">
        <f>CONCATENATE(Leyendas!$A$2)</f>
        <v>2019</v>
      </c>
      <c r="C25" s="82" t="s">
        <v>247</v>
      </c>
      <c r="D25" s="163"/>
      <c r="E25" s="163"/>
      <c r="F25" s="163"/>
      <c r="G25" s="163"/>
      <c r="H25" s="163"/>
      <c r="I25" s="84"/>
      <c r="J25" s="220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0"/>
        <v/>
      </c>
      <c r="AB25" s="86" t="str">
        <f t="shared" si="1"/>
        <v/>
      </c>
      <c r="AC25" s="86" t="str">
        <f t="shared" si="2"/>
        <v/>
      </c>
      <c r="AD25" s="86" t="str">
        <f t="shared" si="3"/>
        <v/>
      </c>
      <c r="AE25" s="86" t="str">
        <f t="shared" si="4"/>
        <v/>
      </c>
      <c r="AF25" s="86" t="str">
        <f t="shared" si="5"/>
        <v/>
      </c>
      <c r="AG25" s="86" t="str">
        <f t="shared" si="6"/>
        <v/>
      </c>
      <c r="AH25" s="86" t="str">
        <f t="shared" si="7"/>
        <v/>
      </c>
      <c r="AI25" s="87" t="str">
        <f t="shared" si="8"/>
        <v/>
      </c>
      <c r="AJ25" s="86" t="str">
        <f t="shared" si="10"/>
        <v/>
      </c>
      <c r="AK25" s="86" t="str">
        <f t="shared" si="10"/>
        <v/>
      </c>
      <c r="AL25" s="86" t="str">
        <f t="shared" si="10"/>
        <v/>
      </c>
      <c r="AM25" s="86" t="str">
        <f t="shared" si="10"/>
        <v/>
      </c>
      <c r="AN25" s="86" t="str">
        <f t="shared" si="10"/>
        <v/>
      </c>
      <c r="AO25" s="86" t="str">
        <f t="shared" si="10"/>
        <v/>
      </c>
      <c r="AP25" s="86" t="str">
        <f t="shared" si="10"/>
        <v/>
      </c>
      <c r="AQ25" s="86" t="str">
        <f t="shared" si="10"/>
        <v/>
      </c>
      <c r="AR25" s="88"/>
    </row>
    <row r="26" spans="1:44" s="73" customFormat="1" ht="15.75" x14ac:dyDescent="0.25">
      <c r="A26" s="73" t="str">
        <f>CONCATENATE(Leyendas!$C$2)</f>
        <v>Bolivia</v>
      </c>
      <c r="B26" s="73" t="str">
        <f>CONCATENATE(Leyendas!$A$2)</f>
        <v>2019</v>
      </c>
      <c r="C26" s="82" t="s">
        <v>248</v>
      </c>
      <c r="D26" s="163"/>
      <c r="E26" s="163"/>
      <c r="F26" s="163"/>
      <c r="G26" s="163"/>
      <c r="H26" s="163"/>
      <c r="I26" s="83"/>
      <c r="J26" s="218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0"/>
        <v/>
      </c>
      <c r="AB26" s="86" t="str">
        <f t="shared" si="1"/>
        <v/>
      </c>
      <c r="AC26" s="86" t="str">
        <f t="shared" si="2"/>
        <v/>
      </c>
      <c r="AD26" s="86" t="str">
        <f t="shared" si="3"/>
        <v/>
      </c>
      <c r="AE26" s="86" t="str">
        <f t="shared" si="4"/>
        <v/>
      </c>
      <c r="AF26" s="86" t="str">
        <f t="shared" si="5"/>
        <v/>
      </c>
      <c r="AG26" s="86" t="str">
        <f t="shared" si="6"/>
        <v/>
      </c>
      <c r="AH26" s="86" t="str">
        <f t="shared" si="7"/>
        <v/>
      </c>
      <c r="AI26" s="87" t="str">
        <f t="shared" si="8"/>
        <v/>
      </c>
      <c r="AJ26" s="86" t="str">
        <f t="shared" si="10"/>
        <v/>
      </c>
      <c r="AK26" s="86" t="str">
        <f t="shared" si="10"/>
        <v/>
      </c>
      <c r="AL26" s="86" t="str">
        <f t="shared" si="10"/>
        <v/>
      </c>
      <c r="AM26" s="86" t="str">
        <f t="shared" si="10"/>
        <v/>
      </c>
      <c r="AN26" s="86" t="str">
        <f t="shared" si="10"/>
        <v/>
      </c>
      <c r="AO26" s="86" t="str">
        <f t="shared" si="10"/>
        <v/>
      </c>
      <c r="AP26" s="86" t="str">
        <f t="shared" si="10"/>
        <v/>
      </c>
      <c r="AQ26" s="86" t="str">
        <f t="shared" si="10"/>
        <v/>
      </c>
      <c r="AR26" s="88"/>
    </row>
    <row r="27" spans="1:44" s="73" customFormat="1" ht="15.75" x14ac:dyDescent="0.25">
      <c r="A27" s="73" t="str">
        <f>CONCATENATE(Leyendas!$C$2)</f>
        <v>Bolivia</v>
      </c>
      <c r="B27" s="73" t="str">
        <f>CONCATENATE(Leyendas!$A$2)</f>
        <v>2019</v>
      </c>
      <c r="C27" s="82" t="s">
        <v>249</v>
      </c>
      <c r="D27" s="163"/>
      <c r="E27" s="163"/>
      <c r="F27" s="165"/>
      <c r="G27" s="165"/>
      <c r="H27" s="163"/>
      <c r="I27" s="83"/>
      <c r="J27" s="218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0"/>
        <v/>
      </c>
      <c r="AB27" s="86" t="str">
        <f t="shared" si="1"/>
        <v/>
      </c>
      <c r="AC27" s="86" t="str">
        <f t="shared" si="2"/>
        <v/>
      </c>
      <c r="AD27" s="86" t="str">
        <f t="shared" si="3"/>
        <v/>
      </c>
      <c r="AE27" s="86" t="str">
        <f t="shared" si="4"/>
        <v/>
      </c>
      <c r="AF27" s="86" t="str">
        <f t="shared" si="5"/>
        <v/>
      </c>
      <c r="AG27" s="86" t="str">
        <f t="shared" si="6"/>
        <v/>
      </c>
      <c r="AH27" s="86" t="str">
        <f t="shared" si="7"/>
        <v/>
      </c>
      <c r="AI27" s="87" t="str">
        <f t="shared" si="8"/>
        <v/>
      </c>
      <c r="AJ27" s="86" t="str">
        <f t="shared" si="10"/>
        <v/>
      </c>
      <c r="AK27" s="86" t="str">
        <f t="shared" si="10"/>
        <v/>
      </c>
      <c r="AL27" s="86" t="str">
        <f t="shared" si="10"/>
        <v/>
      </c>
      <c r="AM27" s="86" t="str">
        <f t="shared" si="10"/>
        <v/>
      </c>
      <c r="AN27" s="86" t="str">
        <f t="shared" si="10"/>
        <v/>
      </c>
      <c r="AO27" s="86" t="str">
        <f t="shared" si="10"/>
        <v/>
      </c>
      <c r="AP27" s="86" t="str">
        <f t="shared" si="10"/>
        <v/>
      </c>
      <c r="AQ27" s="86" t="str">
        <f t="shared" si="10"/>
        <v/>
      </c>
      <c r="AR27" s="88"/>
    </row>
    <row r="28" spans="1:44" s="73" customFormat="1" ht="15.75" x14ac:dyDescent="0.25">
      <c r="A28" s="73" t="str">
        <f>CONCATENATE(Leyendas!$C$2)</f>
        <v>Bolivia</v>
      </c>
      <c r="B28" s="73" t="str">
        <f>CONCATENATE(Leyendas!$A$2)</f>
        <v>2019</v>
      </c>
      <c r="C28" s="82" t="s">
        <v>250</v>
      </c>
      <c r="D28" s="163"/>
      <c r="E28" s="163"/>
      <c r="F28" s="165"/>
      <c r="G28" s="165"/>
      <c r="H28" s="163"/>
      <c r="I28" s="83"/>
      <c r="J28" s="218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0"/>
        <v/>
      </c>
      <c r="AB28" s="86" t="str">
        <f t="shared" si="1"/>
        <v/>
      </c>
      <c r="AC28" s="86" t="str">
        <f t="shared" si="2"/>
        <v/>
      </c>
      <c r="AD28" s="86" t="str">
        <f t="shared" si="3"/>
        <v/>
      </c>
      <c r="AE28" s="86" t="str">
        <f t="shared" si="4"/>
        <v/>
      </c>
      <c r="AF28" s="86" t="str">
        <f t="shared" si="5"/>
        <v/>
      </c>
      <c r="AG28" s="86" t="str">
        <f t="shared" si="6"/>
        <v/>
      </c>
      <c r="AH28" s="86" t="str">
        <f t="shared" si="7"/>
        <v/>
      </c>
      <c r="AI28" s="87" t="str">
        <f t="shared" si="8"/>
        <v/>
      </c>
      <c r="AJ28" s="86" t="str">
        <f t="shared" si="10"/>
        <v/>
      </c>
      <c r="AK28" s="86" t="str">
        <f t="shared" si="10"/>
        <v/>
      </c>
      <c r="AL28" s="86" t="str">
        <f t="shared" si="10"/>
        <v/>
      </c>
      <c r="AM28" s="86" t="str">
        <f t="shared" si="10"/>
        <v/>
      </c>
      <c r="AN28" s="86" t="str">
        <f t="shared" si="10"/>
        <v/>
      </c>
      <c r="AO28" s="86" t="str">
        <f t="shared" si="10"/>
        <v/>
      </c>
      <c r="AP28" s="86" t="str">
        <f t="shared" si="10"/>
        <v/>
      </c>
      <c r="AQ28" s="86" t="str">
        <f t="shared" si="10"/>
        <v/>
      </c>
      <c r="AR28" s="88"/>
    </row>
    <row r="29" spans="1:44" s="73" customFormat="1" ht="15.75" x14ac:dyDescent="0.25">
      <c r="A29" s="73" t="str">
        <f>CONCATENATE(Leyendas!$C$2)</f>
        <v>Bolivia</v>
      </c>
      <c r="B29" s="73" t="str">
        <f>CONCATENATE(Leyendas!$A$2)</f>
        <v>2019</v>
      </c>
      <c r="C29" s="82" t="s">
        <v>251</v>
      </c>
      <c r="D29" s="163"/>
      <c r="E29" s="163"/>
      <c r="F29" s="165"/>
      <c r="G29" s="165"/>
      <c r="H29" s="163"/>
      <c r="I29" s="83"/>
      <c r="J29" s="218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0"/>
        <v/>
      </c>
      <c r="AB29" s="86" t="str">
        <f t="shared" si="1"/>
        <v/>
      </c>
      <c r="AC29" s="86" t="str">
        <f t="shared" si="2"/>
        <v/>
      </c>
      <c r="AD29" s="86" t="str">
        <f t="shared" si="3"/>
        <v/>
      </c>
      <c r="AE29" s="86" t="str">
        <f t="shared" si="4"/>
        <v/>
      </c>
      <c r="AF29" s="86" t="str">
        <f t="shared" si="5"/>
        <v/>
      </c>
      <c r="AG29" s="86" t="str">
        <f t="shared" si="6"/>
        <v/>
      </c>
      <c r="AH29" s="86" t="str">
        <f t="shared" si="7"/>
        <v/>
      </c>
      <c r="AI29" s="87" t="str">
        <f t="shared" si="8"/>
        <v/>
      </c>
      <c r="AJ29" s="86" t="str">
        <f t="shared" si="10"/>
        <v/>
      </c>
      <c r="AK29" s="86" t="str">
        <f t="shared" si="10"/>
        <v/>
      </c>
      <c r="AL29" s="86" t="str">
        <f t="shared" si="10"/>
        <v/>
      </c>
      <c r="AM29" s="86" t="str">
        <f t="shared" si="10"/>
        <v/>
      </c>
      <c r="AN29" s="86" t="str">
        <f t="shared" si="10"/>
        <v/>
      </c>
      <c r="AO29" s="86" t="str">
        <f t="shared" si="10"/>
        <v/>
      </c>
      <c r="AP29" s="86" t="str">
        <f t="shared" si="10"/>
        <v/>
      </c>
      <c r="AQ29" s="86" t="str">
        <f t="shared" si="10"/>
        <v/>
      </c>
      <c r="AR29" s="88"/>
    </row>
    <row r="30" spans="1:44" s="73" customFormat="1" ht="15.75" x14ac:dyDescent="0.25">
      <c r="A30" s="73" t="str">
        <f>CONCATENATE(Leyendas!$C$2)</f>
        <v>Bolivia</v>
      </c>
      <c r="B30" s="73" t="str">
        <f>CONCATENATE(Leyendas!$A$2)</f>
        <v>2019</v>
      </c>
      <c r="C30" s="82" t="s">
        <v>252</v>
      </c>
      <c r="D30" s="163"/>
      <c r="E30" s="163"/>
      <c r="F30" s="165"/>
      <c r="G30" s="165"/>
      <c r="H30" s="163"/>
      <c r="I30" s="84"/>
      <c r="J30" s="220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0"/>
        <v/>
      </c>
      <c r="AB30" s="86" t="str">
        <f t="shared" si="1"/>
        <v/>
      </c>
      <c r="AC30" s="86" t="str">
        <f t="shared" si="2"/>
        <v/>
      </c>
      <c r="AD30" s="86" t="str">
        <f t="shared" si="3"/>
        <v/>
      </c>
      <c r="AE30" s="86" t="str">
        <f t="shared" si="4"/>
        <v/>
      </c>
      <c r="AF30" s="86" t="str">
        <f t="shared" si="5"/>
        <v/>
      </c>
      <c r="AG30" s="86" t="str">
        <f t="shared" si="6"/>
        <v/>
      </c>
      <c r="AH30" s="86" t="str">
        <f t="shared" si="7"/>
        <v/>
      </c>
      <c r="AI30" s="87" t="str">
        <f t="shared" si="8"/>
        <v/>
      </c>
      <c r="AJ30" s="86" t="str">
        <f t="shared" si="10"/>
        <v/>
      </c>
      <c r="AK30" s="86" t="str">
        <f t="shared" si="10"/>
        <v/>
      </c>
      <c r="AL30" s="86" t="str">
        <f t="shared" si="10"/>
        <v/>
      </c>
      <c r="AM30" s="86" t="str">
        <f t="shared" si="10"/>
        <v/>
      </c>
      <c r="AN30" s="86" t="str">
        <f t="shared" si="10"/>
        <v/>
      </c>
      <c r="AO30" s="86" t="str">
        <f t="shared" si="10"/>
        <v/>
      </c>
      <c r="AP30" s="86" t="str">
        <f t="shared" si="10"/>
        <v/>
      </c>
      <c r="AQ30" s="86" t="str">
        <f t="shared" si="10"/>
        <v/>
      </c>
      <c r="AR30" s="88"/>
    </row>
    <row r="31" spans="1:44" s="73" customFormat="1" ht="15.75" x14ac:dyDescent="0.25">
      <c r="A31" s="73" t="str">
        <f>CONCATENATE(Leyendas!$C$2)</f>
        <v>Bolivia</v>
      </c>
      <c r="B31" s="73" t="str">
        <f>CONCATENATE(Leyendas!$A$2)</f>
        <v>2019</v>
      </c>
      <c r="C31" s="82" t="s">
        <v>253</v>
      </c>
      <c r="D31" s="163"/>
      <c r="E31" s="163"/>
      <c r="F31" s="163"/>
      <c r="G31" s="163"/>
      <c r="H31" s="163"/>
      <c r="I31" s="84"/>
      <c r="J31" s="220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0"/>
        <v/>
      </c>
      <c r="AB31" s="86" t="str">
        <f t="shared" si="1"/>
        <v/>
      </c>
      <c r="AC31" s="86" t="str">
        <f t="shared" si="2"/>
        <v/>
      </c>
      <c r="AD31" s="86" t="str">
        <f t="shared" si="3"/>
        <v/>
      </c>
      <c r="AE31" s="86" t="str">
        <f t="shared" si="4"/>
        <v/>
      </c>
      <c r="AF31" s="86" t="str">
        <f t="shared" si="5"/>
        <v/>
      </c>
      <c r="AG31" s="86" t="str">
        <f t="shared" si="6"/>
        <v/>
      </c>
      <c r="AH31" s="86" t="str">
        <f t="shared" si="7"/>
        <v/>
      </c>
      <c r="AI31" s="87" t="str">
        <f t="shared" si="8"/>
        <v/>
      </c>
      <c r="AJ31" s="86" t="str">
        <f t="shared" si="10"/>
        <v/>
      </c>
      <c r="AK31" s="86" t="str">
        <f t="shared" si="10"/>
        <v/>
      </c>
      <c r="AL31" s="86" t="str">
        <f t="shared" si="10"/>
        <v/>
      </c>
      <c r="AM31" s="86" t="str">
        <f t="shared" si="10"/>
        <v/>
      </c>
      <c r="AN31" s="86" t="str">
        <f t="shared" si="10"/>
        <v/>
      </c>
      <c r="AO31" s="86" t="str">
        <f t="shared" si="10"/>
        <v/>
      </c>
      <c r="AP31" s="86" t="str">
        <f t="shared" si="10"/>
        <v/>
      </c>
      <c r="AQ31" s="86" t="str">
        <f t="shared" si="10"/>
        <v/>
      </c>
      <c r="AR31" s="88"/>
    </row>
    <row r="32" spans="1:44" s="73" customFormat="1" ht="15.75" x14ac:dyDescent="0.25">
      <c r="A32" s="73" t="str">
        <f>CONCATENATE(Leyendas!$C$2)</f>
        <v>Bolivia</v>
      </c>
      <c r="B32" s="73" t="str">
        <f>CONCATENATE(Leyendas!$A$2)</f>
        <v>2019</v>
      </c>
      <c r="C32" s="82" t="s">
        <v>254</v>
      </c>
      <c r="D32" s="163"/>
      <c r="E32" s="163"/>
      <c r="F32" s="163"/>
      <c r="G32" s="163"/>
      <c r="H32" s="163"/>
      <c r="I32" s="84"/>
      <c r="J32" s="220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0"/>
        <v/>
      </c>
      <c r="AB32" s="86" t="str">
        <f t="shared" si="1"/>
        <v/>
      </c>
      <c r="AC32" s="86" t="str">
        <f t="shared" si="2"/>
        <v/>
      </c>
      <c r="AD32" s="86" t="str">
        <f t="shared" si="3"/>
        <v/>
      </c>
      <c r="AE32" s="86" t="str">
        <f t="shared" si="4"/>
        <v/>
      </c>
      <c r="AF32" s="86" t="str">
        <f t="shared" si="5"/>
        <v/>
      </c>
      <c r="AG32" s="86" t="str">
        <f t="shared" si="6"/>
        <v/>
      </c>
      <c r="AH32" s="86" t="str">
        <f t="shared" si="7"/>
        <v/>
      </c>
      <c r="AI32" s="87" t="str">
        <f t="shared" si="8"/>
        <v/>
      </c>
      <c r="AJ32" s="86" t="str">
        <f t="shared" si="10"/>
        <v/>
      </c>
      <c r="AK32" s="86" t="str">
        <f t="shared" si="10"/>
        <v/>
      </c>
      <c r="AL32" s="86" t="str">
        <f t="shared" si="10"/>
        <v/>
      </c>
      <c r="AM32" s="86" t="str">
        <f t="shared" si="10"/>
        <v/>
      </c>
      <c r="AN32" s="86" t="str">
        <f t="shared" si="10"/>
        <v/>
      </c>
      <c r="AO32" s="86" t="str">
        <f t="shared" si="10"/>
        <v/>
      </c>
      <c r="AP32" s="86" t="str">
        <f t="shared" si="10"/>
        <v/>
      </c>
      <c r="AQ32" s="86" t="str">
        <f t="shared" si="10"/>
        <v/>
      </c>
      <c r="AR32" s="88"/>
    </row>
    <row r="33" spans="1:44" ht="15.75" x14ac:dyDescent="0.25">
      <c r="A33" s="73" t="str">
        <f>CONCATENATE(Leyendas!$C$2)</f>
        <v>Bolivia</v>
      </c>
      <c r="B33" s="73" t="str">
        <f>CONCATENATE(Leyendas!$A$2)</f>
        <v>2019</v>
      </c>
      <c r="C33" s="82" t="s">
        <v>255</v>
      </c>
      <c r="D33" s="163"/>
      <c r="E33" s="163"/>
      <c r="F33" s="163"/>
      <c r="G33" s="163"/>
      <c r="H33" s="163"/>
      <c r="I33" s="84"/>
      <c r="J33" s="220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0"/>
        <v/>
      </c>
      <c r="AB33" s="86" t="str">
        <f t="shared" si="1"/>
        <v/>
      </c>
      <c r="AC33" s="86" t="str">
        <f t="shared" si="2"/>
        <v/>
      </c>
      <c r="AD33" s="86" t="str">
        <f t="shared" si="3"/>
        <v/>
      </c>
      <c r="AE33" s="86" t="str">
        <f t="shared" si="4"/>
        <v/>
      </c>
      <c r="AF33" s="86" t="str">
        <f t="shared" si="5"/>
        <v/>
      </c>
      <c r="AG33" s="86" t="str">
        <f t="shared" si="6"/>
        <v/>
      </c>
      <c r="AH33" s="86" t="str">
        <f t="shared" si="7"/>
        <v/>
      </c>
      <c r="AI33" s="87" t="str">
        <f t="shared" si="8"/>
        <v/>
      </c>
      <c r="AJ33" s="86" t="str">
        <f t="shared" si="10"/>
        <v/>
      </c>
      <c r="AK33" s="86" t="str">
        <f t="shared" si="10"/>
        <v/>
      </c>
      <c r="AL33" s="86" t="str">
        <f t="shared" si="10"/>
        <v/>
      </c>
      <c r="AM33" s="86" t="str">
        <f t="shared" si="10"/>
        <v/>
      </c>
      <c r="AN33" s="86" t="str">
        <f t="shared" si="10"/>
        <v/>
      </c>
      <c r="AO33" s="86" t="str">
        <f t="shared" si="10"/>
        <v/>
      </c>
      <c r="AP33" s="86" t="str">
        <f t="shared" si="10"/>
        <v/>
      </c>
      <c r="AQ33" s="86" t="str">
        <f t="shared" si="10"/>
        <v/>
      </c>
      <c r="AR33" s="88"/>
    </row>
    <row r="34" spans="1:44" ht="15.75" x14ac:dyDescent="0.25">
      <c r="A34" s="73" t="str">
        <f>CONCATENATE(Leyendas!$C$2)</f>
        <v>Bolivia</v>
      </c>
      <c r="B34" s="73" t="str">
        <f>CONCATENATE(Leyendas!$A$2)</f>
        <v>2019</v>
      </c>
      <c r="C34" s="82" t="s">
        <v>256</v>
      </c>
      <c r="D34" s="163"/>
      <c r="E34" s="163"/>
      <c r="F34" s="163"/>
      <c r="G34" s="163"/>
      <c r="H34" s="163"/>
      <c r="I34" s="84"/>
      <c r="J34" s="220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0"/>
        <v/>
      </c>
      <c r="AB34" s="86" t="str">
        <f t="shared" si="1"/>
        <v/>
      </c>
      <c r="AC34" s="86" t="str">
        <f t="shared" si="2"/>
        <v/>
      </c>
      <c r="AD34" s="86" t="str">
        <f t="shared" si="3"/>
        <v/>
      </c>
      <c r="AE34" s="86" t="str">
        <f t="shared" si="4"/>
        <v/>
      </c>
      <c r="AF34" s="86" t="str">
        <f t="shared" si="5"/>
        <v/>
      </c>
      <c r="AG34" s="86" t="str">
        <f t="shared" si="6"/>
        <v/>
      </c>
      <c r="AH34" s="86" t="str">
        <f t="shared" si="7"/>
        <v/>
      </c>
      <c r="AI34" s="87" t="str">
        <f t="shared" si="8"/>
        <v/>
      </c>
      <c r="AJ34" s="86" t="str">
        <f t="shared" si="10"/>
        <v/>
      </c>
      <c r="AK34" s="86" t="str">
        <f t="shared" si="10"/>
        <v/>
      </c>
      <c r="AL34" s="86" t="str">
        <f t="shared" si="10"/>
        <v/>
      </c>
      <c r="AM34" s="86" t="str">
        <f t="shared" si="10"/>
        <v/>
      </c>
      <c r="AN34" s="86" t="str">
        <f t="shared" si="10"/>
        <v/>
      </c>
      <c r="AO34" s="86" t="str">
        <f t="shared" si="10"/>
        <v/>
      </c>
      <c r="AP34" s="86" t="str">
        <f t="shared" si="10"/>
        <v/>
      </c>
      <c r="AQ34" s="86" t="str">
        <f t="shared" si="10"/>
        <v/>
      </c>
      <c r="AR34" s="88"/>
    </row>
    <row r="35" spans="1:44" ht="15.75" x14ac:dyDescent="0.25">
      <c r="A35" s="73" t="str">
        <f>CONCATENATE(Leyendas!$C$2)</f>
        <v>Bolivia</v>
      </c>
      <c r="B35" s="73" t="str">
        <f>CONCATENATE(Leyendas!$A$2)</f>
        <v>2019</v>
      </c>
      <c r="C35" s="82" t="s">
        <v>257</v>
      </c>
      <c r="D35" s="163"/>
      <c r="E35" s="163"/>
      <c r="F35" s="163"/>
      <c r="G35" s="163"/>
      <c r="H35" s="163"/>
      <c r="I35" s="84"/>
      <c r="J35" s="220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0"/>
        <v/>
      </c>
      <c r="AB35" s="86" t="str">
        <f t="shared" si="1"/>
        <v/>
      </c>
      <c r="AC35" s="86" t="str">
        <f t="shared" si="2"/>
        <v/>
      </c>
      <c r="AD35" s="86" t="str">
        <f t="shared" si="3"/>
        <v/>
      </c>
      <c r="AE35" s="86" t="str">
        <f t="shared" si="4"/>
        <v/>
      </c>
      <c r="AF35" s="86" t="str">
        <f t="shared" si="5"/>
        <v/>
      </c>
      <c r="AG35" s="86" t="str">
        <f t="shared" si="6"/>
        <v/>
      </c>
      <c r="AH35" s="86" t="str">
        <f t="shared" si="7"/>
        <v/>
      </c>
      <c r="AI35" s="87" t="str">
        <f t="shared" si="8"/>
        <v/>
      </c>
      <c r="AJ35" s="86" t="str">
        <f t="shared" si="10"/>
        <v/>
      </c>
      <c r="AK35" s="86" t="str">
        <f t="shared" si="10"/>
        <v/>
      </c>
      <c r="AL35" s="86" t="str">
        <f t="shared" si="10"/>
        <v/>
      </c>
      <c r="AM35" s="86" t="str">
        <f t="shared" si="10"/>
        <v/>
      </c>
      <c r="AN35" s="86" t="str">
        <f t="shared" si="10"/>
        <v/>
      </c>
      <c r="AO35" s="86" t="str">
        <f t="shared" si="10"/>
        <v/>
      </c>
      <c r="AP35" s="86" t="str">
        <f t="shared" si="10"/>
        <v/>
      </c>
      <c r="AQ35" s="86" t="str">
        <f t="shared" si="10"/>
        <v/>
      </c>
      <c r="AR35" s="88"/>
    </row>
    <row r="36" spans="1:44" ht="15.75" x14ac:dyDescent="0.25">
      <c r="A36" s="73" t="str">
        <f>CONCATENATE(Leyendas!$C$2)</f>
        <v>Bolivia</v>
      </c>
      <c r="B36" s="73" t="str">
        <f>CONCATENATE(Leyendas!$A$2)</f>
        <v>2019</v>
      </c>
      <c r="C36" s="82" t="s">
        <v>258</v>
      </c>
      <c r="D36" s="163"/>
      <c r="E36" s="163"/>
      <c r="F36" s="163"/>
      <c r="G36" s="163"/>
      <c r="H36" s="163"/>
      <c r="I36" s="84"/>
      <c r="J36" s="220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0"/>
        <v/>
      </c>
      <c r="AB36" s="86" t="str">
        <f t="shared" si="1"/>
        <v/>
      </c>
      <c r="AC36" s="86" t="str">
        <f t="shared" si="2"/>
        <v/>
      </c>
      <c r="AD36" s="86" t="str">
        <f t="shared" si="3"/>
        <v/>
      </c>
      <c r="AE36" s="86" t="str">
        <f t="shared" si="4"/>
        <v/>
      </c>
      <c r="AF36" s="86" t="str">
        <f t="shared" si="5"/>
        <v/>
      </c>
      <c r="AG36" s="86" t="str">
        <f t="shared" si="6"/>
        <v/>
      </c>
      <c r="AH36" s="86" t="str">
        <f t="shared" si="7"/>
        <v/>
      </c>
      <c r="AI36" s="87" t="str">
        <f t="shared" si="8"/>
        <v/>
      </c>
      <c r="AJ36" s="86" t="str">
        <f t="shared" si="10"/>
        <v/>
      </c>
      <c r="AK36" s="86" t="str">
        <f t="shared" si="10"/>
        <v/>
      </c>
      <c r="AL36" s="86" t="str">
        <f t="shared" si="10"/>
        <v/>
      </c>
      <c r="AM36" s="86" t="str">
        <f t="shared" si="10"/>
        <v/>
      </c>
      <c r="AN36" s="86" t="str">
        <f t="shared" si="10"/>
        <v/>
      </c>
      <c r="AO36" s="86" t="str">
        <f t="shared" si="10"/>
        <v/>
      </c>
      <c r="AP36" s="86" t="str">
        <f t="shared" si="10"/>
        <v/>
      </c>
      <c r="AQ36" s="86" t="str">
        <f t="shared" si="10"/>
        <v/>
      </c>
      <c r="AR36" s="88"/>
    </row>
    <row r="37" spans="1:44" ht="15.75" x14ac:dyDescent="0.25">
      <c r="A37" s="73" t="str">
        <f>CONCATENATE(Leyendas!$C$2)</f>
        <v>Bolivia</v>
      </c>
      <c r="B37" s="73" t="str">
        <f>CONCATENATE(Leyendas!$A$2)</f>
        <v>2019</v>
      </c>
      <c r="C37" s="82" t="s">
        <v>259</v>
      </c>
      <c r="D37" s="163"/>
      <c r="E37" s="163"/>
      <c r="F37" s="163"/>
      <c r="G37" s="163"/>
      <c r="H37" s="163"/>
      <c r="I37" s="84"/>
      <c r="J37" s="220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si="0"/>
        <v/>
      </c>
      <c r="AB37" s="86" t="str">
        <f t="shared" si="1"/>
        <v/>
      </c>
      <c r="AC37" s="86" t="str">
        <f t="shared" si="2"/>
        <v/>
      </c>
      <c r="AD37" s="86" t="str">
        <f t="shared" si="3"/>
        <v/>
      </c>
      <c r="AE37" s="86" t="str">
        <f t="shared" si="4"/>
        <v/>
      </c>
      <c r="AF37" s="86" t="str">
        <f t="shared" si="5"/>
        <v/>
      </c>
      <c r="AG37" s="86" t="str">
        <f t="shared" si="6"/>
        <v/>
      </c>
      <c r="AH37" s="86" t="str">
        <f t="shared" si="7"/>
        <v/>
      </c>
      <c r="AI37" s="87" t="str">
        <f t="shared" si="8"/>
        <v/>
      </c>
      <c r="AJ37" s="86" t="str">
        <f t="shared" si="10"/>
        <v/>
      </c>
      <c r="AK37" s="86" t="str">
        <f t="shared" si="10"/>
        <v/>
      </c>
      <c r="AL37" s="86" t="str">
        <f t="shared" si="10"/>
        <v/>
      </c>
      <c r="AM37" s="86" t="str">
        <f t="shared" si="10"/>
        <v/>
      </c>
      <c r="AN37" s="86" t="str">
        <f t="shared" si="10"/>
        <v/>
      </c>
      <c r="AO37" s="86" t="str">
        <f t="shared" si="10"/>
        <v/>
      </c>
      <c r="AP37" s="86" t="str">
        <f t="shared" si="10"/>
        <v/>
      </c>
      <c r="AQ37" s="86" t="str">
        <f t="shared" si="10"/>
        <v/>
      </c>
      <c r="AR37" s="88"/>
    </row>
    <row r="38" spans="1:44" ht="15.75" x14ac:dyDescent="0.25">
      <c r="A38" s="73" t="str">
        <f>CONCATENATE(Leyendas!$C$2)</f>
        <v>Bolivia</v>
      </c>
      <c r="B38" s="73" t="str">
        <f>CONCATENATE(Leyendas!$A$2)</f>
        <v>2019</v>
      </c>
      <c r="C38" s="82" t="s">
        <v>260</v>
      </c>
      <c r="D38" s="163"/>
      <c r="E38" s="163"/>
      <c r="F38" s="163"/>
      <c r="G38" s="163"/>
      <c r="H38" s="163"/>
      <c r="I38" s="84"/>
      <c r="J38" s="220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0"/>
        <v/>
      </c>
      <c r="AB38" s="86" t="str">
        <f t="shared" si="1"/>
        <v/>
      </c>
      <c r="AC38" s="86" t="str">
        <f t="shared" si="2"/>
        <v/>
      </c>
      <c r="AD38" s="86" t="str">
        <f t="shared" ref="AD38:AD58" si="11">IF($Y38=0,"",D38/$Y38)</f>
        <v/>
      </c>
      <c r="AE38" s="86" t="str">
        <f t="shared" ref="AE38:AE58" si="12">IF($Y38=0,"",E38/$Y38)</f>
        <v/>
      </c>
      <c r="AF38" s="86" t="str">
        <f t="shared" ref="AF38:AF58" si="13">IF($Y38=0,"",F38/$Y38)</f>
        <v/>
      </c>
      <c r="AG38" s="86" t="str">
        <f t="shared" ref="AG38:AG58" si="14">IF($Y38=0,"",G38/$Y38)</f>
        <v/>
      </c>
      <c r="AH38" s="86" t="str">
        <f t="shared" ref="AH38:AH58" si="15">IF($Y38=0,"",H38/$Y38)</f>
        <v/>
      </c>
      <c r="AI38" s="87" t="str">
        <f t="shared" si="8"/>
        <v/>
      </c>
      <c r="AJ38" s="86" t="str">
        <f t="shared" si="10"/>
        <v/>
      </c>
      <c r="AK38" s="86" t="str">
        <f t="shared" si="10"/>
        <v/>
      </c>
      <c r="AL38" s="86" t="str">
        <f t="shared" si="10"/>
        <v/>
      </c>
      <c r="AM38" s="86" t="str">
        <f t="shared" si="10"/>
        <v/>
      </c>
      <c r="AN38" s="86" t="str">
        <f t="shared" si="10"/>
        <v/>
      </c>
      <c r="AO38" s="86" t="str">
        <f t="shared" si="10"/>
        <v/>
      </c>
      <c r="AP38" s="86" t="str">
        <f t="shared" si="10"/>
        <v/>
      </c>
      <c r="AQ38" s="86" t="str">
        <f t="shared" si="10"/>
        <v/>
      </c>
      <c r="AR38" s="88"/>
    </row>
    <row r="39" spans="1:44" ht="15.75" x14ac:dyDescent="0.25">
      <c r="A39" s="73" t="str">
        <f>CONCATENATE(Leyendas!$C$2)</f>
        <v>Bolivia</v>
      </c>
      <c r="B39" s="73" t="str">
        <f>CONCATENATE(Leyendas!$A$2)</f>
        <v>2019</v>
      </c>
      <c r="C39" s="82" t="s">
        <v>261</v>
      </c>
      <c r="D39" s="163"/>
      <c r="E39" s="163"/>
      <c r="F39" s="163"/>
      <c r="G39" s="163"/>
      <c r="H39" s="163"/>
      <c r="I39" s="84"/>
      <c r="J39" s="220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0"/>
        <v/>
      </c>
      <c r="AB39" s="86" t="str">
        <f t="shared" si="1"/>
        <v/>
      </c>
      <c r="AC39" s="86" t="str">
        <f t="shared" si="2"/>
        <v/>
      </c>
      <c r="AD39" s="86" t="str">
        <f t="shared" si="11"/>
        <v/>
      </c>
      <c r="AE39" s="86" t="str">
        <f t="shared" si="12"/>
        <v/>
      </c>
      <c r="AF39" s="86" t="str">
        <f t="shared" si="13"/>
        <v/>
      </c>
      <c r="AG39" s="86" t="str">
        <f t="shared" si="14"/>
        <v/>
      </c>
      <c r="AH39" s="86" t="str">
        <f t="shared" si="15"/>
        <v/>
      </c>
      <c r="AI39" s="87" t="str">
        <f t="shared" si="8"/>
        <v/>
      </c>
      <c r="AJ39" s="86" t="str">
        <f t="shared" si="10"/>
        <v/>
      </c>
      <c r="AK39" s="86" t="str">
        <f t="shared" si="10"/>
        <v/>
      </c>
      <c r="AL39" s="86" t="str">
        <f t="shared" si="10"/>
        <v/>
      </c>
      <c r="AM39" s="86" t="str">
        <f t="shared" si="10"/>
        <v/>
      </c>
      <c r="AN39" s="86" t="str">
        <f t="shared" si="10"/>
        <v/>
      </c>
      <c r="AO39" s="86" t="str">
        <f t="shared" si="10"/>
        <v/>
      </c>
      <c r="AP39" s="86" t="str">
        <f t="shared" si="10"/>
        <v/>
      </c>
      <c r="AQ39" s="86" t="str">
        <f t="shared" si="10"/>
        <v/>
      </c>
      <c r="AR39" s="88"/>
    </row>
    <row r="40" spans="1:44" ht="15.75" x14ac:dyDescent="0.25">
      <c r="A40" s="73" t="str">
        <f>CONCATENATE(Leyendas!$C$2)</f>
        <v>Bolivia</v>
      </c>
      <c r="B40" s="73" t="str">
        <f>CONCATENATE(Leyendas!$A$2)</f>
        <v>2019</v>
      </c>
      <c r="C40" s="82" t="s">
        <v>262</v>
      </c>
      <c r="D40" s="163"/>
      <c r="E40" s="163"/>
      <c r="F40" s="163"/>
      <c r="G40" s="163"/>
      <c r="H40" s="163"/>
      <c r="I40" s="84"/>
      <c r="J40" s="220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0"/>
        <v/>
      </c>
      <c r="AB40" s="86" t="str">
        <f t="shared" si="1"/>
        <v/>
      </c>
      <c r="AC40" s="86" t="str">
        <f t="shared" si="2"/>
        <v/>
      </c>
      <c r="AD40" s="86" t="str">
        <f t="shared" si="11"/>
        <v/>
      </c>
      <c r="AE40" s="86" t="str">
        <f t="shared" si="12"/>
        <v/>
      </c>
      <c r="AF40" s="86" t="str">
        <f t="shared" si="13"/>
        <v/>
      </c>
      <c r="AG40" s="86" t="str">
        <f t="shared" si="14"/>
        <v/>
      </c>
      <c r="AH40" s="86" t="str">
        <f t="shared" si="15"/>
        <v/>
      </c>
      <c r="AI40" s="87" t="str">
        <f t="shared" si="8"/>
        <v/>
      </c>
      <c r="AJ40" s="86" t="str">
        <f t="shared" si="10"/>
        <v/>
      </c>
      <c r="AK40" s="86" t="str">
        <f t="shared" si="10"/>
        <v/>
      </c>
      <c r="AL40" s="86" t="str">
        <f t="shared" si="10"/>
        <v/>
      </c>
      <c r="AM40" s="86" t="str">
        <f t="shared" si="10"/>
        <v/>
      </c>
      <c r="AN40" s="86" t="str">
        <f t="shared" si="10"/>
        <v/>
      </c>
      <c r="AO40" s="86" t="str">
        <f t="shared" si="10"/>
        <v/>
      </c>
      <c r="AP40" s="86" t="str">
        <f t="shared" si="10"/>
        <v/>
      </c>
      <c r="AQ40" s="86" t="str">
        <f t="shared" si="10"/>
        <v/>
      </c>
      <c r="AR40" s="88"/>
    </row>
    <row r="41" spans="1:44" ht="15.75" x14ac:dyDescent="0.25">
      <c r="A41" s="73" t="str">
        <f>CONCATENATE(Leyendas!$C$2)</f>
        <v>Bolivia</v>
      </c>
      <c r="B41" s="73" t="str">
        <f>CONCATENATE(Leyendas!$A$2)</f>
        <v>2019</v>
      </c>
      <c r="C41" s="82" t="s">
        <v>263</v>
      </c>
      <c r="D41" s="163"/>
      <c r="E41" s="163"/>
      <c r="F41" s="163"/>
      <c r="G41" s="163"/>
      <c r="H41" s="163"/>
      <c r="I41" s="84"/>
      <c r="J41" s="220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0"/>
        <v/>
      </c>
      <c r="AB41" s="86" t="str">
        <f t="shared" si="1"/>
        <v/>
      </c>
      <c r="AC41" s="86" t="str">
        <f t="shared" si="2"/>
        <v/>
      </c>
      <c r="AD41" s="86" t="str">
        <f t="shared" si="11"/>
        <v/>
      </c>
      <c r="AE41" s="86" t="str">
        <f t="shared" si="12"/>
        <v/>
      </c>
      <c r="AF41" s="86" t="str">
        <f t="shared" si="13"/>
        <v/>
      </c>
      <c r="AG41" s="86" t="str">
        <f t="shared" si="14"/>
        <v/>
      </c>
      <c r="AH41" s="86" t="str">
        <f t="shared" si="15"/>
        <v/>
      </c>
      <c r="AI41" s="87" t="str">
        <f t="shared" si="8"/>
        <v/>
      </c>
      <c r="AJ41" s="86" t="str">
        <f t="shared" si="10"/>
        <v/>
      </c>
      <c r="AK41" s="86" t="str">
        <f t="shared" si="10"/>
        <v/>
      </c>
      <c r="AL41" s="86" t="str">
        <f t="shared" si="10"/>
        <v/>
      </c>
      <c r="AM41" s="86" t="str">
        <f t="shared" si="10"/>
        <v/>
      </c>
      <c r="AN41" s="86" t="str">
        <f t="shared" si="10"/>
        <v/>
      </c>
      <c r="AO41" s="86" t="str">
        <f t="shared" si="10"/>
        <v/>
      </c>
      <c r="AP41" s="86" t="str">
        <f t="shared" si="10"/>
        <v/>
      </c>
      <c r="AQ41" s="86" t="str">
        <f t="shared" si="10"/>
        <v/>
      </c>
      <c r="AR41" s="88"/>
    </row>
    <row r="42" spans="1:44" ht="15.75" x14ac:dyDescent="0.25">
      <c r="A42" s="73" t="str">
        <f>CONCATENATE(Leyendas!$C$2)</f>
        <v>Bolivia</v>
      </c>
      <c r="B42" s="73" t="str">
        <f>CONCATENATE(Leyendas!$A$2)</f>
        <v>2019</v>
      </c>
      <c r="C42" s="82" t="s">
        <v>264</v>
      </c>
      <c r="D42" s="163"/>
      <c r="E42" s="163"/>
      <c r="F42" s="163"/>
      <c r="G42" s="163"/>
      <c r="H42" s="163"/>
      <c r="I42" s="84"/>
      <c r="J42" s="220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0"/>
        <v/>
      </c>
      <c r="AB42" s="86" t="str">
        <f t="shared" si="1"/>
        <v/>
      </c>
      <c r="AC42" s="86" t="str">
        <f t="shared" si="2"/>
        <v/>
      </c>
      <c r="AD42" s="86" t="str">
        <f t="shared" si="11"/>
        <v/>
      </c>
      <c r="AE42" s="86" t="str">
        <f t="shared" si="12"/>
        <v/>
      </c>
      <c r="AF42" s="86" t="str">
        <f t="shared" si="13"/>
        <v/>
      </c>
      <c r="AG42" s="86" t="str">
        <f t="shared" si="14"/>
        <v/>
      </c>
      <c r="AH42" s="86" t="str">
        <f t="shared" si="15"/>
        <v/>
      </c>
      <c r="AI42" s="87" t="str">
        <f t="shared" si="8"/>
        <v/>
      </c>
      <c r="AJ42" s="86" t="str">
        <f t="shared" si="10"/>
        <v/>
      </c>
      <c r="AK42" s="86" t="str">
        <f t="shared" si="10"/>
        <v/>
      </c>
      <c r="AL42" s="86" t="str">
        <f t="shared" si="10"/>
        <v/>
      </c>
      <c r="AM42" s="86" t="str">
        <f t="shared" si="10"/>
        <v/>
      </c>
      <c r="AN42" s="86" t="str">
        <f t="shared" si="10"/>
        <v/>
      </c>
      <c r="AO42" s="86" t="str">
        <f t="shared" si="10"/>
        <v/>
      </c>
      <c r="AP42" s="86" t="str">
        <f t="shared" si="10"/>
        <v/>
      </c>
      <c r="AQ42" s="86" t="str">
        <f t="shared" si="10"/>
        <v/>
      </c>
      <c r="AR42" s="88"/>
    </row>
    <row r="43" spans="1:44" ht="15.75" x14ac:dyDescent="0.25">
      <c r="A43" s="73" t="str">
        <f>CONCATENATE(Leyendas!$C$2)</f>
        <v>Bolivia</v>
      </c>
      <c r="B43" s="73" t="str">
        <f>CONCATENATE(Leyendas!$A$2)</f>
        <v>2019</v>
      </c>
      <c r="C43" s="82" t="s">
        <v>265</v>
      </c>
      <c r="D43" s="163"/>
      <c r="E43" s="163"/>
      <c r="F43" s="163"/>
      <c r="G43" s="163"/>
      <c r="H43" s="163"/>
      <c r="I43" s="84"/>
      <c r="J43" s="220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0"/>
        <v/>
      </c>
      <c r="AB43" s="86" t="str">
        <f t="shared" si="1"/>
        <v/>
      </c>
      <c r="AC43" s="86" t="str">
        <f t="shared" si="2"/>
        <v/>
      </c>
      <c r="AD43" s="86" t="str">
        <f t="shared" si="11"/>
        <v/>
      </c>
      <c r="AE43" s="86" t="str">
        <f t="shared" si="12"/>
        <v/>
      </c>
      <c r="AF43" s="86" t="str">
        <f t="shared" si="13"/>
        <v/>
      </c>
      <c r="AG43" s="86" t="str">
        <f t="shared" si="14"/>
        <v/>
      </c>
      <c r="AH43" s="86" t="str">
        <f t="shared" si="15"/>
        <v/>
      </c>
      <c r="AI43" s="87" t="str">
        <f t="shared" si="8"/>
        <v/>
      </c>
      <c r="AJ43" s="86" t="str">
        <f t="shared" si="10"/>
        <v/>
      </c>
      <c r="AK43" s="86" t="str">
        <f t="shared" si="10"/>
        <v/>
      </c>
      <c r="AL43" s="86" t="str">
        <f t="shared" si="10"/>
        <v/>
      </c>
      <c r="AM43" s="86" t="str">
        <f t="shared" si="10"/>
        <v/>
      </c>
      <c r="AN43" s="86" t="str">
        <f t="shared" si="10"/>
        <v/>
      </c>
      <c r="AO43" s="86" t="str">
        <f t="shared" si="10"/>
        <v/>
      </c>
      <c r="AP43" s="86" t="str">
        <f t="shared" si="10"/>
        <v/>
      </c>
      <c r="AQ43" s="86" t="str">
        <f t="shared" si="10"/>
        <v/>
      </c>
      <c r="AR43" s="88"/>
    </row>
    <row r="44" spans="1:44" ht="15.75" x14ac:dyDescent="0.25">
      <c r="A44" s="73" t="str">
        <f>CONCATENATE(Leyendas!$C$2)</f>
        <v>Bolivia</v>
      </c>
      <c r="B44" s="73" t="str">
        <f>CONCATENATE(Leyendas!$A$2)</f>
        <v>2019</v>
      </c>
      <c r="C44" s="82" t="s">
        <v>266</v>
      </c>
      <c r="D44" s="163"/>
      <c r="E44" s="163"/>
      <c r="F44" s="163"/>
      <c r="G44" s="163"/>
      <c r="H44" s="163"/>
      <c r="I44" s="84"/>
      <c r="J44" s="220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0"/>
        <v/>
      </c>
      <c r="AB44" s="86" t="str">
        <f t="shared" si="1"/>
        <v/>
      </c>
      <c r="AC44" s="86" t="str">
        <f t="shared" si="2"/>
        <v/>
      </c>
      <c r="AD44" s="86" t="str">
        <f t="shared" si="11"/>
        <v/>
      </c>
      <c r="AE44" s="86" t="str">
        <f t="shared" si="12"/>
        <v/>
      </c>
      <c r="AF44" s="86" t="str">
        <f t="shared" si="13"/>
        <v/>
      </c>
      <c r="AG44" s="86" t="str">
        <f t="shared" si="14"/>
        <v/>
      </c>
      <c r="AH44" s="86" t="str">
        <f t="shared" si="15"/>
        <v/>
      </c>
      <c r="AI44" s="87" t="str">
        <f t="shared" si="8"/>
        <v/>
      </c>
      <c r="AJ44" s="86" t="str">
        <f t="shared" si="10"/>
        <v/>
      </c>
      <c r="AK44" s="86" t="str">
        <f t="shared" si="10"/>
        <v/>
      </c>
      <c r="AL44" s="86" t="str">
        <f t="shared" si="10"/>
        <v/>
      </c>
      <c r="AM44" s="86" t="str">
        <f t="shared" si="10"/>
        <v/>
      </c>
      <c r="AN44" s="86" t="str">
        <f t="shared" si="10"/>
        <v/>
      </c>
      <c r="AO44" s="86" t="str">
        <f t="shared" si="10"/>
        <v/>
      </c>
      <c r="AP44" s="86" t="str">
        <f t="shared" si="10"/>
        <v/>
      </c>
      <c r="AQ44" s="86" t="str">
        <f t="shared" si="10"/>
        <v/>
      </c>
      <c r="AR44" s="88"/>
    </row>
    <row r="45" spans="1:44" ht="15.75" x14ac:dyDescent="0.25">
      <c r="A45" s="73" t="str">
        <f>CONCATENATE(Leyendas!$C$2)</f>
        <v>Bolivia</v>
      </c>
      <c r="B45" s="73" t="str">
        <f>CONCATENATE(Leyendas!$A$2)</f>
        <v>2019</v>
      </c>
      <c r="C45" s="82" t="s">
        <v>267</v>
      </c>
      <c r="D45" s="163"/>
      <c r="E45" s="163"/>
      <c r="F45" s="163"/>
      <c r="G45" s="163"/>
      <c r="H45" s="163"/>
      <c r="I45" s="84"/>
      <c r="J45" s="220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0"/>
        <v/>
      </c>
      <c r="AB45" s="86" t="str">
        <f t="shared" si="1"/>
        <v/>
      </c>
      <c r="AC45" s="86" t="str">
        <f t="shared" si="2"/>
        <v/>
      </c>
      <c r="AD45" s="86" t="str">
        <f t="shared" si="11"/>
        <v/>
      </c>
      <c r="AE45" s="86" t="str">
        <f t="shared" si="12"/>
        <v/>
      </c>
      <c r="AF45" s="86" t="str">
        <f t="shared" si="13"/>
        <v/>
      </c>
      <c r="AG45" s="86" t="str">
        <f t="shared" si="14"/>
        <v/>
      </c>
      <c r="AH45" s="86" t="str">
        <f t="shared" si="15"/>
        <v/>
      </c>
      <c r="AI45" s="87" t="str">
        <f t="shared" si="8"/>
        <v/>
      </c>
      <c r="AJ45" s="86" t="str">
        <f t="shared" si="10"/>
        <v/>
      </c>
      <c r="AK45" s="86" t="str">
        <f t="shared" si="10"/>
        <v/>
      </c>
      <c r="AL45" s="86" t="str">
        <f t="shared" si="10"/>
        <v/>
      </c>
      <c r="AM45" s="86" t="str">
        <f t="shared" si="10"/>
        <v/>
      </c>
      <c r="AN45" s="86" t="str">
        <f t="shared" si="10"/>
        <v/>
      </c>
      <c r="AO45" s="86" t="str">
        <f t="shared" si="10"/>
        <v/>
      </c>
      <c r="AP45" s="86" t="str">
        <f t="shared" si="10"/>
        <v/>
      </c>
      <c r="AQ45" s="86" t="str">
        <f t="shared" si="10"/>
        <v/>
      </c>
      <c r="AR45" s="88"/>
    </row>
    <row r="46" spans="1:44" ht="15.75" x14ac:dyDescent="0.25">
      <c r="A46" s="73" t="str">
        <f>CONCATENATE(Leyendas!$C$2)</f>
        <v>Bolivia</v>
      </c>
      <c r="B46" s="73" t="str">
        <f>CONCATENATE(Leyendas!$A$2)</f>
        <v>2019</v>
      </c>
      <c r="C46" s="82" t="s">
        <v>268</v>
      </c>
      <c r="D46" s="84"/>
      <c r="E46" s="84"/>
      <c r="F46" s="84"/>
      <c r="G46" s="84"/>
      <c r="H46" s="84"/>
      <c r="I46" s="84"/>
      <c r="J46" s="220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0"/>
        <v/>
      </c>
      <c r="AB46" s="86" t="str">
        <f t="shared" si="1"/>
        <v/>
      </c>
      <c r="AC46" s="86" t="str">
        <f t="shared" si="2"/>
        <v/>
      </c>
      <c r="AD46" s="86" t="str">
        <f t="shared" si="11"/>
        <v/>
      </c>
      <c r="AE46" s="86" t="str">
        <f t="shared" si="12"/>
        <v/>
      </c>
      <c r="AF46" s="86" t="str">
        <f t="shared" si="13"/>
        <v/>
      </c>
      <c r="AG46" s="86" t="str">
        <f t="shared" si="14"/>
        <v/>
      </c>
      <c r="AH46" s="86" t="str">
        <f t="shared" si="15"/>
        <v/>
      </c>
      <c r="AI46" s="87" t="str">
        <f t="shared" si="8"/>
        <v/>
      </c>
      <c r="AJ46" s="86" t="str">
        <f t="shared" ref="AJ46:AQ58" si="16">IF($V46=0,"",M46/$V46)</f>
        <v/>
      </c>
      <c r="AK46" s="86" t="str">
        <f t="shared" si="16"/>
        <v/>
      </c>
      <c r="AL46" s="86" t="str">
        <f t="shared" si="16"/>
        <v/>
      </c>
      <c r="AM46" s="86" t="str">
        <f t="shared" si="16"/>
        <v/>
      </c>
      <c r="AN46" s="86" t="str">
        <f t="shared" si="16"/>
        <v/>
      </c>
      <c r="AO46" s="86" t="str">
        <f t="shared" si="16"/>
        <v/>
      </c>
      <c r="AP46" s="86" t="str">
        <f t="shared" si="16"/>
        <v/>
      </c>
      <c r="AQ46" s="86" t="str">
        <f t="shared" si="16"/>
        <v/>
      </c>
      <c r="AR46" s="88"/>
    </row>
    <row r="47" spans="1:44" ht="15.75" x14ac:dyDescent="0.25">
      <c r="A47" s="73" t="str">
        <f>CONCATENATE(Leyendas!$C$2)</f>
        <v>Bolivia</v>
      </c>
      <c r="B47" s="73" t="str">
        <f>CONCATENATE(Leyendas!$A$2)</f>
        <v>2019</v>
      </c>
      <c r="C47" s="82" t="s">
        <v>269</v>
      </c>
      <c r="D47" s="84"/>
      <c r="E47" s="84"/>
      <c r="F47" s="84"/>
      <c r="G47" s="84"/>
      <c r="H47" s="84"/>
      <c r="I47" s="84"/>
      <c r="J47" s="220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0"/>
        <v/>
      </c>
      <c r="AB47" s="86" t="str">
        <f t="shared" si="1"/>
        <v/>
      </c>
      <c r="AC47" s="86" t="str">
        <f t="shared" si="2"/>
        <v/>
      </c>
      <c r="AD47" s="86" t="str">
        <f t="shared" si="11"/>
        <v/>
      </c>
      <c r="AE47" s="86" t="str">
        <f t="shared" si="12"/>
        <v/>
      </c>
      <c r="AF47" s="86" t="str">
        <f t="shared" si="13"/>
        <v/>
      </c>
      <c r="AG47" s="86" t="str">
        <f t="shared" si="14"/>
        <v/>
      </c>
      <c r="AH47" s="86" t="str">
        <f t="shared" si="15"/>
        <v/>
      </c>
      <c r="AI47" s="87" t="str">
        <f t="shared" si="8"/>
        <v/>
      </c>
      <c r="AJ47" s="86" t="str">
        <f t="shared" si="16"/>
        <v/>
      </c>
      <c r="AK47" s="86" t="str">
        <f t="shared" si="16"/>
        <v/>
      </c>
      <c r="AL47" s="86" t="str">
        <f t="shared" si="16"/>
        <v/>
      </c>
      <c r="AM47" s="86" t="str">
        <f t="shared" si="16"/>
        <v/>
      </c>
      <c r="AN47" s="86" t="str">
        <f t="shared" si="16"/>
        <v/>
      </c>
      <c r="AO47" s="86" t="str">
        <f t="shared" si="16"/>
        <v/>
      </c>
      <c r="AP47" s="86" t="str">
        <f t="shared" si="16"/>
        <v/>
      </c>
      <c r="AQ47" s="86" t="str">
        <f t="shared" si="16"/>
        <v/>
      </c>
      <c r="AR47" s="88"/>
    </row>
    <row r="48" spans="1:44" ht="15.75" x14ac:dyDescent="0.25">
      <c r="A48" s="73" t="str">
        <f>CONCATENATE(Leyendas!$C$2)</f>
        <v>Bolivia</v>
      </c>
      <c r="B48" s="73" t="str">
        <f>CONCATENATE(Leyendas!$A$2)</f>
        <v>2019</v>
      </c>
      <c r="C48" s="82" t="s">
        <v>270</v>
      </c>
      <c r="D48" s="84"/>
      <c r="E48" s="84"/>
      <c r="F48" s="84"/>
      <c r="G48" s="84"/>
      <c r="H48" s="84"/>
      <c r="I48" s="84"/>
      <c r="J48" s="220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0"/>
        <v/>
      </c>
      <c r="AB48" s="86" t="str">
        <f t="shared" si="1"/>
        <v/>
      </c>
      <c r="AC48" s="86" t="str">
        <f t="shared" si="2"/>
        <v/>
      </c>
      <c r="AD48" s="86" t="str">
        <f t="shared" si="11"/>
        <v/>
      </c>
      <c r="AE48" s="86" t="str">
        <f t="shared" si="12"/>
        <v/>
      </c>
      <c r="AF48" s="86" t="str">
        <f t="shared" si="13"/>
        <v/>
      </c>
      <c r="AG48" s="86" t="str">
        <f t="shared" si="14"/>
        <v/>
      </c>
      <c r="AH48" s="86" t="str">
        <f t="shared" si="15"/>
        <v/>
      </c>
      <c r="AI48" s="87" t="str">
        <f t="shared" si="8"/>
        <v/>
      </c>
      <c r="AJ48" s="86" t="str">
        <f t="shared" si="16"/>
        <v/>
      </c>
      <c r="AK48" s="86" t="str">
        <f t="shared" si="16"/>
        <v/>
      </c>
      <c r="AL48" s="86" t="str">
        <f t="shared" si="16"/>
        <v/>
      </c>
      <c r="AM48" s="86" t="str">
        <f t="shared" si="16"/>
        <v/>
      </c>
      <c r="AN48" s="86" t="str">
        <f t="shared" si="16"/>
        <v/>
      </c>
      <c r="AO48" s="86" t="str">
        <f t="shared" si="16"/>
        <v/>
      </c>
      <c r="AP48" s="86" t="str">
        <f t="shared" si="16"/>
        <v/>
      </c>
      <c r="AQ48" s="86" t="str">
        <f t="shared" si="16"/>
        <v/>
      </c>
      <c r="AR48" s="88"/>
    </row>
    <row r="49" spans="1:44" ht="15.75" x14ac:dyDescent="0.25">
      <c r="A49" s="73" t="str">
        <f>CONCATENATE(Leyendas!$C$2)</f>
        <v>Bolivia</v>
      </c>
      <c r="B49" s="73" t="str">
        <f>CONCATENATE(Leyendas!$A$2)</f>
        <v>2019</v>
      </c>
      <c r="C49" s="82" t="s">
        <v>271</v>
      </c>
      <c r="D49" s="84"/>
      <c r="E49" s="84"/>
      <c r="F49" s="84"/>
      <c r="G49" s="84"/>
      <c r="H49" s="84"/>
      <c r="I49" s="84"/>
      <c r="J49" s="220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0"/>
        <v/>
      </c>
      <c r="AB49" s="86" t="str">
        <f t="shared" si="1"/>
        <v/>
      </c>
      <c r="AC49" s="86" t="str">
        <f t="shared" si="2"/>
        <v/>
      </c>
      <c r="AD49" s="86" t="str">
        <f t="shared" si="11"/>
        <v/>
      </c>
      <c r="AE49" s="86" t="str">
        <f t="shared" si="12"/>
        <v/>
      </c>
      <c r="AF49" s="86" t="str">
        <f t="shared" si="13"/>
        <v/>
      </c>
      <c r="AG49" s="86" t="str">
        <f t="shared" si="14"/>
        <v/>
      </c>
      <c r="AH49" s="86" t="str">
        <f t="shared" si="15"/>
        <v/>
      </c>
      <c r="AI49" s="87" t="str">
        <f t="shared" si="8"/>
        <v/>
      </c>
      <c r="AJ49" s="86" t="str">
        <f t="shared" si="16"/>
        <v/>
      </c>
      <c r="AK49" s="86" t="str">
        <f t="shared" si="16"/>
        <v/>
      </c>
      <c r="AL49" s="86" t="str">
        <f t="shared" si="16"/>
        <v/>
      </c>
      <c r="AM49" s="86" t="str">
        <f t="shared" si="16"/>
        <v/>
      </c>
      <c r="AN49" s="86" t="str">
        <f t="shared" si="16"/>
        <v/>
      </c>
      <c r="AO49" s="86" t="str">
        <f t="shared" si="16"/>
        <v/>
      </c>
      <c r="AP49" s="86" t="str">
        <f t="shared" si="16"/>
        <v/>
      </c>
      <c r="AQ49" s="86" t="str">
        <f t="shared" si="16"/>
        <v/>
      </c>
      <c r="AR49" s="88"/>
    </row>
    <row r="50" spans="1:44" ht="15.75" x14ac:dyDescent="0.25">
      <c r="A50" s="73" t="str">
        <f>CONCATENATE(Leyendas!$C$2)</f>
        <v>Bolivia</v>
      </c>
      <c r="B50" s="73" t="str">
        <f>CONCATENATE(Leyendas!$A$2)</f>
        <v>2019</v>
      </c>
      <c r="C50" s="82" t="s">
        <v>272</v>
      </c>
      <c r="D50" s="84"/>
      <c r="E50" s="84"/>
      <c r="F50" s="84"/>
      <c r="G50" s="84"/>
      <c r="H50" s="84"/>
      <c r="I50" s="84"/>
      <c r="J50" s="220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0"/>
        <v/>
      </c>
      <c r="AB50" s="86" t="str">
        <f t="shared" si="1"/>
        <v/>
      </c>
      <c r="AC50" s="86" t="str">
        <f t="shared" si="2"/>
        <v/>
      </c>
      <c r="AD50" s="86" t="str">
        <f t="shared" si="11"/>
        <v/>
      </c>
      <c r="AE50" s="86" t="str">
        <f t="shared" si="12"/>
        <v/>
      </c>
      <c r="AF50" s="86" t="str">
        <f t="shared" si="13"/>
        <v/>
      </c>
      <c r="AG50" s="86" t="str">
        <f t="shared" si="14"/>
        <v/>
      </c>
      <c r="AH50" s="86" t="str">
        <f t="shared" si="15"/>
        <v/>
      </c>
      <c r="AI50" s="87" t="str">
        <f t="shared" si="8"/>
        <v/>
      </c>
      <c r="AJ50" s="86" t="str">
        <f t="shared" si="16"/>
        <v/>
      </c>
      <c r="AK50" s="86" t="str">
        <f t="shared" si="16"/>
        <v/>
      </c>
      <c r="AL50" s="86" t="str">
        <f t="shared" si="16"/>
        <v/>
      </c>
      <c r="AM50" s="86" t="str">
        <f t="shared" si="16"/>
        <v/>
      </c>
      <c r="AN50" s="86" t="str">
        <f t="shared" si="16"/>
        <v/>
      </c>
      <c r="AO50" s="86" t="str">
        <f t="shared" si="16"/>
        <v/>
      </c>
      <c r="AP50" s="86" t="str">
        <f t="shared" si="16"/>
        <v/>
      </c>
      <c r="AQ50" s="86" t="str">
        <f t="shared" si="16"/>
        <v/>
      </c>
      <c r="AR50" s="88"/>
    </row>
    <row r="51" spans="1:44" ht="15.75" x14ac:dyDescent="0.25">
      <c r="A51" s="73" t="str">
        <f>CONCATENATE(Leyendas!$C$2)</f>
        <v>Bolivia</v>
      </c>
      <c r="B51" s="73" t="str">
        <f>CONCATENATE(Leyendas!$A$2)</f>
        <v>2019</v>
      </c>
      <c r="C51" s="82" t="s">
        <v>273</v>
      </c>
      <c r="D51" s="84"/>
      <c r="E51" s="84"/>
      <c r="F51" s="84"/>
      <c r="G51" s="84"/>
      <c r="H51" s="84"/>
      <c r="I51" s="84"/>
      <c r="J51" s="220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0"/>
        <v/>
      </c>
      <c r="AB51" s="86" t="str">
        <f t="shared" si="1"/>
        <v/>
      </c>
      <c r="AC51" s="86" t="str">
        <f t="shared" si="2"/>
        <v/>
      </c>
      <c r="AD51" s="86" t="str">
        <f t="shared" si="11"/>
        <v/>
      </c>
      <c r="AE51" s="86" t="str">
        <f t="shared" si="12"/>
        <v/>
      </c>
      <c r="AF51" s="86" t="str">
        <f t="shared" si="13"/>
        <v/>
      </c>
      <c r="AG51" s="86" t="str">
        <f t="shared" si="14"/>
        <v/>
      </c>
      <c r="AH51" s="86" t="str">
        <f t="shared" si="15"/>
        <v/>
      </c>
      <c r="AI51" s="87" t="str">
        <f t="shared" si="8"/>
        <v/>
      </c>
      <c r="AJ51" s="86" t="str">
        <f t="shared" si="16"/>
        <v/>
      </c>
      <c r="AK51" s="86" t="str">
        <f t="shared" si="16"/>
        <v/>
      </c>
      <c r="AL51" s="86" t="str">
        <f t="shared" si="16"/>
        <v/>
      </c>
      <c r="AM51" s="86" t="str">
        <f t="shared" si="16"/>
        <v/>
      </c>
      <c r="AN51" s="86" t="str">
        <f t="shared" si="16"/>
        <v/>
      </c>
      <c r="AO51" s="86" t="str">
        <f t="shared" si="16"/>
        <v/>
      </c>
      <c r="AP51" s="86" t="str">
        <f t="shared" si="16"/>
        <v/>
      </c>
      <c r="AQ51" s="86" t="str">
        <f t="shared" si="16"/>
        <v/>
      </c>
      <c r="AR51" s="88"/>
    </row>
    <row r="52" spans="1:44" ht="15.75" x14ac:dyDescent="0.25">
      <c r="A52" s="73" t="str">
        <f>CONCATENATE(Leyendas!$C$2)</f>
        <v>Bolivia</v>
      </c>
      <c r="B52" s="73" t="str">
        <f>CONCATENATE(Leyendas!$A$2)</f>
        <v>2019</v>
      </c>
      <c r="C52" s="82" t="s">
        <v>274</v>
      </c>
      <c r="D52" s="84"/>
      <c r="E52" s="84"/>
      <c r="F52" s="84"/>
      <c r="G52" s="84"/>
      <c r="H52" s="84"/>
      <c r="I52" s="84"/>
      <c r="J52" s="220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0"/>
        <v/>
      </c>
      <c r="AB52" s="86" t="str">
        <f t="shared" si="1"/>
        <v/>
      </c>
      <c r="AC52" s="86" t="str">
        <f t="shared" si="2"/>
        <v/>
      </c>
      <c r="AD52" s="86" t="str">
        <f t="shared" si="11"/>
        <v/>
      </c>
      <c r="AE52" s="86" t="str">
        <f t="shared" si="12"/>
        <v/>
      </c>
      <c r="AF52" s="86" t="str">
        <f t="shared" si="13"/>
        <v/>
      </c>
      <c r="AG52" s="86" t="str">
        <f t="shared" si="14"/>
        <v/>
      </c>
      <c r="AH52" s="86" t="str">
        <f t="shared" si="15"/>
        <v/>
      </c>
      <c r="AI52" s="87" t="str">
        <f t="shared" si="8"/>
        <v/>
      </c>
      <c r="AJ52" s="86" t="str">
        <f t="shared" si="16"/>
        <v/>
      </c>
      <c r="AK52" s="86" t="str">
        <f t="shared" si="16"/>
        <v/>
      </c>
      <c r="AL52" s="86" t="str">
        <f t="shared" si="16"/>
        <v/>
      </c>
      <c r="AM52" s="86" t="str">
        <f t="shared" si="16"/>
        <v/>
      </c>
      <c r="AN52" s="86" t="str">
        <f t="shared" si="16"/>
        <v/>
      </c>
      <c r="AO52" s="86" t="str">
        <f t="shared" si="16"/>
        <v/>
      </c>
      <c r="AP52" s="86" t="str">
        <f t="shared" si="16"/>
        <v/>
      </c>
      <c r="AQ52" s="86" t="str">
        <f t="shared" si="16"/>
        <v/>
      </c>
      <c r="AR52" s="88"/>
    </row>
    <row r="53" spans="1:44" ht="15.75" x14ac:dyDescent="0.25">
      <c r="A53" s="73" t="str">
        <f>CONCATENATE(Leyendas!$C$2)</f>
        <v>Bolivia</v>
      </c>
      <c r="B53" s="73" t="str">
        <f>CONCATENATE(Leyendas!$A$2)</f>
        <v>2019</v>
      </c>
      <c r="C53" s="82" t="s">
        <v>275</v>
      </c>
      <c r="D53" s="84"/>
      <c r="E53" s="84"/>
      <c r="F53" s="84"/>
      <c r="G53" s="84"/>
      <c r="H53" s="84"/>
      <c r="I53" s="84"/>
      <c r="J53" s="220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0"/>
        <v/>
      </c>
      <c r="AB53" s="86" t="str">
        <f t="shared" si="1"/>
        <v/>
      </c>
      <c r="AC53" s="86" t="str">
        <f t="shared" si="2"/>
        <v/>
      </c>
      <c r="AD53" s="86" t="str">
        <f t="shared" si="11"/>
        <v/>
      </c>
      <c r="AE53" s="86" t="str">
        <f t="shared" si="12"/>
        <v/>
      </c>
      <c r="AF53" s="86" t="str">
        <f t="shared" si="13"/>
        <v/>
      </c>
      <c r="AG53" s="86" t="str">
        <f t="shared" si="14"/>
        <v/>
      </c>
      <c r="AH53" s="86" t="str">
        <f t="shared" si="15"/>
        <v/>
      </c>
      <c r="AI53" s="87" t="str">
        <f t="shared" si="8"/>
        <v/>
      </c>
      <c r="AJ53" s="86" t="str">
        <f t="shared" si="16"/>
        <v/>
      </c>
      <c r="AK53" s="86" t="str">
        <f t="shared" si="16"/>
        <v/>
      </c>
      <c r="AL53" s="86" t="str">
        <f t="shared" si="16"/>
        <v/>
      </c>
      <c r="AM53" s="86" t="str">
        <f t="shared" si="16"/>
        <v/>
      </c>
      <c r="AN53" s="86" t="str">
        <f t="shared" si="16"/>
        <v/>
      </c>
      <c r="AO53" s="86" t="str">
        <f t="shared" si="16"/>
        <v/>
      </c>
      <c r="AP53" s="86" t="str">
        <f t="shared" si="16"/>
        <v/>
      </c>
      <c r="AQ53" s="86" t="str">
        <f t="shared" si="16"/>
        <v/>
      </c>
      <c r="AR53" s="88"/>
    </row>
    <row r="54" spans="1:44" ht="15.75" x14ac:dyDescent="0.25">
      <c r="A54" s="73" t="str">
        <f>CONCATENATE(Leyendas!$C$2)</f>
        <v>Bolivia</v>
      </c>
      <c r="B54" s="73" t="str">
        <f>CONCATENATE(Leyendas!$A$2)</f>
        <v>2019</v>
      </c>
      <c r="C54" s="82" t="s">
        <v>276</v>
      </c>
      <c r="D54" s="84"/>
      <c r="E54" s="84"/>
      <c r="F54" s="84"/>
      <c r="G54" s="84"/>
      <c r="H54" s="84"/>
      <c r="I54" s="84"/>
      <c r="J54" s="220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0"/>
        <v/>
      </c>
      <c r="AB54" s="86" t="str">
        <f t="shared" si="1"/>
        <v/>
      </c>
      <c r="AC54" s="86" t="str">
        <f t="shared" si="2"/>
        <v/>
      </c>
      <c r="AD54" s="86" t="str">
        <f t="shared" si="11"/>
        <v/>
      </c>
      <c r="AE54" s="86" t="str">
        <f t="shared" si="12"/>
        <v/>
      </c>
      <c r="AF54" s="86" t="str">
        <f t="shared" si="13"/>
        <v/>
      </c>
      <c r="AG54" s="86" t="str">
        <f t="shared" si="14"/>
        <v/>
      </c>
      <c r="AH54" s="86" t="str">
        <f t="shared" si="15"/>
        <v/>
      </c>
      <c r="AI54" s="87" t="str">
        <f t="shared" si="8"/>
        <v/>
      </c>
      <c r="AJ54" s="86" t="str">
        <f t="shared" si="16"/>
        <v/>
      </c>
      <c r="AK54" s="86" t="str">
        <f t="shared" si="16"/>
        <v/>
      </c>
      <c r="AL54" s="86" t="str">
        <f t="shared" si="16"/>
        <v/>
      </c>
      <c r="AM54" s="86" t="str">
        <f t="shared" si="16"/>
        <v/>
      </c>
      <c r="AN54" s="86" t="str">
        <f t="shared" si="16"/>
        <v/>
      </c>
      <c r="AO54" s="86" t="str">
        <f t="shared" si="16"/>
        <v/>
      </c>
      <c r="AP54" s="86" t="str">
        <f t="shared" si="16"/>
        <v/>
      </c>
      <c r="AQ54" s="86" t="str">
        <f t="shared" si="16"/>
        <v/>
      </c>
      <c r="AR54" s="88"/>
    </row>
    <row r="55" spans="1:44" ht="15.75" x14ac:dyDescent="0.25">
      <c r="A55" s="73" t="str">
        <f>CONCATENATE(Leyendas!$C$2)</f>
        <v>Bolivia</v>
      </c>
      <c r="B55" s="73" t="str">
        <f>CONCATENATE(Leyendas!$A$2)</f>
        <v>2019</v>
      </c>
      <c r="C55" s="82" t="s">
        <v>277</v>
      </c>
      <c r="D55" s="84"/>
      <c r="E55" s="84"/>
      <c r="F55" s="84"/>
      <c r="G55" s="84"/>
      <c r="H55" s="84"/>
      <c r="I55" s="84"/>
      <c r="J55" s="220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0"/>
        <v/>
      </c>
      <c r="AB55" s="86" t="str">
        <f t="shared" si="1"/>
        <v/>
      </c>
      <c r="AC55" s="86" t="str">
        <f t="shared" si="2"/>
        <v/>
      </c>
      <c r="AD55" s="86" t="str">
        <f t="shared" si="11"/>
        <v/>
      </c>
      <c r="AE55" s="86" t="str">
        <f t="shared" si="12"/>
        <v/>
      </c>
      <c r="AF55" s="86" t="str">
        <f t="shared" si="13"/>
        <v/>
      </c>
      <c r="AG55" s="86" t="str">
        <f t="shared" si="14"/>
        <v/>
      </c>
      <c r="AH55" s="86" t="str">
        <f t="shared" si="15"/>
        <v/>
      </c>
      <c r="AI55" s="87" t="str">
        <f t="shared" si="8"/>
        <v/>
      </c>
      <c r="AJ55" s="86" t="str">
        <f t="shared" si="16"/>
        <v/>
      </c>
      <c r="AK55" s="86" t="str">
        <f t="shared" si="16"/>
        <v/>
      </c>
      <c r="AL55" s="86" t="str">
        <f t="shared" si="16"/>
        <v/>
      </c>
      <c r="AM55" s="86" t="str">
        <f t="shared" si="16"/>
        <v/>
      </c>
      <c r="AN55" s="86" t="str">
        <f t="shared" si="16"/>
        <v/>
      </c>
      <c r="AO55" s="86" t="str">
        <f t="shared" si="16"/>
        <v/>
      </c>
      <c r="AP55" s="86" t="str">
        <f t="shared" si="16"/>
        <v/>
      </c>
      <c r="AQ55" s="86" t="str">
        <f t="shared" si="16"/>
        <v/>
      </c>
      <c r="AR55" s="88"/>
    </row>
    <row r="56" spans="1:44" ht="15.75" x14ac:dyDescent="0.25">
      <c r="A56" s="73" t="str">
        <f>CONCATENATE(Leyendas!$C$2)</f>
        <v>Bolivia</v>
      </c>
      <c r="B56" s="73" t="str">
        <f>CONCATENATE(Leyendas!$A$2)</f>
        <v>2019</v>
      </c>
      <c r="C56" s="82" t="s">
        <v>278</v>
      </c>
      <c r="D56" s="84"/>
      <c r="E56" s="84"/>
      <c r="F56" s="84"/>
      <c r="G56" s="84"/>
      <c r="H56" s="84"/>
      <c r="I56" s="84"/>
      <c r="J56" s="220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0"/>
        <v/>
      </c>
      <c r="AB56" s="86" t="str">
        <f t="shared" si="1"/>
        <v/>
      </c>
      <c r="AC56" s="86" t="str">
        <f t="shared" si="2"/>
        <v/>
      </c>
      <c r="AD56" s="86" t="str">
        <f t="shared" si="11"/>
        <v/>
      </c>
      <c r="AE56" s="86" t="str">
        <f t="shared" si="12"/>
        <v/>
      </c>
      <c r="AF56" s="86" t="str">
        <f t="shared" si="13"/>
        <v/>
      </c>
      <c r="AG56" s="86" t="str">
        <f t="shared" si="14"/>
        <v/>
      </c>
      <c r="AH56" s="86" t="str">
        <f t="shared" si="15"/>
        <v/>
      </c>
      <c r="AI56" s="87" t="str">
        <f t="shared" si="8"/>
        <v/>
      </c>
      <c r="AJ56" s="86" t="str">
        <f t="shared" si="16"/>
        <v/>
      </c>
      <c r="AK56" s="86" t="str">
        <f t="shared" si="16"/>
        <v/>
      </c>
      <c r="AL56" s="86" t="str">
        <f t="shared" si="16"/>
        <v/>
      </c>
      <c r="AM56" s="86" t="str">
        <f t="shared" si="16"/>
        <v/>
      </c>
      <c r="AN56" s="86" t="str">
        <f t="shared" si="16"/>
        <v/>
      </c>
      <c r="AO56" s="86" t="str">
        <f t="shared" si="16"/>
        <v/>
      </c>
      <c r="AP56" s="86" t="str">
        <f t="shared" si="16"/>
        <v/>
      </c>
      <c r="AQ56" s="86" t="str">
        <f t="shared" si="16"/>
        <v/>
      </c>
      <c r="AR56" s="88"/>
    </row>
    <row r="57" spans="1:44" ht="15.75" x14ac:dyDescent="0.25">
      <c r="A57" s="73" t="str">
        <f>CONCATENATE(Leyendas!$C$2)</f>
        <v>Bolivia</v>
      </c>
      <c r="B57" s="73" t="str">
        <f>CONCATENATE(Leyendas!$A$2)</f>
        <v>2019</v>
      </c>
      <c r="C57" s="82" t="s">
        <v>279</v>
      </c>
      <c r="D57" s="84"/>
      <c r="E57" s="84"/>
      <c r="F57" s="84"/>
      <c r="G57" s="84"/>
      <c r="H57" s="84"/>
      <c r="I57" s="84"/>
      <c r="J57" s="220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0"/>
        <v/>
      </c>
      <c r="AB57" s="86" t="str">
        <f t="shared" si="1"/>
        <v/>
      </c>
      <c r="AC57" s="86" t="str">
        <f t="shared" si="2"/>
        <v/>
      </c>
      <c r="AD57" s="86" t="str">
        <f t="shared" si="11"/>
        <v/>
      </c>
      <c r="AE57" s="86" t="str">
        <f t="shared" si="12"/>
        <v/>
      </c>
      <c r="AF57" s="86" t="str">
        <f t="shared" si="13"/>
        <v/>
      </c>
      <c r="AG57" s="86" t="str">
        <f t="shared" si="14"/>
        <v/>
      </c>
      <c r="AH57" s="86" t="str">
        <f t="shared" si="15"/>
        <v/>
      </c>
      <c r="AI57" s="87" t="str">
        <f t="shared" si="8"/>
        <v/>
      </c>
      <c r="AJ57" s="86" t="str">
        <f t="shared" si="16"/>
        <v/>
      </c>
      <c r="AK57" s="86" t="str">
        <f t="shared" si="16"/>
        <v/>
      </c>
      <c r="AL57" s="86" t="str">
        <f t="shared" si="16"/>
        <v/>
      </c>
      <c r="AM57" s="86" t="str">
        <f t="shared" si="16"/>
        <v/>
      </c>
      <c r="AN57" s="86" t="str">
        <f t="shared" si="16"/>
        <v/>
      </c>
      <c r="AO57" s="86" t="str">
        <f t="shared" si="16"/>
        <v/>
      </c>
      <c r="AP57" s="86" t="str">
        <f t="shared" si="16"/>
        <v/>
      </c>
      <c r="AQ57" s="86" t="str">
        <f t="shared" si="16"/>
        <v/>
      </c>
      <c r="AR57" s="88"/>
    </row>
    <row r="58" spans="1:44" s="92" customFormat="1" ht="27.75" customHeight="1" x14ac:dyDescent="0.2">
      <c r="C58" s="89" t="s">
        <v>67</v>
      </c>
      <c r="D58" s="89">
        <f t="shared" ref="D58:Z58" si="17">SUM(D6:D57)</f>
        <v>0</v>
      </c>
      <c r="E58" s="89">
        <f t="shared" si="17"/>
        <v>0</v>
      </c>
      <c r="F58" s="89">
        <f t="shared" si="17"/>
        <v>0</v>
      </c>
      <c r="G58" s="89">
        <f t="shared" si="17"/>
        <v>0</v>
      </c>
      <c r="H58" s="89">
        <f t="shared" si="17"/>
        <v>0</v>
      </c>
      <c r="I58" s="89">
        <f t="shared" si="17"/>
        <v>0</v>
      </c>
      <c r="J58" s="89">
        <f t="shared" si="17"/>
        <v>0</v>
      </c>
      <c r="K58" s="89">
        <f t="shared" si="17"/>
        <v>0</v>
      </c>
      <c r="L58" s="89">
        <f t="shared" si="17"/>
        <v>0</v>
      </c>
      <c r="M58" s="89">
        <f t="shared" si="17"/>
        <v>0</v>
      </c>
      <c r="N58" s="89">
        <f t="shared" si="17"/>
        <v>0</v>
      </c>
      <c r="O58" s="89">
        <f t="shared" si="17"/>
        <v>0</v>
      </c>
      <c r="P58" s="89">
        <f t="shared" si="17"/>
        <v>0</v>
      </c>
      <c r="Q58" s="89">
        <f t="shared" si="17"/>
        <v>0</v>
      </c>
      <c r="R58" s="89">
        <f t="shared" si="17"/>
        <v>0</v>
      </c>
      <c r="S58" s="89">
        <f t="shared" si="17"/>
        <v>0</v>
      </c>
      <c r="T58" s="89">
        <f t="shared" si="17"/>
        <v>0</v>
      </c>
      <c r="U58" s="89">
        <f t="shared" si="17"/>
        <v>0</v>
      </c>
      <c r="V58" s="89">
        <f>SUM(V6:V57)</f>
        <v>0</v>
      </c>
      <c r="W58" s="89">
        <f>SUM(W6:W57)</f>
        <v>0</v>
      </c>
      <c r="X58" s="89">
        <f t="shared" si="17"/>
        <v>0</v>
      </c>
      <c r="Y58" s="89">
        <f t="shared" si="17"/>
        <v>0</v>
      </c>
      <c r="Z58" s="89">
        <f t="shared" si="17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11"/>
        <v/>
      </c>
      <c r="AE58" s="90" t="str">
        <f t="shared" si="12"/>
        <v/>
      </c>
      <c r="AF58" s="90" t="str">
        <f t="shared" si="13"/>
        <v/>
      </c>
      <c r="AG58" s="90" t="str">
        <f t="shared" si="14"/>
        <v/>
      </c>
      <c r="AH58" s="90" t="str">
        <f t="shared" si="15"/>
        <v/>
      </c>
      <c r="AI58" s="91" t="str">
        <f t="shared" si="8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16"/>
        <v/>
      </c>
      <c r="AP58" s="90" t="str">
        <f t="shared" si="16"/>
        <v/>
      </c>
      <c r="AQ58" s="90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44" ht="37.5" customHeight="1" x14ac:dyDescent="0.25">
      <c r="C60" s="319" t="str">
        <f xml:space="preserve"> Leyendas!$C$4</f>
        <v xml:space="preserve">INDICADORES ACUMULADOS PARA EL AÑO 2019
(para el cálculo se utilizaron muestras totales) </v>
      </c>
      <c r="D60" s="320"/>
      <c r="E60" s="320"/>
      <c r="F60" s="320"/>
      <c r="G60" s="320"/>
      <c r="H60" s="32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5" customFormat="1" ht="36" customHeight="1" x14ac:dyDescent="0.25">
      <c r="C61" s="327" t="s">
        <v>280</v>
      </c>
      <c r="D61" s="328"/>
      <c r="E61" s="328"/>
      <c r="F61" s="328"/>
      <c r="G61" s="329"/>
      <c r="H61" s="94" t="e">
        <f>W58/V58</f>
        <v>#DIV/0!</v>
      </c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44" s="95" customFormat="1" ht="36" customHeight="1" x14ac:dyDescent="0.25">
      <c r="C62" s="327" t="s">
        <v>281</v>
      </c>
      <c r="D62" s="328"/>
      <c r="E62" s="328"/>
      <c r="F62" s="328"/>
      <c r="G62" s="329"/>
      <c r="H62" s="94" t="e">
        <f>X58/V58</f>
        <v>#DIV/0!</v>
      </c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44" s="95" customFormat="1" ht="36" customHeight="1" x14ac:dyDescent="0.25">
      <c r="C63" s="98"/>
      <c r="D63" s="327" t="s">
        <v>282</v>
      </c>
      <c r="E63" s="328"/>
      <c r="F63" s="328"/>
      <c r="G63" s="329"/>
      <c r="H63" s="94" t="e">
        <f>Y58/V58</f>
        <v>#DIV/0!</v>
      </c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44" s="95" customFormat="1" ht="36" customHeight="1" x14ac:dyDescent="0.25">
      <c r="C64" s="98"/>
      <c r="D64" s="327" t="s">
        <v>283</v>
      </c>
      <c r="E64" s="328"/>
      <c r="F64" s="328"/>
      <c r="G64" s="329"/>
      <c r="H64" s="94" t="e">
        <f>Z58/V58</f>
        <v>#DIV/0!</v>
      </c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3:31" ht="37.5" customHeight="1" x14ac:dyDescent="0.25">
      <c r="C65" s="337" t="s">
        <v>284</v>
      </c>
      <c r="D65" s="338"/>
      <c r="E65" s="338"/>
      <c r="F65" s="338"/>
      <c r="G65" s="339"/>
      <c r="H65" s="94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0"/>
    </row>
    <row r="70" spans="3:31" ht="15.75" x14ac:dyDescent="0.25">
      <c r="V70" s="100"/>
    </row>
    <row r="71" spans="3:31" ht="15.75" x14ac:dyDescent="0.25">
      <c r="V71" s="100"/>
    </row>
    <row r="72" spans="3:31" ht="18.75" x14ac:dyDescent="0.3">
      <c r="V72" s="101"/>
    </row>
    <row r="73" spans="3:31" ht="15.75" x14ac:dyDescent="0.25">
      <c r="V73" s="102"/>
    </row>
    <row r="74" spans="3:31" ht="15.75" x14ac:dyDescent="0.25">
      <c r="V74" s="102"/>
    </row>
    <row r="75" spans="3:31" ht="15.75" x14ac:dyDescent="0.25">
      <c r="V75" s="102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I4:AI5"/>
    <mergeCell ref="AC4:AC5"/>
    <mergeCell ref="AL4:AL5"/>
    <mergeCell ref="A4:A5"/>
    <mergeCell ref="B4:B5"/>
    <mergeCell ref="AD4:AH4"/>
    <mergeCell ref="AP4:AP5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2019-05-07T20:58:26Z</dcterms:modified>
</cp:coreProperties>
</file>