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guilarga\surfdrive - Glenn Aguilar Hernandez@surfdrive.surf.nl3\UNICA_project\WP-1 Identification\T&amp;S_framework\Journal of CE\review_round 1\supplementary_information_v3.0\"/>
    </mc:Choice>
  </mc:AlternateContent>
  <xr:revisionPtr revIDLastSave="0" documentId="13_ncr:1_{168463FD-4553-421E-8965-8834E70C000A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Cover" sheetId="6" r:id="rId1"/>
    <sheet name="exiobased_aggregated" sheetId="1" r:id="rId2"/>
    <sheet name="units" sheetId="3" r:id="rId3"/>
    <sheet name="ce_assumptions" sheetId="4" r:id="rId4"/>
    <sheet name="meta_gwp" sheetId="7" r:id="rId5"/>
    <sheet name="gwp_values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4" l="1"/>
  <c r="G12" i="4"/>
  <c r="G11" i="4"/>
  <c r="G10" i="4"/>
  <c r="G9" i="4"/>
  <c r="G8" i="4"/>
  <c r="I13" i="4"/>
  <c r="I12" i="4"/>
  <c r="I11" i="4"/>
  <c r="I10" i="4"/>
  <c r="I9" i="4"/>
  <c r="I8" i="4"/>
  <c r="F9" i="4"/>
  <c r="I7" i="4"/>
  <c r="I6" i="4"/>
  <c r="G6" i="4" s="1"/>
  <c r="I5" i="4"/>
  <c r="G7" i="4"/>
  <c r="G5" i="4"/>
  <c r="G15" i="4"/>
  <c r="G14" i="4"/>
  <c r="I15" i="4"/>
  <c r="I14" i="4"/>
  <c r="G3" i="4"/>
  <c r="G4" i="4"/>
  <c r="G2" i="4"/>
  <c r="I3" i="4"/>
  <c r="I4" i="4"/>
  <c r="I2" i="4"/>
</calcChain>
</file>

<file path=xl/sharedStrings.xml><?xml version="1.0" encoding="utf-8"?>
<sst xmlns="http://schemas.openxmlformats.org/spreadsheetml/2006/main" count="476" uniqueCount="143">
  <si>
    <t>EU</t>
  </si>
  <si>
    <t>Sector</t>
  </si>
  <si>
    <t>Agriculture</t>
  </si>
  <si>
    <t>Organic composting</t>
  </si>
  <si>
    <t>Mining</t>
  </si>
  <si>
    <t>Manufacturing - Food</t>
  </si>
  <si>
    <t>Manufacturing</t>
  </si>
  <si>
    <t>Electricity</t>
  </si>
  <si>
    <t>Services</t>
  </si>
  <si>
    <t xml:space="preserve">Construction </t>
  </si>
  <si>
    <t>Waste treatment</t>
  </si>
  <si>
    <t>RoW</t>
  </si>
  <si>
    <t>LAC</t>
  </si>
  <si>
    <t>-</t>
  </si>
  <si>
    <t>Factor of production</t>
  </si>
  <si>
    <t>Value Added</t>
  </si>
  <si>
    <t>Satellite account</t>
  </si>
  <si>
    <t>Domestic Extraction</t>
  </si>
  <si>
    <t>Water</t>
  </si>
  <si>
    <t>Employment (hours)</t>
  </si>
  <si>
    <t>Employment (people)</t>
  </si>
  <si>
    <t>Emissions</t>
  </si>
  <si>
    <t>CO2 - combustion - air</t>
  </si>
  <si>
    <t>N2O - combustion - air</t>
  </si>
  <si>
    <t>PM10-2.5</t>
  </si>
  <si>
    <t>SF6 - air</t>
  </si>
  <si>
    <t>HFC - air</t>
  </si>
  <si>
    <t>PFC - air</t>
  </si>
  <si>
    <t>CH4 - agriculture - air</t>
  </si>
  <si>
    <t>CO2 - agriculture - peat decay - air</t>
  </si>
  <si>
    <t>N2O - agriculture - air</t>
  </si>
  <si>
    <t>NH3 - agriculture - air</t>
  </si>
  <si>
    <t>Energy use</t>
  </si>
  <si>
    <t>Land</t>
  </si>
  <si>
    <t>Nutrients</t>
  </si>
  <si>
    <t>GHG emissions</t>
  </si>
  <si>
    <t>Consumption category</t>
  </si>
  <si>
    <t>Final demand</t>
  </si>
  <si>
    <t>unit</t>
  </si>
  <si>
    <t>M.EUR</t>
  </si>
  <si>
    <t>kt</t>
  </si>
  <si>
    <t>Mm3</t>
  </si>
  <si>
    <t>M.hr</t>
  </si>
  <si>
    <t>1000 p</t>
  </si>
  <si>
    <t>kg</t>
  </si>
  <si>
    <t>kg CO2-eq</t>
  </si>
  <si>
    <t>TJ</t>
  </si>
  <si>
    <t>km2</t>
  </si>
  <si>
    <t>kg CO2 eq.</t>
  </si>
  <si>
    <t>CE scenario coefficient</t>
  </si>
  <si>
    <t>Value CE scenario (in M. EURO)</t>
  </si>
  <si>
    <t>Country -Supply</t>
  </si>
  <si>
    <t>Sector - Supply</t>
  </si>
  <si>
    <t>Country - Demand</t>
  </si>
  <si>
    <t>Sector - Demand</t>
  </si>
  <si>
    <t>Final Demand</t>
  </si>
  <si>
    <t>Type (for MARIO modelling)</t>
  </si>
  <si>
    <t>Value (for MARIO modelling)</t>
  </si>
  <si>
    <t>BAU Value (in M. EURO)</t>
  </si>
  <si>
    <t>Absolute</t>
  </si>
  <si>
    <t>Percentage</t>
  </si>
  <si>
    <t>Supplementary Information</t>
  </si>
  <si>
    <t xml:space="preserve">Summary </t>
  </si>
  <si>
    <t>Latest Update:</t>
  </si>
  <si>
    <t>March 19, 2025</t>
  </si>
  <si>
    <t>Guide to sheets in this Excel workbook</t>
  </si>
  <si>
    <t>:</t>
  </si>
  <si>
    <t>Abbreviations</t>
  </si>
  <si>
    <t>country/region</t>
  </si>
  <si>
    <t>Eurpoean Union</t>
  </si>
  <si>
    <t>va</t>
  </si>
  <si>
    <t>value added</t>
  </si>
  <si>
    <t>Latin America &amp; the Caribbean</t>
  </si>
  <si>
    <t>emp</t>
  </si>
  <si>
    <t>employment</t>
  </si>
  <si>
    <t>ghg</t>
  </si>
  <si>
    <t>greenhouse gases emissions</t>
  </si>
  <si>
    <r>
      <t xml:space="preserve">Values retrieved from </t>
    </r>
    <r>
      <rPr>
        <b/>
        <sz val="11"/>
        <color theme="1"/>
        <rFont val="Calibri"/>
        <family val="2"/>
        <scheme val="minor"/>
      </rPr>
      <t>ts_geo function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ts_analysis.v3.0.py</t>
    </r>
  </si>
  <si>
    <t>exiobase_aggregated</t>
  </si>
  <si>
    <t>Rest of the World</t>
  </si>
  <si>
    <t>Aggregated EXIOBASE database v.3.9.5</t>
  </si>
  <si>
    <t>units</t>
  </si>
  <si>
    <t>This supplementary information includes data inputs and scenario assumptions from the circular economy scenarios used in 'How to measure Circularity Trade-offs and Synergies?'</t>
  </si>
  <si>
    <t>Variable</t>
  </si>
  <si>
    <t>Description</t>
  </si>
  <si>
    <t>Units</t>
  </si>
  <si>
    <t>Source</t>
  </si>
  <si>
    <t>Citation</t>
  </si>
  <si>
    <t>CO2</t>
  </si>
  <si>
    <t>Carbon dioxide emissions</t>
  </si>
  <si>
    <t>tCO2eq</t>
  </si>
  <si>
    <t>EDGAR_v6.0</t>
  </si>
  <si>
    <t>Crippa, Monica; Guizzardi, Diego; Muntean, Marilena; Schaaf, Edwin; Lo Vullo, Eleonora; Solazzo, Efisio; Monforti-Ferrario, Fabio; Olivier, Jos; Vignati, Elisabetta (2021):  EDGAR v6.0 Greenhouse Gas Emissions. European Commission, Joint Research Centre (JRC) [Dataset] PID: http://data.europa.eu/89h/97a67d67-c62e-4826-b873-9d972c4f670b</t>
  </si>
  <si>
    <t>CH4</t>
  </si>
  <si>
    <t>Methane emissions</t>
  </si>
  <si>
    <t>N2O</t>
  </si>
  <si>
    <t>Nitrous Oxide emissions</t>
  </si>
  <si>
    <t>Fgas</t>
  </si>
  <si>
    <t>Fluorinated gas emissions</t>
  </si>
  <si>
    <t>GHG</t>
  </si>
  <si>
    <t>Total greenhouse gas emissions</t>
  </si>
  <si>
    <t>gas</t>
  </si>
  <si>
    <t>gwp100_ar5</t>
  </si>
  <si>
    <t>gwp100_ar6</t>
  </si>
  <si>
    <t>C2F6</t>
  </si>
  <si>
    <t>C3F8</t>
  </si>
  <si>
    <t>C4F10</t>
  </si>
  <si>
    <t>C5F12</t>
  </si>
  <si>
    <t>C6F14</t>
  </si>
  <si>
    <t>C7F16</t>
  </si>
  <si>
    <t>c-C4F8</t>
  </si>
  <si>
    <t>CF4</t>
  </si>
  <si>
    <t>CH4 Biogenic</t>
  </si>
  <si>
    <t>CH4 Fossil (Combustion)</t>
  </si>
  <si>
    <t>CH4 Fossil (Fugitive)</t>
  </si>
  <si>
    <t>CH4 Fossil (Process)</t>
  </si>
  <si>
    <t>HCFC-141b</t>
  </si>
  <si>
    <t>HCFC-142b</t>
  </si>
  <si>
    <t>HFC-125</t>
  </si>
  <si>
    <t>HFC-134a</t>
  </si>
  <si>
    <t>HFC-134</t>
  </si>
  <si>
    <t>HFC-143a</t>
  </si>
  <si>
    <t>HFC-143</t>
  </si>
  <si>
    <t>HFC-152a</t>
  </si>
  <si>
    <t>HFC-227ea</t>
  </si>
  <si>
    <t>HFC-23</t>
  </si>
  <si>
    <t>HFC-236fa</t>
  </si>
  <si>
    <t>HFC-245fa</t>
  </si>
  <si>
    <t>HFC-32</t>
  </si>
  <si>
    <t>HFC-365mfc</t>
  </si>
  <si>
    <t>HFC-41</t>
  </si>
  <si>
    <t>HFC-43-10-mee</t>
  </si>
  <si>
    <t>HFC-43-10mee</t>
  </si>
  <si>
    <t>NF3</t>
  </si>
  <si>
    <t>SF6</t>
  </si>
  <si>
    <t>ce_assumptions</t>
  </si>
  <si>
    <t>gwp_values</t>
  </si>
  <si>
    <t>Units from EXIOBASE database v.3.9.5</t>
  </si>
  <si>
    <t>Data for CE scenarios based on assumptions described in the main text</t>
  </si>
  <si>
    <t>metadata_gwp</t>
  </si>
  <si>
    <t>Chemical fertilizers</t>
  </si>
  <si>
    <t>Global Warming Potential (GWP-100) from IPPC AR-6 (in https://zenodo.org/records/6483002)</t>
  </si>
  <si>
    <t>Metadata of Global Warming Potential (GWP-100) from IPPC AR-6 (in https://zenodo.org/records/6483002)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</si>
</sst>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;\-0.0;\-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164" fontId="0" fillId="0" borderId="0" xfId="0" applyNumberFormat="1"/>
    <xf numFmtId="0" fontId="0" fillId="3" borderId="0" xfId="0" applyFill="1"/>
    <xf numFmtId="0" fontId="1" fillId="0" borderId="0" xfId="0" applyFont="1"/>
    <xf numFmtId="14" fontId="0" fillId="0" borderId="0" xfId="0" applyNumberForma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ont="1" applyBorder="1"/>
    <xf numFmtId="164" fontId="0" fillId="0" borderId="1" xfId="0" applyNumberFormat="1" applyFont="1" applyFill="1" applyBorder="1"/>
    <xf numFmtId="165" fontId="0" fillId="0" borderId="1" xfId="0" applyNumberFormat="1" applyFont="1" applyBorder="1"/>
    <xf numFmtId="0" fontId="1" fillId="0" borderId="1" xfId="0" applyFont="1" applyBorder="1" applyAlignment="1">
      <alignment wrapText="1"/>
    </xf>
    <xf numFmtId="164" fontId="0" fillId="0" borderId="1" xfId="0" applyNumberFormat="1" applyBorder="1"/>
    <xf numFmtId="164" fontId="0" fillId="0" borderId="1" xfId="0" applyNumberFormat="1" applyFill="1" applyBorder="1"/>
  </cellXfs>
  <cellStyles count="2">
    <cellStyle name="Normal" xfId="0" builtinId="0"/>
    <cellStyle name="Normal 2" xfId="1" xr:uid="{F8C9EA93-1E38-427B-A2EB-2D342F0354AC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09D4B-B0C2-4EB7-B264-D47F3DD937CB}">
  <dimension ref="A1:M21"/>
  <sheetViews>
    <sheetView tabSelected="1" workbookViewId="0">
      <selection activeCell="D15" sqref="D15"/>
    </sheetView>
  </sheetViews>
  <sheetFormatPr defaultRowHeight="14.4" x14ac:dyDescent="0.3"/>
  <cols>
    <col min="2" max="2" width="11" customWidth="1"/>
  </cols>
  <sheetData>
    <row r="1" spans="1:4" x14ac:dyDescent="0.3">
      <c r="A1" s="4" t="s">
        <v>61</v>
      </c>
    </row>
    <row r="2" spans="1:4" x14ac:dyDescent="0.3">
      <c r="A2" s="4"/>
    </row>
    <row r="3" spans="1:4" x14ac:dyDescent="0.3">
      <c r="A3" s="4" t="s">
        <v>62</v>
      </c>
    </row>
    <row r="4" spans="1:4" x14ac:dyDescent="0.3">
      <c r="A4" t="s">
        <v>82</v>
      </c>
    </row>
    <row r="5" spans="1:4" x14ac:dyDescent="0.3">
      <c r="A5" t="s">
        <v>77</v>
      </c>
    </row>
    <row r="6" spans="1:4" x14ac:dyDescent="0.3">
      <c r="A6" s="4"/>
    </row>
    <row r="7" spans="1:4" x14ac:dyDescent="0.3">
      <c r="A7" s="4" t="s">
        <v>63</v>
      </c>
      <c r="C7" s="5" t="s">
        <v>64</v>
      </c>
    </row>
    <row r="9" spans="1:4" x14ac:dyDescent="0.3">
      <c r="A9" s="4" t="s">
        <v>65</v>
      </c>
      <c r="B9" s="4"/>
      <c r="C9" s="4"/>
    </row>
    <row r="10" spans="1:4" x14ac:dyDescent="0.3">
      <c r="A10" s="4"/>
    </row>
    <row r="11" spans="1:4" x14ac:dyDescent="0.3">
      <c r="A11" s="4"/>
      <c r="B11" s="6" t="s">
        <v>78</v>
      </c>
      <c r="C11" s="4" t="s">
        <v>66</v>
      </c>
      <c r="D11" t="s">
        <v>80</v>
      </c>
    </row>
    <row r="12" spans="1:4" x14ac:dyDescent="0.3">
      <c r="A12" s="4"/>
      <c r="B12" s="6" t="s">
        <v>81</v>
      </c>
      <c r="C12" s="4" t="s">
        <v>66</v>
      </c>
      <c r="D12" t="s">
        <v>137</v>
      </c>
    </row>
    <row r="13" spans="1:4" x14ac:dyDescent="0.3">
      <c r="A13" s="4"/>
      <c r="B13" s="6" t="s">
        <v>135</v>
      </c>
      <c r="C13" s="4" t="s">
        <v>66</v>
      </c>
      <c r="D13" t="s">
        <v>138</v>
      </c>
    </row>
    <row r="14" spans="1:4" x14ac:dyDescent="0.3">
      <c r="A14" s="4"/>
      <c r="B14" s="6" t="s">
        <v>139</v>
      </c>
      <c r="C14" s="4" t="s">
        <v>66</v>
      </c>
      <c r="D14" t="s">
        <v>142</v>
      </c>
    </row>
    <row r="15" spans="1:4" x14ac:dyDescent="0.3">
      <c r="A15" s="4"/>
      <c r="B15" s="6" t="s">
        <v>136</v>
      </c>
      <c r="C15" s="4" t="s">
        <v>66</v>
      </c>
      <c r="D15" t="s">
        <v>141</v>
      </c>
    </row>
    <row r="16" spans="1:4" x14ac:dyDescent="0.3">
      <c r="B16" s="6"/>
      <c r="C16" s="4"/>
    </row>
    <row r="17" spans="1:13" x14ac:dyDescent="0.3">
      <c r="A17" s="7" t="s">
        <v>67</v>
      </c>
    </row>
    <row r="19" spans="1:13" x14ac:dyDescent="0.3">
      <c r="B19" s="8" t="s">
        <v>68</v>
      </c>
      <c r="C19" s="9" t="s">
        <v>66</v>
      </c>
      <c r="D19" s="10" t="s">
        <v>0</v>
      </c>
      <c r="E19" s="10" t="s">
        <v>69</v>
      </c>
      <c r="H19" s="8" t="s">
        <v>68</v>
      </c>
      <c r="I19" s="9" t="s">
        <v>66</v>
      </c>
      <c r="J19" s="11" t="s">
        <v>70</v>
      </c>
      <c r="K19" s="12" t="s">
        <v>71</v>
      </c>
      <c r="L19" s="12"/>
      <c r="M19" s="12"/>
    </row>
    <row r="20" spans="1:13" x14ac:dyDescent="0.3">
      <c r="D20" s="10" t="s">
        <v>12</v>
      </c>
      <c r="E20" s="10" t="s">
        <v>72</v>
      </c>
      <c r="J20" s="11" t="s">
        <v>73</v>
      </c>
      <c r="K20" s="12" t="s">
        <v>74</v>
      </c>
      <c r="L20" s="12"/>
      <c r="M20" s="12"/>
    </row>
    <row r="21" spans="1:13" x14ac:dyDescent="0.3">
      <c r="D21" s="10" t="s">
        <v>11</v>
      </c>
      <c r="E21" s="10" t="s">
        <v>79</v>
      </c>
      <c r="J21" s="11" t="s">
        <v>75</v>
      </c>
      <c r="K21" s="12" t="s">
        <v>76</v>
      </c>
      <c r="L21" s="12"/>
      <c r="M21" s="12"/>
    </row>
  </sheetData>
  <mergeCells count="3">
    <mergeCell ref="K19:M19"/>
    <mergeCell ref="K20:M20"/>
    <mergeCell ref="K21:M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6"/>
  <sheetViews>
    <sheetView workbookViewId="0">
      <pane xSplit="3" ySplit="3" topLeftCell="AI4" activePane="bottomRight" state="frozen"/>
      <selection pane="topRight" activeCell="D1" sqref="D1"/>
      <selection pane="bottomLeft" activeCell="A4" sqref="A4"/>
      <selection pane="bottomRight" activeCell="AJ5" sqref="AJ5"/>
    </sheetView>
  </sheetViews>
  <sheetFormatPr defaultRowHeight="14.4" x14ac:dyDescent="0.3"/>
  <cols>
    <col min="3" max="3" width="24.6640625" customWidth="1"/>
    <col min="34" max="34" width="25.88671875" customWidth="1"/>
  </cols>
  <sheetData>
    <row r="1" spans="1:37" x14ac:dyDescent="0.3"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11</v>
      </c>
      <c r="O1" s="1" t="s">
        <v>11</v>
      </c>
      <c r="P1" s="1" t="s">
        <v>11</v>
      </c>
      <c r="Q1" s="1" t="s">
        <v>11</v>
      </c>
      <c r="R1" s="1" t="s">
        <v>11</v>
      </c>
      <c r="S1" s="1" t="s">
        <v>11</v>
      </c>
      <c r="T1" s="1" t="s">
        <v>11</v>
      </c>
      <c r="U1" s="1" t="s">
        <v>11</v>
      </c>
      <c r="V1" s="1" t="s">
        <v>11</v>
      </c>
      <c r="W1" s="1" t="s">
        <v>11</v>
      </c>
      <c r="X1" s="1" t="s">
        <v>12</v>
      </c>
      <c r="Y1" s="1" t="s">
        <v>12</v>
      </c>
      <c r="Z1" s="1" t="s">
        <v>12</v>
      </c>
      <c r="AA1" s="1" t="s">
        <v>12</v>
      </c>
      <c r="AB1" s="1" t="s">
        <v>12</v>
      </c>
      <c r="AC1" s="1" t="s">
        <v>12</v>
      </c>
      <c r="AD1" s="1" t="s">
        <v>12</v>
      </c>
      <c r="AE1" s="1" t="s">
        <v>12</v>
      </c>
      <c r="AF1" s="1" t="s">
        <v>12</v>
      </c>
      <c r="AG1" s="1" t="s">
        <v>12</v>
      </c>
      <c r="AH1" s="1" t="s">
        <v>0</v>
      </c>
      <c r="AI1" s="1" t="s">
        <v>11</v>
      </c>
      <c r="AJ1" s="1" t="s">
        <v>12</v>
      </c>
    </row>
    <row r="2" spans="1:37" x14ac:dyDescent="0.3"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  <c r="P2" s="1" t="s">
        <v>1</v>
      </c>
      <c r="Q2" s="1" t="s">
        <v>1</v>
      </c>
      <c r="R2" s="1" t="s">
        <v>1</v>
      </c>
      <c r="S2" s="1" t="s">
        <v>1</v>
      </c>
      <c r="T2" s="1" t="s">
        <v>1</v>
      </c>
      <c r="U2" s="1" t="s">
        <v>1</v>
      </c>
      <c r="V2" s="1" t="s">
        <v>1</v>
      </c>
      <c r="W2" s="1" t="s">
        <v>1</v>
      </c>
      <c r="X2" s="1" t="s">
        <v>1</v>
      </c>
      <c r="Y2" s="1" t="s">
        <v>1</v>
      </c>
      <c r="Z2" s="1" t="s">
        <v>1</v>
      </c>
      <c r="AA2" s="1" t="s">
        <v>1</v>
      </c>
      <c r="AB2" s="1" t="s">
        <v>1</v>
      </c>
      <c r="AC2" s="1" t="s">
        <v>1</v>
      </c>
      <c r="AD2" s="1" t="s">
        <v>1</v>
      </c>
      <c r="AE2" s="1" t="s">
        <v>1</v>
      </c>
      <c r="AF2" s="1" t="s">
        <v>1</v>
      </c>
      <c r="AG2" s="1" t="s">
        <v>1</v>
      </c>
      <c r="AH2" s="1" t="s">
        <v>36</v>
      </c>
      <c r="AI2" s="1" t="s">
        <v>36</v>
      </c>
      <c r="AJ2" s="1" t="s">
        <v>36</v>
      </c>
    </row>
    <row r="3" spans="1:37" x14ac:dyDescent="0.3"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140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2</v>
      </c>
      <c r="O3" s="1" t="s">
        <v>3</v>
      </c>
      <c r="P3" s="1" t="s">
        <v>4</v>
      </c>
      <c r="Q3" s="1" t="s">
        <v>5</v>
      </c>
      <c r="R3" s="1" t="s">
        <v>6</v>
      </c>
      <c r="S3" s="1" t="s">
        <v>140</v>
      </c>
      <c r="T3" s="1" t="s">
        <v>7</v>
      </c>
      <c r="U3" s="1" t="s">
        <v>8</v>
      </c>
      <c r="V3" s="1" t="s">
        <v>9</v>
      </c>
      <c r="W3" s="1" t="s">
        <v>10</v>
      </c>
      <c r="X3" s="1" t="s">
        <v>2</v>
      </c>
      <c r="Y3" s="1" t="s">
        <v>3</v>
      </c>
      <c r="Z3" s="1" t="s">
        <v>4</v>
      </c>
      <c r="AA3" s="1" t="s">
        <v>5</v>
      </c>
      <c r="AB3" s="1" t="s">
        <v>6</v>
      </c>
      <c r="AC3" s="1" t="s">
        <v>140</v>
      </c>
      <c r="AD3" s="1" t="s">
        <v>7</v>
      </c>
      <c r="AE3" s="1" t="s">
        <v>8</v>
      </c>
      <c r="AF3" s="1" t="s">
        <v>9</v>
      </c>
      <c r="AG3" s="1" t="s">
        <v>10</v>
      </c>
      <c r="AH3" s="1" t="s">
        <v>37</v>
      </c>
      <c r="AI3" s="1" t="s">
        <v>37</v>
      </c>
      <c r="AJ3" s="1" t="s">
        <v>37</v>
      </c>
    </row>
    <row r="4" spans="1:37" x14ac:dyDescent="0.3">
      <c r="A4" s="1" t="s">
        <v>0</v>
      </c>
      <c r="B4" s="1" t="s">
        <v>1</v>
      </c>
      <c r="C4" s="1" t="s">
        <v>2</v>
      </c>
      <c r="D4" s="2">
        <v>51063.686223322708</v>
      </c>
      <c r="E4" s="2">
        <v>38.378510309116152</v>
      </c>
      <c r="F4" s="2">
        <v>294.62317863268891</v>
      </c>
      <c r="G4" s="2">
        <v>196060.10159821319</v>
      </c>
      <c r="H4" s="2">
        <v>40992.817347650787</v>
      </c>
      <c r="I4" s="2">
        <v>317.15925367835553</v>
      </c>
      <c r="J4" s="2">
        <v>1436.149252155685</v>
      </c>
      <c r="K4" s="2">
        <v>36212.721047448511</v>
      </c>
      <c r="L4" s="2">
        <v>2211.469470566944</v>
      </c>
      <c r="M4" s="2">
        <v>2769.6867210253999</v>
      </c>
      <c r="N4" s="2">
        <v>4798.7366102236119</v>
      </c>
      <c r="O4" s="2">
        <v>47.207274276766682</v>
      </c>
      <c r="P4" s="2">
        <v>458.48527943070309</v>
      </c>
      <c r="Q4" s="2">
        <v>8233.1782141097538</v>
      </c>
      <c r="R4" s="2">
        <v>8272.248807599768</v>
      </c>
      <c r="S4" s="2">
        <v>1507.1162570802389</v>
      </c>
      <c r="T4" s="2">
        <v>45.659410998440173</v>
      </c>
      <c r="U4" s="2">
        <v>6386.8846841012901</v>
      </c>
      <c r="V4" s="2">
        <v>474.50540582143611</v>
      </c>
      <c r="W4" s="2">
        <v>469.35596242495359</v>
      </c>
      <c r="X4" s="2">
        <v>188.16551854218901</v>
      </c>
      <c r="Y4" s="2">
        <v>1.1658839460570541E-2</v>
      </c>
      <c r="Z4" s="2">
        <v>5.580462807512319</v>
      </c>
      <c r="AA4" s="2">
        <v>242.94706320058299</v>
      </c>
      <c r="AB4" s="2">
        <v>165.17596683941059</v>
      </c>
      <c r="AC4" s="2">
        <v>15.37483915626682</v>
      </c>
      <c r="AD4" s="2">
        <v>0.55008542327443155</v>
      </c>
      <c r="AE4" s="2">
        <v>115.5475344340433</v>
      </c>
      <c r="AF4" s="2">
        <v>6.410807417297077</v>
      </c>
      <c r="AG4" s="2">
        <v>6.6294483520734424</v>
      </c>
      <c r="AH4" s="2">
        <v>167935.72795648719</v>
      </c>
      <c r="AI4" s="2">
        <v>16525.97418412449</v>
      </c>
      <c r="AJ4" s="2">
        <v>529.15517139285885</v>
      </c>
    </row>
    <row r="5" spans="1:37" s="3" customFormat="1" x14ac:dyDescent="0.3">
      <c r="A5" s="1" t="s">
        <v>0</v>
      </c>
      <c r="B5" s="1" t="s">
        <v>1</v>
      </c>
      <c r="C5" s="1" t="s">
        <v>3</v>
      </c>
      <c r="D5" s="2">
        <v>240.61369838113319</v>
      </c>
      <c r="E5" s="2">
        <v>448.10128362068781</v>
      </c>
      <c r="F5" s="2">
        <v>100.55209035600841</v>
      </c>
      <c r="G5" s="2">
        <v>385.85054614190568</v>
      </c>
      <c r="H5" s="2">
        <v>2860.5650292008609</v>
      </c>
      <c r="I5" s="2">
        <v>3.3669438387063781</v>
      </c>
      <c r="J5" s="2">
        <v>130.47685155093779</v>
      </c>
      <c r="K5" s="2">
        <v>3971.5923228976249</v>
      </c>
      <c r="L5" s="2">
        <v>474.24102701429882</v>
      </c>
      <c r="M5" s="2">
        <v>2284.2046274178479</v>
      </c>
      <c r="N5" s="2">
        <v>279.09000030792998</v>
      </c>
      <c r="O5" s="2">
        <v>1.19722318732924</v>
      </c>
      <c r="P5" s="2">
        <v>30.907332257580961</v>
      </c>
      <c r="Q5" s="2">
        <v>39.313215280640662</v>
      </c>
      <c r="R5" s="2">
        <v>409.64418418316188</v>
      </c>
      <c r="S5" s="2">
        <v>9.418677480830203</v>
      </c>
      <c r="T5" s="2">
        <v>16.058285565346662</v>
      </c>
      <c r="U5" s="2">
        <v>277.95609586067508</v>
      </c>
      <c r="V5" s="2">
        <v>37.803139764131977</v>
      </c>
      <c r="W5" s="2">
        <v>79.743499017456188</v>
      </c>
      <c r="X5" s="2">
        <v>1.956350430948345</v>
      </c>
      <c r="Y5" s="2">
        <v>8.1845647831215104E-2</v>
      </c>
      <c r="Z5" s="2">
        <v>0.53332146923359203</v>
      </c>
      <c r="AA5" s="2">
        <v>274.32739473691828</v>
      </c>
      <c r="AB5" s="2">
        <v>18.623787256342659</v>
      </c>
      <c r="AC5" s="2">
        <v>0.77541127332797199</v>
      </c>
      <c r="AD5" s="2">
        <v>0.69174792812173747</v>
      </c>
      <c r="AE5" s="2">
        <v>18.629540085977389</v>
      </c>
      <c r="AF5" s="2">
        <v>0.97270426036882107</v>
      </c>
      <c r="AG5" s="2">
        <v>2.5389935755996902</v>
      </c>
      <c r="AH5" s="2">
        <v>4856.3648174862756</v>
      </c>
      <c r="AI5" s="2">
        <v>157.78531602569279</v>
      </c>
      <c r="AJ5" s="2">
        <v>6.6416714818643907</v>
      </c>
      <c r="AK5"/>
    </row>
    <row r="6" spans="1:37" x14ac:dyDescent="0.3">
      <c r="A6" s="1" t="s">
        <v>0</v>
      </c>
      <c r="B6" s="1" t="s">
        <v>1</v>
      </c>
      <c r="C6" s="1" t="s">
        <v>4</v>
      </c>
      <c r="D6" s="2">
        <v>1342.6109502287361</v>
      </c>
      <c r="E6" s="2">
        <v>29.00214564547602</v>
      </c>
      <c r="F6" s="2">
        <v>3500.072083182667</v>
      </c>
      <c r="G6" s="2">
        <v>2445.5084069359141</v>
      </c>
      <c r="H6" s="2">
        <v>26193.19578450466</v>
      </c>
      <c r="I6" s="2">
        <v>362.21956454681077</v>
      </c>
      <c r="J6" s="2">
        <v>6315.0766742722763</v>
      </c>
      <c r="K6" s="2">
        <v>9866.7257717721586</v>
      </c>
      <c r="L6" s="2">
        <v>7401.9330591250309</v>
      </c>
      <c r="M6" s="2">
        <v>1220.779703862449</v>
      </c>
      <c r="N6" s="2">
        <v>149.82697492019929</v>
      </c>
      <c r="O6" s="2">
        <v>0.28768924272934582</v>
      </c>
      <c r="P6" s="2">
        <v>311.71597327946631</v>
      </c>
      <c r="Q6" s="2">
        <v>379.28094142763251</v>
      </c>
      <c r="R6" s="2">
        <v>5356.3512217622319</v>
      </c>
      <c r="S6" s="2">
        <v>691.97041132369895</v>
      </c>
      <c r="T6" s="2">
        <v>295.52615340563432</v>
      </c>
      <c r="U6" s="2">
        <v>1142.5688001409151</v>
      </c>
      <c r="V6" s="2">
        <v>432.90502354533157</v>
      </c>
      <c r="W6" s="2">
        <v>101.8098535464058</v>
      </c>
      <c r="X6" s="2">
        <v>9.7151572647573357</v>
      </c>
      <c r="Y6" s="2">
        <v>8.7632378691774315E-3</v>
      </c>
      <c r="Z6" s="2">
        <v>6.7801137630103536</v>
      </c>
      <c r="AA6" s="2">
        <v>5.795668121626905</v>
      </c>
      <c r="AB6" s="2">
        <v>132.98449645384929</v>
      </c>
      <c r="AC6" s="2">
        <v>1.9551777491324951</v>
      </c>
      <c r="AD6" s="2">
        <v>0.36982875031142309</v>
      </c>
      <c r="AE6" s="2">
        <v>36.737753386428238</v>
      </c>
      <c r="AF6" s="2">
        <v>18.162299889633541</v>
      </c>
      <c r="AG6" s="2">
        <v>7.0416757485070498</v>
      </c>
      <c r="AH6" s="2">
        <v>11512.06565756393</v>
      </c>
      <c r="AI6" s="2">
        <v>1059.611856248943</v>
      </c>
      <c r="AJ6" s="2">
        <v>50.490272184221439</v>
      </c>
    </row>
    <row r="7" spans="1:37" x14ac:dyDescent="0.3">
      <c r="A7" s="1" t="s">
        <v>0</v>
      </c>
      <c r="B7" s="1" t="s">
        <v>1</v>
      </c>
      <c r="C7" s="1" t="s">
        <v>5</v>
      </c>
      <c r="D7" s="2">
        <v>41336.611870492183</v>
      </c>
      <c r="E7" s="2">
        <v>205.99510656261401</v>
      </c>
      <c r="F7" s="2">
        <v>1075.2249711223681</v>
      </c>
      <c r="G7" s="2">
        <v>145017.4947882877</v>
      </c>
      <c r="H7" s="2">
        <v>30338.09768532373</v>
      </c>
      <c r="I7" s="2">
        <v>456.04021403149733</v>
      </c>
      <c r="J7" s="2">
        <v>863.12122128376132</v>
      </c>
      <c r="K7" s="2">
        <v>130282.7536974191</v>
      </c>
      <c r="L7" s="2">
        <v>4167.5783346347043</v>
      </c>
      <c r="M7" s="2">
        <v>16922.5657539686</v>
      </c>
      <c r="N7" s="2">
        <v>17594.451064752389</v>
      </c>
      <c r="O7" s="2">
        <v>1.469779647682631</v>
      </c>
      <c r="P7" s="2">
        <v>653.73860716002162</v>
      </c>
      <c r="Q7" s="2">
        <v>24501.754771125339</v>
      </c>
      <c r="R7" s="2">
        <v>6502.8543501781833</v>
      </c>
      <c r="S7" s="2">
        <v>889.64171651556694</v>
      </c>
      <c r="T7" s="2">
        <v>141.5210034899454</v>
      </c>
      <c r="U7" s="2">
        <v>22444.490709284812</v>
      </c>
      <c r="V7" s="2">
        <v>492.92385917780598</v>
      </c>
      <c r="W7" s="2">
        <v>3037.6044575919041</v>
      </c>
      <c r="X7" s="2">
        <v>520.78531084547933</v>
      </c>
      <c r="Y7" s="2">
        <v>2.6275538531240931E-2</v>
      </c>
      <c r="Z7" s="2">
        <v>15.036908320559061</v>
      </c>
      <c r="AA7" s="2">
        <v>987.2822910367197</v>
      </c>
      <c r="AB7" s="2">
        <v>433.86579114513341</v>
      </c>
      <c r="AC7" s="2">
        <v>64.253180446214827</v>
      </c>
      <c r="AD7" s="2">
        <v>1.0055343892119499</v>
      </c>
      <c r="AE7" s="2">
        <v>881.56588158638283</v>
      </c>
      <c r="AF7" s="2">
        <v>15.09185172078292</v>
      </c>
      <c r="AG7" s="2">
        <v>75.57121541614552</v>
      </c>
      <c r="AH7" s="2">
        <v>500215.52597653313</v>
      </c>
      <c r="AI7" s="2">
        <v>120269.1774959577</v>
      </c>
      <c r="AJ7" s="2">
        <v>6789.8772701338548</v>
      </c>
    </row>
    <row r="8" spans="1:37" x14ac:dyDescent="0.3">
      <c r="A8" s="1" t="s">
        <v>0</v>
      </c>
      <c r="B8" s="1" t="s">
        <v>1</v>
      </c>
      <c r="C8" s="1" t="s">
        <v>6</v>
      </c>
      <c r="D8" s="2">
        <v>46899.814392315617</v>
      </c>
      <c r="E8" s="2">
        <v>1444.9134542407251</v>
      </c>
      <c r="F8" s="2">
        <v>10017.6954041238</v>
      </c>
      <c r="G8" s="2">
        <v>64483.876917370922</v>
      </c>
      <c r="H8" s="2">
        <v>1565740.7600102581</v>
      </c>
      <c r="I8" s="2">
        <v>2469.836147762242</v>
      </c>
      <c r="J8" s="2">
        <v>15502.098249035669</v>
      </c>
      <c r="K8" s="2">
        <v>547111.05604939291</v>
      </c>
      <c r="L8" s="2">
        <v>327249.24350193382</v>
      </c>
      <c r="M8" s="2">
        <v>72901.484310757747</v>
      </c>
      <c r="N8" s="2">
        <v>14984.688599905439</v>
      </c>
      <c r="O8" s="2">
        <v>92.233504207658626</v>
      </c>
      <c r="P8" s="2">
        <v>16355.393632397039</v>
      </c>
      <c r="Q8" s="2">
        <v>15262.061847178</v>
      </c>
      <c r="R8" s="2">
        <v>362497.07776940428</v>
      </c>
      <c r="S8" s="2">
        <v>5289.1798231364364</v>
      </c>
      <c r="T8" s="2">
        <v>6340.1894514602809</v>
      </c>
      <c r="U8" s="2">
        <v>154375.63041647061</v>
      </c>
      <c r="V8" s="2">
        <v>83663.947432894071</v>
      </c>
      <c r="W8" s="2">
        <v>19460.708731093109</v>
      </c>
      <c r="X8" s="2">
        <v>1915.3824066181</v>
      </c>
      <c r="Y8" s="2">
        <v>2.019710550341971</v>
      </c>
      <c r="Z8" s="2">
        <v>1956.748092106463</v>
      </c>
      <c r="AA8" s="2">
        <v>2518.940502291508</v>
      </c>
      <c r="AB8" s="2">
        <v>29861.991479285869</v>
      </c>
      <c r="AC8" s="2">
        <v>585.41108947645057</v>
      </c>
      <c r="AD8" s="2">
        <v>203.81110990047469</v>
      </c>
      <c r="AE8" s="2">
        <v>12545.416315831189</v>
      </c>
      <c r="AF8" s="2">
        <v>5625.8197938577887</v>
      </c>
      <c r="AG8" s="2">
        <v>1086.171417349494</v>
      </c>
      <c r="AH8" s="2">
        <v>1689237.702272465</v>
      </c>
      <c r="AI8" s="2">
        <v>685417.71221751475</v>
      </c>
      <c r="AJ8" s="2">
        <v>36178.853690448021</v>
      </c>
    </row>
    <row r="9" spans="1:37" s="3" customFormat="1" x14ac:dyDescent="0.3">
      <c r="A9" s="1" t="s">
        <v>0</v>
      </c>
      <c r="B9" s="1" t="s">
        <v>1</v>
      </c>
      <c r="C9" s="1" t="s">
        <v>140</v>
      </c>
      <c r="D9" s="2">
        <v>3631.9726405397619</v>
      </c>
      <c r="E9" s="2">
        <v>16.052691219912511</v>
      </c>
      <c r="F9" s="2">
        <v>118.4421781980422</v>
      </c>
      <c r="G9" s="2">
        <v>210.46340263042049</v>
      </c>
      <c r="H9" s="2">
        <v>2165.2233115797949</v>
      </c>
      <c r="I9" s="2">
        <v>66.545774197665452</v>
      </c>
      <c r="J9" s="2">
        <v>87.987664772988438</v>
      </c>
      <c r="K9" s="2">
        <v>1104.597734029039</v>
      </c>
      <c r="L9" s="2">
        <v>324.28858163886542</v>
      </c>
      <c r="M9" s="2">
        <v>110.70234565520229</v>
      </c>
      <c r="N9" s="2">
        <v>832.78970807809299</v>
      </c>
      <c r="O9" s="2">
        <v>0.12544349605793489</v>
      </c>
      <c r="P9" s="2">
        <v>40.916391397554733</v>
      </c>
      <c r="Q9" s="2">
        <v>19.13223843755376</v>
      </c>
      <c r="R9" s="2">
        <v>270.04271226396583</v>
      </c>
      <c r="S9" s="2">
        <v>109.71016544212191</v>
      </c>
      <c r="T9" s="2">
        <v>9.2364985245845279</v>
      </c>
      <c r="U9" s="2">
        <v>83.026705086827448</v>
      </c>
      <c r="V9" s="2">
        <v>36.969397654249761</v>
      </c>
      <c r="W9" s="2">
        <v>21.701255671270911</v>
      </c>
      <c r="X9" s="2">
        <v>190.7277142856837</v>
      </c>
      <c r="Y9" s="2">
        <v>4.4581854638057149E-4</v>
      </c>
      <c r="Z9" s="2">
        <v>7.5950971144965491</v>
      </c>
      <c r="AA9" s="2">
        <v>3.012035310856096</v>
      </c>
      <c r="AB9" s="2">
        <v>17.78525872148937</v>
      </c>
      <c r="AC9" s="2">
        <v>78.258854271466532</v>
      </c>
      <c r="AD9" s="2">
        <v>9.3436609642853677E-2</v>
      </c>
      <c r="AE9" s="2">
        <v>10.812954857476999</v>
      </c>
      <c r="AF9" s="2">
        <v>2.5820255377448622</v>
      </c>
      <c r="AG9" s="2">
        <v>0.52809949861152727</v>
      </c>
      <c r="AH9" s="2">
        <v>8364.3744204565228</v>
      </c>
      <c r="AI9" s="2">
        <v>149.65089522230139</v>
      </c>
      <c r="AJ9" s="2">
        <v>21.504831610948159</v>
      </c>
      <c r="AK9"/>
    </row>
    <row r="10" spans="1:37" x14ac:dyDescent="0.3">
      <c r="A10" s="1" t="s">
        <v>0</v>
      </c>
      <c r="B10" s="1" t="s">
        <v>1</v>
      </c>
      <c r="C10" s="1" t="s">
        <v>7</v>
      </c>
      <c r="D10" s="2">
        <v>6871.0110335763165</v>
      </c>
      <c r="E10" s="2">
        <v>164.17096940291009</v>
      </c>
      <c r="F10" s="2">
        <v>2078.211262074642</v>
      </c>
      <c r="G10" s="2">
        <v>7094.9088170183186</v>
      </c>
      <c r="H10" s="2">
        <v>44938.400004952957</v>
      </c>
      <c r="I10" s="2">
        <v>457.98619408172351</v>
      </c>
      <c r="J10" s="2">
        <v>403.6828359425827</v>
      </c>
      <c r="K10" s="2">
        <v>66191.90085400347</v>
      </c>
      <c r="L10" s="2">
        <v>4452.8669740471341</v>
      </c>
      <c r="M10" s="2">
        <v>4492.1408611764109</v>
      </c>
      <c r="N10" s="2">
        <v>976.60671074851984</v>
      </c>
      <c r="O10" s="2">
        <v>2.719234470552546</v>
      </c>
      <c r="P10" s="2">
        <v>293.34753382475179</v>
      </c>
      <c r="Q10" s="2">
        <v>1298.1980427480601</v>
      </c>
      <c r="R10" s="2">
        <v>1286.8611605696001</v>
      </c>
      <c r="S10" s="2">
        <v>22.537203408478121</v>
      </c>
      <c r="T10" s="2">
        <v>33.605902475627197</v>
      </c>
      <c r="U10" s="2">
        <v>1790.4093999686199</v>
      </c>
      <c r="V10" s="2">
        <v>119.1466868497869</v>
      </c>
      <c r="W10" s="2">
        <v>123.7855711879243</v>
      </c>
      <c r="X10" s="2">
        <v>5.0595827042372949</v>
      </c>
      <c r="Y10" s="2">
        <v>5.5802764610721244E-3</v>
      </c>
      <c r="Z10" s="2">
        <v>4.6047634464523819</v>
      </c>
      <c r="AA10" s="2">
        <v>7.7411517854445746</v>
      </c>
      <c r="AB10" s="2">
        <v>47.62401225573808</v>
      </c>
      <c r="AC10" s="2">
        <v>1.6111584473080349</v>
      </c>
      <c r="AD10" s="2">
        <v>0.46923285302421069</v>
      </c>
      <c r="AE10" s="2">
        <v>27.191254709532981</v>
      </c>
      <c r="AF10" s="2">
        <v>3.0534466019971229</v>
      </c>
      <c r="AG10" s="2">
        <v>1.6191305206411759</v>
      </c>
      <c r="AH10" s="2">
        <v>59842.24078448426</v>
      </c>
      <c r="AI10" s="2">
        <v>1278.1330278042469</v>
      </c>
      <c r="AJ10" s="2">
        <v>28.657710569096821</v>
      </c>
    </row>
    <row r="11" spans="1:37" x14ac:dyDescent="0.3">
      <c r="A11" s="1" t="s">
        <v>0</v>
      </c>
      <c r="B11" s="1" t="s">
        <v>1</v>
      </c>
      <c r="C11" s="1" t="s">
        <v>8</v>
      </c>
      <c r="D11" s="2">
        <v>88499.224868943784</v>
      </c>
      <c r="E11" s="2">
        <v>5082.7833925044042</v>
      </c>
      <c r="F11" s="2">
        <v>17011.83316028244</v>
      </c>
      <c r="G11" s="2">
        <v>222693.05453063679</v>
      </c>
      <c r="H11" s="2">
        <v>1092056.9059978961</v>
      </c>
      <c r="I11" s="2">
        <v>4088.3878927099258</v>
      </c>
      <c r="J11" s="2">
        <v>65602.781128061019</v>
      </c>
      <c r="K11" s="2">
        <v>4382426.3740650117</v>
      </c>
      <c r="L11" s="2">
        <v>403702.71064141329</v>
      </c>
      <c r="M11" s="2">
        <v>263104.96665994811</v>
      </c>
      <c r="N11" s="2">
        <v>12589.15220778301</v>
      </c>
      <c r="O11" s="2">
        <v>153.58455522860331</v>
      </c>
      <c r="P11" s="2">
        <v>14909.108583045499</v>
      </c>
      <c r="Q11" s="2">
        <v>19708.667853441872</v>
      </c>
      <c r="R11" s="2">
        <v>97672.556042168595</v>
      </c>
      <c r="S11" s="2">
        <v>4605.2950499901926</v>
      </c>
      <c r="T11" s="2">
        <v>4193.7755655616884</v>
      </c>
      <c r="U11" s="2">
        <v>232592.6768321103</v>
      </c>
      <c r="V11" s="2">
        <v>18855.4689880396</v>
      </c>
      <c r="W11" s="2">
        <v>11874.987328013251</v>
      </c>
      <c r="X11" s="2">
        <v>966.93987316653795</v>
      </c>
      <c r="Y11" s="2">
        <v>4.9797710979539263</v>
      </c>
      <c r="Z11" s="2">
        <v>1322.458454883064</v>
      </c>
      <c r="AA11" s="2">
        <v>2994.7957481442331</v>
      </c>
      <c r="AB11" s="2">
        <v>12369.170715907079</v>
      </c>
      <c r="AC11" s="2">
        <v>872.64531585636075</v>
      </c>
      <c r="AD11" s="2">
        <v>360.85579306564802</v>
      </c>
      <c r="AE11" s="2">
        <v>20049.671612633061</v>
      </c>
      <c r="AF11" s="2">
        <v>1761.1552170197681</v>
      </c>
      <c r="AG11" s="2">
        <v>2023.2913974477699</v>
      </c>
      <c r="AH11" s="2">
        <v>7306181.0594164534</v>
      </c>
      <c r="AI11" s="2">
        <v>386684.53216579318</v>
      </c>
      <c r="AJ11" s="2">
        <v>15382.52737261111</v>
      </c>
    </row>
    <row r="12" spans="1:37" x14ac:dyDescent="0.3">
      <c r="A12" s="1" t="s">
        <v>0</v>
      </c>
      <c r="B12" s="1" t="s">
        <v>1</v>
      </c>
      <c r="C12" s="1" t="s">
        <v>9</v>
      </c>
      <c r="D12" s="2">
        <v>8316.133263952217</v>
      </c>
      <c r="E12" s="2">
        <v>478.92352215497118</v>
      </c>
      <c r="F12" s="2">
        <v>1581.966821076275</v>
      </c>
      <c r="G12" s="2">
        <v>6926.5465708110942</v>
      </c>
      <c r="H12" s="2">
        <v>59707.36018321108</v>
      </c>
      <c r="I12" s="2">
        <v>308.31687550988772</v>
      </c>
      <c r="J12" s="2">
        <v>7426.0499216705784</v>
      </c>
      <c r="K12" s="2">
        <v>261693.6468818663</v>
      </c>
      <c r="L12" s="2">
        <v>277327.87805352733</v>
      </c>
      <c r="M12" s="2">
        <v>18188.033244772709</v>
      </c>
      <c r="N12" s="2">
        <v>633.98006566279116</v>
      </c>
      <c r="O12" s="2">
        <v>2.9265809784571939</v>
      </c>
      <c r="P12" s="2">
        <v>401.74191164566349</v>
      </c>
      <c r="Q12" s="2">
        <v>3417.961683470046</v>
      </c>
      <c r="R12" s="2">
        <v>5595.0338514126233</v>
      </c>
      <c r="S12" s="2">
        <v>207.05419375990661</v>
      </c>
      <c r="T12" s="2">
        <v>123.0899726691768</v>
      </c>
      <c r="U12" s="2">
        <v>7129.1558126171967</v>
      </c>
      <c r="V12" s="2">
        <v>2919.2462805003529</v>
      </c>
      <c r="W12" s="2">
        <v>1065.4948193841849</v>
      </c>
      <c r="X12" s="2">
        <v>67.202531102172443</v>
      </c>
      <c r="Y12" s="2">
        <v>0.20471353779720239</v>
      </c>
      <c r="Z12" s="2">
        <v>77.388944350909625</v>
      </c>
      <c r="AA12" s="2">
        <v>1059.107418524452</v>
      </c>
      <c r="AB12" s="2">
        <v>721.88325015977682</v>
      </c>
      <c r="AC12" s="2">
        <v>53.057216455332672</v>
      </c>
      <c r="AD12" s="2">
        <v>8.4423384243109272</v>
      </c>
      <c r="AE12" s="2">
        <v>581.81208463892892</v>
      </c>
      <c r="AF12" s="2">
        <v>222.7537699849056</v>
      </c>
      <c r="AG12" s="2">
        <v>34.972479494461602</v>
      </c>
      <c r="AH12" s="2">
        <v>1184740.0981026511</v>
      </c>
      <c r="AI12" s="2">
        <v>19113.658810809378</v>
      </c>
      <c r="AJ12" s="2">
        <v>2330.041426788388</v>
      </c>
    </row>
    <row r="13" spans="1:37" x14ac:dyDescent="0.3">
      <c r="A13" s="1" t="s">
        <v>0</v>
      </c>
      <c r="B13" s="1" t="s">
        <v>1</v>
      </c>
      <c r="C13" s="1" t="s">
        <v>10</v>
      </c>
      <c r="D13" s="2">
        <v>6368.5913482645456</v>
      </c>
      <c r="E13" s="2">
        <v>2179.6805091101028</v>
      </c>
      <c r="F13" s="2">
        <v>1514.750533401698</v>
      </c>
      <c r="G13" s="2">
        <v>7060.5960232409288</v>
      </c>
      <c r="H13" s="2">
        <v>37124.271268004457</v>
      </c>
      <c r="I13" s="2">
        <v>270.76928464025661</v>
      </c>
      <c r="J13" s="2">
        <v>1129.7211209858399</v>
      </c>
      <c r="K13" s="2">
        <v>68799.61000131839</v>
      </c>
      <c r="L13" s="2">
        <v>7094.3164925794981</v>
      </c>
      <c r="M13" s="2">
        <v>82729.139317448658</v>
      </c>
      <c r="N13" s="2">
        <v>1730.719526284802</v>
      </c>
      <c r="O13" s="2">
        <v>21.840782630671189</v>
      </c>
      <c r="P13" s="2">
        <v>444.02317814313813</v>
      </c>
      <c r="Q13" s="2">
        <v>799.92970631194578</v>
      </c>
      <c r="R13" s="2">
        <v>2143.1794717353719</v>
      </c>
      <c r="S13" s="2">
        <v>56.158988388425129</v>
      </c>
      <c r="T13" s="2">
        <v>218.85860664535991</v>
      </c>
      <c r="U13" s="2">
        <v>2561.9129710183702</v>
      </c>
      <c r="V13" s="2">
        <v>195.028010353849</v>
      </c>
      <c r="W13" s="2">
        <v>787.04635505304771</v>
      </c>
      <c r="X13" s="2">
        <v>87.717563363405489</v>
      </c>
      <c r="Y13" s="2">
        <v>5.6687591797420001E-2</v>
      </c>
      <c r="Z13" s="2">
        <v>112.1895547018908</v>
      </c>
      <c r="AA13" s="2">
        <v>65.056431824885394</v>
      </c>
      <c r="AB13" s="2">
        <v>291.34720545216533</v>
      </c>
      <c r="AC13" s="2">
        <v>7.8013408580126384</v>
      </c>
      <c r="AD13" s="2">
        <v>42.374762734042193</v>
      </c>
      <c r="AE13" s="2">
        <v>299.1987237686775</v>
      </c>
      <c r="AF13" s="2">
        <v>12.211431631603199</v>
      </c>
      <c r="AG13" s="2">
        <v>49.515144297308403</v>
      </c>
      <c r="AH13" s="2">
        <v>1311955.8221936121</v>
      </c>
      <c r="AI13" s="2">
        <v>9382.2282531397595</v>
      </c>
      <c r="AJ13" s="2">
        <v>2167.0205197041478</v>
      </c>
    </row>
    <row r="14" spans="1:37" x14ac:dyDescent="0.3">
      <c r="A14" s="1" t="s">
        <v>11</v>
      </c>
      <c r="B14" s="1" t="s">
        <v>1</v>
      </c>
      <c r="C14" s="1" t="s">
        <v>2</v>
      </c>
      <c r="D14" s="2">
        <v>3665.1624242872849</v>
      </c>
      <c r="E14" s="2">
        <v>0.7990465572567802</v>
      </c>
      <c r="F14" s="2">
        <v>54.680374574393902</v>
      </c>
      <c r="G14" s="2">
        <v>22025.481080211732</v>
      </c>
      <c r="H14" s="2">
        <v>5987.1019142917357</v>
      </c>
      <c r="I14" s="2">
        <v>41.010705800795613</v>
      </c>
      <c r="J14" s="2">
        <v>151.8595963709632</v>
      </c>
      <c r="K14" s="2">
        <v>4769.9142150258167</v>
      </c>
      <c r="L14" s="2">
        <v>135.4977833371027</v>
      </c>
      <c r="M14" s="2">
        <v>320.33748346058383</v>
      </c>
      <c r="N14" s="2">
        <v>1117839.6636936329</v>
      </c>
      <c r="O14" s="2">
        <v>10.502975316792289</v>
      </c>
      <c r="P14" s="2">
        <v>13714.829337360839</v>
      </c>
      <c r="Q14" s="2">
        <v>1327827.2262729369</v>
      </c>
      <c r="R14" s="2">
        <v>427290.80318977829</v>
      </c>
      <c r="S14" s="2">
        <v>25839.904469406461</v>
      </c>
      <c r="T14" s="2">
        <v>3191.3262523918361</v>
      </c>
      <c r="U14" s="2">
        <v>245555.4938519304</v>
      </c>
      <c r="V14" s="2">
        <v>30662.611826410961</v>
      </c>
      <c r="W14" s="2">
        <v>11669.790221328711</v>
      </c>
      <c r="X14" s="2">
        <v>2398.2389382639581</v>
      </c>
      <c r="Y14" s="2">
        <v>1.1356358814044341E-3</v>
      </c>
      <c r="Z14" s="2">
        <v>18.47918444369758</v>
      </c>
      <c r="AA14" s="2">
        <v>11009.68891836442</v>
      </c>
      <c r="AB14" s="2">
        <v>2285.1596979843021</v>
      </c>
      <c r="AC14" s="2">
        <v>661.50402781242246</v>
      </c>
      <c r="AD14" s="2">
        <v>139.35114033922039</v>
      </c>
      <c r="AE14" s="2">
        <v>1922.2105618387261</v>
      </c>
      <c r="AF14" s="2">
        <v>36.187507070954247</v>
      </c>
      <c r="AG14" s="2">
        <v>37.051854513833533</v>
      </c>
      <c r="AH14" s="2">
        <v>23840.471515770601</v>
      </c>
      <c r="AI14" s="2">
        <v>1984124.214787801</v>
      </c>
      <c r="AJ14" s="2">
        <v>5849.9016525749958</v>
      </c>
    </row>
    <row r="15" spans="1:37" s="3" customFormat="1" x14ac:dyDescent="0.3">
      <c r="A15" s="1" t="s">
        <v>11</v>
      </c>
      <c r="B15" s="1" t="s">
        <v>1</v>
      </c>
      <c r="C15" s="1" t="s">
        <v>3</v>
      </c>
      <c r="D15" s="2">
        <v>1.2833201420758</v>
      </c>
      <c r="E15" s="2">
        <v>0.88552329438930277</v>
      </c>
      <c r="F15" s="2">
        <v>1.8190571793069541</v>
      </c>
      <c r="G15" s="2">
        <v>2.9770629803956701</v>
      </c>
      <c r="H15" s="2">
        <v>188.74641776393739</v>
      </c>
      <c r="I15" s="2">
        <v>7.562939406342388E-2</v>
      </c>
      <c r="J15" s="2">
        <v>34.116706035773682</v>
      </c>
      <c r="K15" s="2">
        <v>36.494440076841663</v>
      </c>
      <c r="L15" s="2">
        <v>10.6582616938352</v>
      </c>
      <c r="M15" s="2">
        <v>97.806054034852167</v>
      </c>
      <c r="N15" s="2">
        <v>165.6368242996765</v>
      </c>
      <c r="O15" s="2">
        <v>562.70350767276216</v>
      </c>
      <c r="P15" s="2">
        <v>219.28624050892171</v>
      </c>
      <c r="Q15" s="2">
        <v>395.63007124770002</v>
      </c>
      <c r="R15" s="2">
        <v>1780.387686778377</v>
      </c>
      <c r="S15" s="2">
        <v>57.035488110643392</v>
      </c>
      <c r="T15" s="2">
        <v>165.30799828669279</v>
      </c>
      <c r="U15" s="2">
        <v>6692.1357066540031</v>
      </c>
      <c r="V15" s="2">
        <v>581.76041641554013</v>
      </c>
      <c r="W15" s="2">
        <v>3602.8033580425749</v>
      </c>
      <c r="X15" s="2">
        <v>1.6095718037714559</v>
      </c>
      <c r="Y15" s="2">
        <v>1.253879869972774E-3</v>
      </c>
      <c r="Z15" s="2">
        <v>2.1917780254008719</v>
      </c>
      <c r="AA15" s="2">
        <v>3.7258981434048462</v>
      </c>
      <c r="AB15" s="2">
        <v>7.991668711773448</v>
      </c>
      <c r="AC15" s="2">
        <v>0.41548585587425058</v>
      </c>
      <c r="AD15" s="2">
        <v>0.26645002661967288</v>
      </c>
      <c r="AE15" s="2">
        <v>7.7777744916209723</v>
      </c>
      <c r="AF15" s="2">
        <v>0.53061699609800983</v>
      </c>
      <c r="AG15" s="2">
        <v>0.22846847227529921</v>
      </c>
      <c r="AH15" s="2">
        <v>19.20158526676553</v>
      </c>
      <c r="AI15" s="2">
        <v>4378.7976489331149</v>
      </c>
      <c r="AJ15" s="2">
        <v>0.54430861965771193</v>
      </c>
      <c r="AK15"/>
    </row>
    <row r="16" spans="1:37" x14ac:dyDescent="0.3">
      <c r="A16" s="1" t="s">
        <v>11</v>
      </c>
      <c r="B16" s="1" t="s">
        <v>1</v>
      </c>
      <c r="C16" s="1" t="s">
        <v>4</v>
      </c>
      <c r="D16" s="2">
        <v>605.28795741977297</v>
      </c>
      <c r="E16" s="2">
        <v>7.8646210045057492</v>
      </c>
      <c r="F16" s="2">
        <v>6582.1452453760612</v>
      </c>
      <c r="G16" s="2">
        <v>1087.9818743496589</v>
      </c>
      <c r="H16" s="2">
        <v>147523.93145574821</v>
      </c>
      <c r="I16" s="2">
        <v>1375.4867938183829</v>
      </c>
      <c r="J16" s="2">
        <v>11013.956849902939</v>
      </c>
      <c r="K16" s="2">
        <v>8816.4425845674868</v>
      </c>
      <c r="L16" s="2">
        <v>1589.5759397294059</v>
      </c>
      <c r="M16" s="2">
        <v>364.47040197201108</v>
      </c>
      <c r="N16" s="2">
        <v>16238.525666292349</v>
      </c>
      <c r="O16" s="2">
        <v>70.652939954062575</v>
      </c>
      <c r="P16" s="2">
        <v>328949.51540110871</v>
      </c>
      <c r="Q16" s="2">
        <v>13958.961132280891</v>
      </c>
      <c r="R16" s="2">
        <v>1571280.8531632531</v>
      </c>
      <c r="S16" s="2">
        <v>23965.069902310941</v>
      </c>
      <c r="T16" s="2">
        <v>369607.53640372131</v>
      </c>
      <c r="U16" s="2">
        <v>122455.8367272748</v>
      </c>
      <c r="V16" s="2">
        <v>34210.468152668422</v>
      </c>
      <c r="W16" s="2">
        <v>5639.5531044828494</v>
      </c>
      <c r="X16" s="2">
        <v>1218.7532452856551</v>
      </c>
      <c r="Y16" s="2">
        <v>8.3336150675558732E-2</v>
      </c>
      <c r="Z16" s="2">
        <v>295.03957842435472</v>
      </c>
      <c r="AA16" s="2">
        <v>349.84356288531791</v>
      </c>
      <c r="AB16" s="2">
        <v>15339.537482317261</v>
      </c>
      <c r="AC16" s="2">
        <v>259.42388836427227</v>
      </c>
      <c r="AD16" s="2">
        <v>1400.729879306966</v>
      </c>
      <c r="AE16" s="2">
        <v>4437.2217843285653</v>
      </c>
      <c r="AF16" s="2">
        <v>166.15702659938631</v>
      </c>
      <c r="AG16" s="2">
        <v>63.233437583899423</v>
      </c>
      <c r="AH16" s="2">
        <v>5917.9635858503043</v>
      </c>
      <c r="AI16" s="2">
        <v>172621.38845215429</v>
      </c>
      <c r="AJ16" s="2">
        <v>6052.8990731182848</v>
      </c>
    </row>
    <row r="17" spans="1:37" x14ac:dyDescent="0.3">
      <c r="A17" s="1" t="s">
        <v>11</v>
      </c>
      <c r="B17" s="1" t="s">
        <v>1</v>
      </c>
      <c r="C17" s="1" t="s">
        <v>5</v>
      </c>
      <c r="D17" s="2">
        <v>1868.536956588855</v>
      </c>
      <c r="E17" s="2">
        <v>18.140942335304011</v>
      </c>
      <c r="F17" s="2">
        <v>86.482049096265399</v>
      </c>
      <c r="G17" s="2">
        <v>15280.057498446489</v>
      </c>
      <c r="H17" s="2">
        <v>4757.0696629135509</v>
      </c>
      <c r="I17" s="2">
        <v>11.20583314667121</v>
      </c>
      <c r="J17" s="2">
        <v>110.78259503684269</v>
      </c>
      <c r="K17" s="2">
        <v>9994.4242528791383</v>
      </c>
      <c r="L17" s="2">
        <v>192.29274809069759</v>
      </c>
      <c r="M17" s="2">
        <v>1143.2387141578311</v>
      </c>
      <c r="N17" s="2">
        <v>144807.375920727</v>
      </c>
      <c r="O17" s="2">
        <v>44.139352457100372</v>
      </c>
      <c r="P17" s="2">
        <v>4059.969147828414</v>
      </c>
      <c r="Q17" s="2">
        <v>775627.36275003862</v>
      </c>
      <c r="R17" s="2">
        <v>124657.54518626429</v>
      </c>
      <c r="S17" s="2">
        <v>14828.560766088131</v>
      </c>
      <c r="T17" s="2">
        <v>3236.3650763366531</v>
      </c>
      <c r="U17" s="2">
        <v>584882.05739066598</v>
      </c>
      <c r="V17" s="2">
        <v>13658.164178993011</v>
      </c>
      <c r="W17" s="2">
        <v>71719.29337660005</v>
      </c>
      <c r="X17" s="2">
        <v>1305.6721396280691</v>
      </c>
      <c r="Y17" s="2">
        <v>8.9399429725039777E-3</v>
      </c>
      <c r="Z17" s="2">
        <v>15.01694766539944</v>
      </c>
      <c r="AA17" s="2">
        <v>3776.7542803079932</v>
      </c>
      <c r="AB17" s="2">
        <v>1971.9182666555121</v>
      </c>
      <c r="AC17" s="2">
        <v>123.6171219624532</v>
      </c>
      <c r="AD17" s="2">
        <v>2.7226943946836069</v>
      </c>
      <c r="AE17" s="2">
        <v>2911.662578485329</v>
      </c>
      <c r="AF17" s="2">
        <v>43.589447163588048</v>
      </c>
      <c r="AG17" s="2">
        <v>271.02265766881158</v>
      </c>
      <c r="AH17" s="2">
        <v>51946.557321347507</v>
      </c>
      <c r="AI17" s="2">
        <v>2612489.5722371838</v>
      </c>
      <c r="AJ17" s="2">
        <v>26085.405027001481</v>
      </c>
    </row>
    <row r="18" spans="1:37" x14ac:dyDescent="0.3">
      <c r="A18" s="1" t="s">
        <v>11</v>
      </c>
      <c r="B18" s="1" t="s">
        <v>1</v>
      </c>
      <c r="C18" s="1" t="s">
        <v>6</v>
      </c>
      <c r="D18" s="2">
        <v>9881.0987018404412</v>
      </c>
      <c r="E18" s="2">
        <v>136.14129629173681</v>
      </c>
      <c r="F18" s="2">
        <v>2208.819457834752</v>
      </c>
      <c r="G18" s="2">
        <v>14821.075700981801</v>
      </c>
      <c r="H18" s="2">
        <v>345380.87174795888</v>
      </c>
      <c r="I18" s="2">
        <v>670.30741881006395</v>
      </c>
      <c r="J18" s="2">
        <v>5796.3571950778523</v>
      </c>
      <c r="K18" s="2">
        <v>94133.315515731374</v>
      </c>
      <c r="L18" s="2">
        <v>45233.447805177311</v>
      </c>
      <c r="M18" s="2">
        <v>15991.47354769722</v>
      </c>
      <c r="N18" s="2">
        <v>273275.61559758679</v>
      </c>
      <c r="O18" s="2">
        <v>1379.3188777100279</v>
      </c>
      <c r="P18" s="2">
        <v>306316.47365429881</v>
      </c>
      <c r="Q18" s="2">
        <v>312974.46996099321</v>
      </c>
      <c r="R18" s="2">
        <v>11979454.43371167</v>
      </c>
      <c r="S18" s="2">
        <v>124742.859455629</v>
      </c>
      <c r="T18" s="2">
        <v>105679.40534028861</v>
      </c>
      <c r="U18" s="2">
        <v>3361395.3551431</v>
      </c>
      <c r="V18" s="2">
        <v>3095788.8693817891</v>
      </c>
      <c r="W18" s="2">
        <v>348322.51145656459</v>
      </c>
      <c r="X18" s="2">
        <v>12923.97166850931</v>
      </c>
      <c r="Y18" s="2">
        <v>3.2597245641649049</v>
      </c>
      <c r="Z18" s="2">
        <v>6183.4483893656025</v>
      </c>
      <c r="AA18" s="2">
        <v>11450.32160573182</v>
      </c>
      <c r="AB18" s="2">
        <v>194107.68448080731</v>
      </c>
      <c r="AC18" s="2">
        <v>3497.3353851459369</v>
      </c>
      <c r="AD18" s="2">
        <v>1362.9059910001711</v>
      </c>
      <c r="AE18" s="2">
        <v>84404.479884624481</v>
      </c>
      <c r="AF18" s="2">
        <v>35666.041031074899</v>
      </c>
      <c r="AG18" s="2">
        <v>7414.6353359093337</v>
      </c>
      <c r="AH18" s="2">
        <v>435057.1771589506</v>
      </c>
      <c r="AI18" s="2">
        <v>7356011.2987045161</v>
      </c>
      <c r="AJ18" s="2">
        <v>187155.78424204179</v>
      </c>
    </row>
    <row r="19" spans="1:37" s="3" customFormat="1" x14ac:dyDescent="0.3">
      <c r="A19" s="1" t="s">
        <v>11</v>
      </c>
      <c r="B19" s="1" t="s">
        <v>1</v>
      </c>
      <c r="C19" s="1" t="s">
        <v>140</v>
      </c>
      <c r="D19" s="2">
        <v>2467.0321647719711</v>
      </c>
      <c r="E19" s="2">
        <v>1.800595963254928</v>
      </c>
      <c r="F19" s="2">
        <v>560.29719967537869</v>
      </c>
      <c r="G19" s="2">
        <v>336.65451850201453</v>
      </c>
      <c r="H19" s="2">
        <v>1986.040462413735</v>
      </c>
      <c r="I19" s="2">
        <v>11.035223345397471</v>
      </c>
      <c r="J19" s="2">
        <v>47.062900018051501</v>
      </c>
      <c r="K19" s="2">
        <v>816.20053796906222</v>
      </c>
      <c r="L19" s="2">
        <v>97.214602264542236</v>
      </c>
      <c r="M19" s="2">
        <v>116.817494164691</v>
      </c>
      <c r="N19" s="2">
        <v>208539.73734598371</v>
      </c>
      <c r="O19" s="2">
        <v>1.9784695347085239</v>
      </c>
      <c r="P19" s="2">
        <v>7760.2320090066196</v>
      </c>
      <c r="Q19" s="2">
        <v>3347.686148696896</v>
      </c>
      <c r="R19" s="2">
        <v>46775.757612330919</v>
      </c>
      <c r="S19" s="2">
        <v>86413.531358838896</v>
      </c>
      <c r="T19" s="2">
        <v>644.92420735970143</v>
      </c>
      <c r="U19" s="2">
        <v>24794.502786965681</v>
      </c>
      <c r="V19" s="2">
        <v>12577.38236307304</v>
      </c>
      <c r="W19" s="2">
        <v>4287.687595729898</v>
      </c>
      <c r="X19" s="2">
        <v>7726.384353974041</v>
      </c>
      <c r="Y19" s="2">
        <v>7.1953500956004534E-3</v>
      </c>
      <c r="Z19" s="2">
        <v>205.77341237268899</v>
      </c>
      <c r="AA19" s="2">
        <v>76.890179786085156</v>
      </c>
      <c r="AB19" s="2">
        <v>674.06147138762822</v>
      </c>
      <c r="AC19" s="2">
        <v>5171.9981433555358</v>
      </c>
      <c r="AD19" s="2">
        <v>4.2226761102436452</v>
      </c>
      <c r="AE19" s="2">
        <v>580.13463558266369</v>
      </c>
      <c r="AF19" s="2">
        <v>86.061809517666987</v>
      </c>
      <c r="AG19" s="2">
        <v>73.751964227268559</v>
      </c>
      <c r="AH19" s="2">
        <v>1936.0890925975759</v>
      </c>
      <c r="AI19" s="2">
        <v>241977.0170102003</v>
      </c>
      <c r="AJ19" s="2">
        <v>1413.2282935947831</v>
      </c>
      <c r="AK19"/>
    </row>
    <row r="20" spans="1:37" x14ac:dyDescent="0.3">
      <c r="A20" s="1" t="s">
        <v>11</v>
      </c>
      <c r="B20" s="1" t="s">
        <v>1</v>
      </c>
      <c r="C20" s="1" t="s">
        <v>7</v>
      </c>
      <c r="D20" s="2">
        <v>707.49682431532858</v>
      </c>
      <c r="E20" s="2">
        <v>3.2630248285179881</v>
      </c>
      <c r="F20" s="2">
        <v>79.699930662642458</v>
      </c>
      <c r="G20" s="2">
        <v>199.69427752162059</v>
      </c>
      <c r="H20" s="2">
        <v>1351.1058034453481</v>
      </c>
      <c r="I20" s="2">
        <v>12.94982207311196</v>
      </c>
      <c r="J20" s="2">
        <v>14.65239438318433</v>
      </c>
      <c r="K20" s="2">
        <v>1673.0881138404</v>
      </c>
      <c r="L20" s="2">
        <v>64.458491465522954</v>
      </c>
      <c r="M20" s="2">
        <v>99.213136951749902</v>
      </c>
      <c r="N20" s="2">
        <v>23059.222305158251</v>
      </c>
      <c r="O20" s="2">
        <v>230.49834735723971</v>
      </c>
      <c r="P20" s="2">
        <v>50602.914805510263</v>
      </c>
      <c r="Q20" s="2">
        <v>16886.86847132957</v>
      </c>
      <c r="R20" s="2">
        <v>307638.50351933198</v>
      </c>
      <c r="S20" s="2">
        <v>13681.79702727603</v>
      </c>
      <c r="T20" s="2">
        <v>9178.9784745102443</v>
      </c>
      <c r="U20" s="2">
        <v>418833.32295278698</v>
      </c>
      <c r="V20" s="2">
        <v>35137.684770228982</v>
      </c>
      <c r="W20" s="2">
        <v>16126.27058186083</v>
      </c>
      <c r="X20" s="2">
        <v>34.45167848746388</v>
      </c>
      <c r="Y20" s="2">
        <v>8.2509764836864695E-3</v>
      </c>
      <c r="Z20" s="2">
        <v>5.923070836838078</v>
      </c>
      <c r="AA20" s="2">
        <v>7.4545117196841861</v>
      </c>
      <c r="AB20" s="2">
        <v>97.568759739198967</v>
      </c>
      <c r="AC20" s="2">
        <v>25.02855254460863</v>
      </c>
      <c r="AD20" s="2">
        <v>2.5462685800285461</v>
      </c>
      <c r="AE20" s="2">
        <v>75.4570991438558</v>
      </c>
      <c r="AF20" s="2">
        <v>17.204220455961789</v>
      </c>
      <c r="AG20" s="2">
        <v>7.8513589162790547</v>
      </c>
      <c r="AH20" s="2">
        <v>670.07588890118109</v>
      </c>
      <c r="AI20" s="2">
        <v>208009.53295498231</v>
      </c>
      <c r="AJ20" s="2">
        <v>74.666491701541986</v>
      </c>
    </row>
    <row r="21" spans="1:37" x14ac:dyDescent="0.3">
      <c r="A21" s="1" t="s">
        <v>11</v>
      </c>
      <c r="B21" s="1" t="s">
        <v>1</v>
      </c>
      <c r="C21" s="1" t="s">
        <v>8</v>
      </c>
      <c r="D21" s="2">
        <v>10780.240730260561</v>
      </c>
      <c r="E21" s="2">
        <v>227.38239288075371</v>
      </c>
      <c r="F21" s="2">
        <v>1827.627717825874</v>
      </c>
      <c r="G21" s="2">
        <v>16155.91501787452</v>
      </c>
      <c r="H21" s="2">
        <v>119902.3963639453</v>
      </c>
      <c r="I21" s="2">
        <v>609.61503466704096</v>
      </c>
      <c r="J21" s="2">
        <v>4787.6357100473479</v>
      </c>
      <c r="K21" s="2">
        <v>359991.79988914263</v>
      </c>
      <c r="L21" s="2">
        <v>34885.404984824621</v>
      </c>
      <c r="M21" s="2">
        <v>7430.559215393735</v>
      </c>
      <c r="N21" s="2">
        <v>524488.042818635</v>
      </c>
      <c r="O21" s="2">
        <v>3942.7230337140618</v>
      </c>
      <c r="P21" s="2">
        <v>429668.41098116193</v>
      </c>
      <c r="Q21" s="2">
        <v>846542.32632939785</v>
      </c>
      <c r="R21" s="2">
        <v>4728042.3237392763</v>
      </c>
      <c r="S21" s="2">
        <v>148405.25537214309</v>
      </c>
      <c r="T21" s="2">
        <v>160227.66033077851</v>
      </c>
      <c r="U21" s="2">
        <v>15759263.335352691</v>
      </c>
      <c r="V21" s="2">
        <v>1997692.4099640651</v>
      </c>
      <c r="W21" s="2">
        <v>1432035.7379684551</v>
      </c>
      <c r="X21" s="2">
        <v>1223.2338621640561</v>
      </c>
      <c r="Y21" s="2">
        <v>4.303720079620053</v>
      </c>
      <c r="Z21" s="2">
        <v>3066.462720780275</v>
      </c>
      <c r="AA21" s="2">
        <v>3212.9134232176102</v>
      </c>
      <c r="AB21" s="2">
        <v>15480.27772778791</v>
      </c>
      <c r="AC21" s="2">
        <v>969.29673518141522</v>
      </c>
      <c r="AD21" s="2">
        <v>945.04118858606273</v>
      </c>
      <c r="AE21" s="2">
        <v>21646.056544008989</v>
      </c>
      <c r="AF21" s="2">
        <v>2054.7121736567969</v>
      </c>
      <c r="AG21" s="2">
        <v>1231.572165459135</v>
      </c>
      <c r="AH21" s="2">
        <v>153237.06602476351</v>
      </c>
      <c r="AI21" s="2">
        <v>31121924.22974005</v>
      </c>
      <c r="AJ21" s="2">
        <v>22316.20406825906</v>
      </c>
    </row>
    <row r="22" spans="1:37" x14ac:dyDescent="0.3">
      <c r="A22" s="1" t="s">
        <v>11</v>
      </c>
      <c r="B22" s="1" t="s">
        <v>1</v>
      </c>
      <c r="C22" s="1" t="s">
        <v>9</v>
      </c>
      <c r="D22" s="2">
        <v>653.79495196138919</v>
      </c>
      <c r="E22" s="2">
        <v>6.5345728759931179</v>
      </c>
      <c r="F22" s="2">
        <v>38.945649125163868</v>
      </c>
      <c r="G22" s="2">
        <v>90.841767156156394</v>
      </c>
      <c r="H22" s="2">
        <v>1837.3238586015441</v>
      </c>
      <c r="I22" s="2">
        <v>20.09969106199264</v>
      </c>
      <c r="J22" s="2">
        <v>415.69809056701132</v>
      </c>
      <c r="K22" s="2">
        <v>7326.6054351577286</v>
      </c>
      <c r="L22" s="2">
        <v>3255.8218059750211</v>
      </c>
      <c r="M22" s="2">
        <v>248.9420531101299</v>
      </c>
      <c r="N22" s="2">
        <v>13049.4039895324</v>
      </c>
      <c r="O22" s="2">
        <v>157.97957180884299</v>
      </c>
      <c r="P22" s="2">
        <v>22445.283835813789</v>
      </c>
      <c r="Q22" s="2">
        <v>12395.59698271205</v>
      </c>
      <c r="R22" s="2">
        <v>70984.058014451439</v>
      </c>
      <c r="S22" s="2">
        <v>3128.699806419686</v>
      </c>
      <c r="T22" s="2">
        <v>11952.647600705959</v>
      </c>
      <c r="U22" s="2">
        <v>816184.84196358849</v>
      </c>
      <c r="V22" s="2">
        <v>472123.50086643518</v>
      </c>
      <c r="W22" s="2">
        <v>26232.600366736751</v>
      </c>
      <c r="X22" s="2">
        <v>17.49825962687548</v>
      </c>
      <c r="Y22" s="2">
        <v>4.4790583290539969E-2</v>
      </c>
      <c r="Z22" s="2">
        <v>17.281410046081731</v>
      </c>
      <c r="AA22" s="2">
        <v>268.89017585086492</v>
      </c>
      <c r="AB22" s="2">
        <v>310.12065875770742</v>
      </c>
      <c r="AC22" s="2">
        <v>22.862510152825411</v>
      </c>
      <c r="AD22" s="2">
        <v>3.0315398545530918</v>
      </c>
      <c r="AE22" s="2">
        <v>231.02433188968541</v>
      </c>
      <c r="AF22" s="2">
        <v>92.5788810158882</v>
      </c>
      <c r="AG22" s="2">
        <v>18.197903556134222</v>
      </c>
      <c r="AH22" s="2">
        <v>12257.546253611021</v>
      </c>
      <c r="AI22" s="2">
        <v>7843098.7396060983</v>
      </c>
      <c r="AJ22" s="2">
        <v>761.02452755011495</v>
      </c>
    </row>
    <row r="23" spans="1:37" x14ac:dyDescent="0.3">
      <c r="A23" s="1" t="s">
        <v>11</v>
      </c>
      <c r="B23" s="1" t="s">
        <v>1</v>
      </c>
      <c r="C23" s="1" t="s">
        <v>10</v>
      </c>
      <c r="D23" s="2">
        <v>2559.6410191767791</v>
      </c>
      <c r="E23" s="2">
        <v>27.889213969138371</v>
      </c>
      <c r="F23" s="2">
        <v>34.904973918255173</v>
      </c>
      <c r="G23" s="2">
        <v>467.13649457097318</v>
      </c>
      <c r="H23" s="2">
        <v>3813.6516051742628</v>
      </c>
      <c r="I23" s="2">
        <v>1.4192624366309281</v>
      </c>
      <c r="J23" s="2">
        <v>482.69655004000163</v>
      </c>
      <c r="K23" s="2">
        <v>3623.5780705950829</v>
      </c>
      <c r="L23" s="2">
        <v>173.95741992355579</v>
      </c>
      <c r="M23" s="2">
        <v>678.86117657082877</v>
      </c>
      <c r="N23" s="2">
        <v>11430.18231380517</v>
      </c>
      <c r="O23" s="2">
        <v>3080.7246755193819</v>
      </c>
      <c r="P23" s="2">
        <v>4368.9290576824906</v>
      </c>
      <c r="Q23" s="2">
        <v>15442.018917319239</v>
      </c>
      <c r="R23" s="2">
        <v>149329.10924961549</v>
      </c>
      <c r="S23" s="2">
        <v>2231.999466743162</v>
      </c>
      <c r="T23" s="2">
        <v>6761.4579891435606</v>
      </c>
      <c r="U23" s="2">
        <v>509863.9279774297</v>
      </c>
      <c r="V23" s="2">
        <v>33444.570580176522</v>
      </c>
      <c r="W23" s="2">
        <v>315336.93511838251</v>
      </c>
      <c r="X23" s="2">
        <v>16.915487805314928</v>
      </c>
      <c r="Y23" s="2">
        <v>2.7774784721745639E-2</v>
      </c>
      <c r="Z23" s="2">
        <v>15.95376687123858</v>
      </c>
      <c r="AA23" s="2">
        <v>10.21090865462658</v>
      </c>
      <c r="AB23" s="2">
        <v>68.324987718297706</v>
      </c>
      <c r="AC23" s="2">
        <v>6.1763920457009363</v>
      </c>
      <c r="AD23" s="2">
        <v>3.9467356314751521</v>
      </c>
      <c r="AE23" s="2">
        <v>133.42110692160091</v>
      </c>
      <c r="AF23" s="2">
        <v>6.1698742783198703</v>
      </c>
      <c r="AG23" s="2">
        <v>21.89681408383592</v>
      </c>
      <c r="AH23" s="2">
        <v>2882.7125663981919</v>
      </c>
      <c r="AI23" s="2">
        <v>4458141.4802172566</v>
      </c>
      <c r="AJ23" s="2">
        <v>1513.121661137171</v>
      </c>
    </row>
    <row r="24" spans="1:37" x14ac:dyDescent="0.3">
      <c r="A24" s="1" t="s">
        <v>12</v>
      </c>
      <c r="B24" s="1" t="s">
        <v>1</v>
      </c>
      <c r="C24" s="1" t="s">
        <v>2</v>
      </c>
      <c r="D24" s="2">
        <v>1170.534213907976</v>
      </c>
      <c r="E24" s="2">
        <v>4.5025474714119759E-2</v>
      </c>
      <c r="F24" s="2">
        <v>6.1672339678687731</v>
      </c>
      <c r="G24" s="2">
        <v>7315.2389005450586</v>
      </c>
      <c r="H24" s="2">
        <v>951.4039530954758</v>
      </c>
      <c r="I24" s="2">
        <v>6.1025152013902044</v>
      </c>
      <c r="J24" s="2">
        <v>20.476048733417791</v>
      </c>
      <c r="K24" s="2">
        <v>784.40592955638738</v>
      </c>
      <c r="L24" s="2">
        <v>18.332969078005409</v>
      </c>
      <c r="M24" s="2">
        <v>90.995658556885942</v>
      </c>
      <c r="N24" s="2">
        <v>12645.10937499895</v>
      </c>
      <c r="O24" s="2">
        <v>0.55377208387151966</v>
      </c>
      <c r="P24" s="2">
        <v>367.88371838345762</v>
      </c>
      <c r="Q24" s="2">
        <v>29514.32718456116</v>
      </c>
      <c r="R24" s="2">
        <v>18934.356618056539</v>
      </c>
      <c r="S24" s="2">
        <v>1635.9219879702759</v>
      </c>
      <c r="T24" s="2">
        <v>99.829126851423098</v>
      </c>
      <c r="U24" s="2">
        <v>5715.0623528413016</v>
      </c>
      <c r="V24" s="2">
        <v>355.51538669942107</v>
      </c>
      <c r="W24" s="2">
        <v>424.94523111009141</v>
      </c>
      <c r="X24" s="2">
        <v>39510.249810588793</v>
      </c>
      <c r="Y24" s="2">
        <v>0.15024381991912439</v>
      </c>
      <c r="Z24" s="2">
        <v>89.030007990658632</v>
      </c>
      <c r="AA24" s="2">
        <v>126226.5758977168</v>
      </c>
      <c r="AB24" s="2">
        <v>16681.962597990521</v>
      </c>
      <c r="AC24" s="2">
        <v>1092.91426272946</v>
      </c>
      <c r="AD24" s="2">
        <v>24.860621197084338</v>
      </c>
      <c r="AE24" s="2">
        <v>12668.029590843889</v>
      </c>
      <c r="AF24" s="2">
        <v>851.85598758132323</v>
      </c>
      <c r="AG24" s="2">
        <v>502.62513118199018</v>
      </c>
      <c r="AH24" s="2">
        <v>6731.4555518642856</v>
      </c>
      <c r="AI24" s="2">
        <v>43289.013380341363</v>
      </c>
      <c r="AJ24" s="2">
        <v>63215.20697030786</v>
      </c>
    </row>
    <row r="25" spans="1:37" s="3" customFormat="1" x14ac:dyDescent="0.3">
      <c r="A25" s="1" t="s">
        <v>12</v>
      </c>
      <c r="B25" s="1" t="s">
        <v>1</v>
      </c>
      <c r="C25" s="1" t="s">
        <v>3</v>
      </c>
      <c r="D25" s="2">
        <v>2.6556822900869459E-4</v>
      </c>
      <c r="E25" s="2">
        <v>6.0466649600970471E-6</v>
      </c>
      <c r="F25" s="2">
        <v>1.9462787685092439E-4</v>
      </c>
      <c r="G25" s="2">
        <v>4.4078726857573342E-4</v>
      </c>
      <c r="H25" s="2">
        <v>4.8104471289608444E-3</v>
      </c>
      <c r="I25" s="2">
        <v>1.0721672819958391E-5</v>
      </c>
      <c r="J25" s="2">
        <v>1.654512939139248E-4</v>
      </c>
      <c r="K25" s="2">
        <v>6.036773619240704E-2</v>
      </c>
      <c r="L25" s="2">
        <v>1.145370379071902E-4</v>
      </c>
      <c r="M25" s="2">
        <v>1.8642215015700361E-4</v>
      </c>
      <c r="N25" s="2">
        <v>1.495928150619328E-2</v>
      </c>
      <c r="O25" s="2">
        <v>9.7967581247323617E-6</v>
      </c>
      <c r="P25" s="2">
        <v>2.6100797443104139E-4</v>
      </c>
      <c r="Q25" s="2">
        <v>8.2225344879455816E-4</v>
      </c>
      <c r="R25" s="2">
        <v>3.9153426815261877E-2</v>
      </c>
      <c r="S25" s="2">
        <v>2.168067420565209E-3</v>
      </c>
      <c r="T25" s="2">
        <v>1.9217485606992559E-4</v>
      </c>
      <c r="U25" s="2">
        <v>2.8950411625419861E-2</v>
      </c>
      <c r="V25" s="2">
        <v>6.1765641072419528E-4</v>
      </c>
      <c r="W25" s="2">
        <v>8.4895228476820092E-4</v>
      </c>
      <c r="X25" s="2">
        <v>21.27844230056418</v>
      </c>
      <c r="Y25" s="2">
        <v>20.95011042640677</v>
      </c>
      <c r="Z25" s="2">
        <v>30.941908418855189</v>
      </c>
      <c r="AA25" s="2">
        <v>14.78773253144854</v>
      </c>
      <c r="AB25" s="2">
        <v>77.141267286122471</v>
      </c>
      <c r="AC25" s="2">
        <v>69.472300576864669</v>
      </c>
      <c r="AD25" s="2">
        <v>0.48751747965795122</v>
      </c>
      <c r="AE25" s="2">
        <v>110.21677021918271</v>
      </c>
      <c r="AF25" s="2">
        <v>0.32299911278994781</v>
      </c>
      <c r="AG25" s="2">
        <v>146.64267158629841</v>
      </c>
      <c r="AH25" s="2">
        <v>1.0816755776844459E-2</v>
      </c>
      <c r="AI25" s="2">
        <v>7.9552345054130932E-2</v>
      </c>
      <c r="AJ25" s="2">
        <v>169.98448308440749</v>
      </c>
      <c r="AK25"/>
    </row>
    <row r="26" spans="1:37" x14ac:dyDescent="0.3">
      <c r="A26" s="1" t="s">
        <v>12</v>
      </c>
      <c r="B26" s="1" t="s">
        <v>1</v>
      </c>
      <c r="C26" s="1" t="s">
        <v>4</v>
      </c>
      <c r="D26" s="2">
        <v>7.4175944456280458</v>
      </c>
      <c r="E26" s="2">
        <v>5.6427806713316042E-2</v>
      </c>
      <c r="F26" s="2">
        <v>104.85156775477959</v>
      </c>
      <c r="G26" s="2">
        <v>14.435734660062121</v>
      </c>
      <c r="H26" s="2">
        <v>8726.9762257792681</v>
      </c>
      <c r="I26" s="2">
        <v>20.900824461853968</v>
      </c>
      <c r="J26" s="2">
        <v>486.31699046802902</v>
      </c>
      <c r="K26" s="2">
        <v>207.54606851508439</v>
      </c>
      <c r="L26" s="2">
        <v>16.582845286919589</v>
      </c>
      <c r="M26" s="2">
        <v>23.847486436770449</v>
      </c>
      <c r="N26" s="2">
        <v>13.77741987180544</v>
      </c>
      <c r="O26" s="2">
        <v>3.7367407402640718E-2</v>
      </c>
      <c r="P26" s="2">
        <v>153.2895726582349</v>
      </c>
      <c r="Q26" s="2">
        <v>39.725737829274983</v>
      </c>
      <c r="R26" s="2">
        <v>84872.905735423003</v>
      </c>
      <c r="S26" s="2">
        <v>85.60813251400549</v>
      </c>
      <c r="T26" s="2">
        <v>1325.1407752112841</v>
      </c>
      <c r="U26" s="2">
        <v>392.65846973184108</v>
      </c>
      <c r="V26" s="2">
        <v>311.9601456879214</v>
      </c>
      <c r="W26" s="2">
        <v>19.554589332562522</v>
      </c>
      <c r="X26" s="2">
        <v>91.404453898027867</v>
      </c>
      <c r="Y26" s="2">
        <v>0.43303283241484719</v>
      </c>
      <c r="Z26" s="2">
        <v>1589.9882391426149</v>
      </c>
      <c r="AA26" s="2">
        <v>882.86197983652517</v>
      </c>
      <c r="AB26" s="2">
        <v>79641.457499602315</v>
      </c>
      <c r="AC26" s="2">
        <v>423.02139831779169</v>
      </c>
      <c r="AD26" s="2">
        <v>9736.5381428132423</v>
      </c>
      <c r="AE26" s="2">
        <v>1702.029714491084</v>
      </c>
      <c r="AF26" s="2">
        <v>541.04877155078964</v>
      </c>
      <c r="AG26" s="2">
        <v>58.067046620263447</v>
      </c>
      <c r="AH26" s="2">
        <v>44.206692827275738</v>
      </c>
      <c r="AI26" s="2">
        <v>5663.288608104921</v>
      </c>
      <c r="AJ26" s="2">
        <v>4435.7779206993991</v>
      </c>
    </row>
    <row r="27" spans="1:37" x14ac:dyDescent="0.3">
      <c r="A27" s="1" t="s">
        <v>12</v>
      </c>
      <c r="B27" s="1" t="s">
        <v>1</v>
      </c>
      <c r="C27" s="1" t="s">
        <v>5</v>
      </c>
      <c r="D27" s="2">
        <v>416.39912437021911</v>
      </c>
      <c r="E27" s="2">
        <v>3.6821888714487598</v>
      </c>
      <c r="F27" s="2">
        <v>17.683360343622009</v>
      </c>
      <c r="G27" s="2">
        <v>2003.058605515095</v>
      </c>
      <c r="H27" s="2">
        <v>746.20572461365578</v>
      </c>
      <c r="I27" s="2">
        <v>0.58815013667952043</v>
      </c>
      <c r="J27" s="2">
        <v>17.13985378982845</v>
      </c>
      <c r="K27" s="2">
        <v>1540.5630315546859</v>
      </c>
      <c r="L27" s="2">
        <v>13.440479571871929</v>
      </c>
      <c r="M27" s="2">
        <v>183.3375468298905</v>
      </c>
      <c r="N27" s="2">
        <v>2081.374916208737</v>
      </c>
      <c r="O27" s="2">
        <v>0.23251596755981979</v>
      </c>
      <c r="P27" s="2">
        <v>317.87421391291599</v>
      </c>
      <c r="Q27" s="2">
        <v>11251.83072275948</v>
      </c>
      <c r="R27" s="2">
        <v>1787.3625827008091</v>
      </c>
      <c r="S27" s="2">
        <v>487.61986881541338</v>
      </c>
      <c r="T27" s="2">
        <v>49.800096443795191</v>
      </c>
      <c r="U27" s="2">
        <v>8665.1920861127073</v>
      </c>
      <c r="V27" s="2">
        <v>86.306178529382322</v>
      </c>
      <c r="W27" s="2">
        <v>1221.5886982538691</v>
      </c>
      <c r="X27" s="2">
        <v>9440.5282681036242</v>
      </c>
      <c r="Y27" s="2">
        <v>0.80646017587178764</v>
      </c>
      <c r="Z27" s="2">
        <v>252.42503073060189</v>
      </c>
      <c r="AA27" s="2">
        <v>48367.650989435097</v>
      </c>
      <c r="AB27" s="2">
        <v>8656.5192520037199</v>
      </c>
      <c r="AC27" s="2">
        <v>534.94263375447747</v>
      </c>
      <c r="AD27" s="2">
        <v>152.56900994306659</v>
      </c>
      <c r="AE27" s="2">
        <v>30689.287627038579</v>
      </c>
      <c r="AF27" s="2">
        <v>1457.098907262452</v>
      </c>
      <c r="AG27" s="2">
        <v>2386.7116858036761</v>
      </c>
      <c r="AH27" s="2">
        <v>7792.7447892547643</v>
      </c>
      <c r="AI27" s="2">
        <v>98943.305280716959</v>
      </c>
      <c r="AJ27" s="2">
        <v>274842.37459150772</v>
      </c>
    </row>
    <row r="28" spans="1:37" x14ac:dyDescent="0.3">
      <c r="A28" s="1" t="s">
        <v>12</v>
      </c>
      <c r="B28" s="1" t="s">
        <v>1</v>
      </c>
      <c r="C28" s="1" t="s">
        <v>6</v>
      </c>
      <c r="D28" s="2">
        <v>179.1776960041631</v>
      </c>
      <c r="E28" s="2">
        <v>2.6702084620073192</v>
      </c>
      <c r="F28" s="2">
        <v>58.695117737808722</v>
      </c>
      <c r="G28" s="2">
        <v>466.3082298328975</v>
      </c>
      <c r="H28" s="2">
        <v>12257.47524911467</v>
      </c>
      <c r="I28" s="2">
        <v>9.4929349718642655</v>
      </c>
      <c r="J28" s="2">
        <v>224.9800348929476</v>
      </c>
      <c r="K28" s="2">
        <v>2914.3504262684032</v>
      </c>
      <c r="L28" s="2">
        <v>1112.532007166757</v>
      </c>
      <c r="M28" s="2">
        <v>559.99549729611738</v>
      </c>
      <c r="N28" s="2">
        <v>1063.7515498991349</v>
      </c>
      <c r="O28" s="2">
        <v>7.72666537135225</v>
      </c>
      <c r="P28" s="2">
        <v>1303.2943597710839</v>
      </c>
      <c r="Q28" s="2">
        <v>1730.881230772125</v>
      </c>
      <c r="R28" s="2">
        <v>106609.0918218641</v>
      </c>
      <c r="S28" s="2">
        <v>635.67848699260787</v>
      </c>
      <c r="T28" s="2">
        <v>680.43894003471121</v>
      </c>
      <c r="U28" s="2">
        <v>27300.894742278058</v>
      </c>
      <c r="V28" s="2">
        <v>14592.18777009778</v>
      </c>
      <c r="W28" s="2">
        <v>4607.7787223694613</v>
      </c>
      <c r="X28" s="2">
        <v>14466.781693480631</v>
      </c>
      <c r="Y28" s="2">
        <v>23.172085981822111</v>
      </c>
      <c r="Z28" s="2">
        <v>12608.804340663</v>
      </c>
      <c r="AA28" s="2">
        <v>28398.440416323949</v>
      </c>
      <c r="AB28" s="2">
        <v>281337.00521449622</v>
      </c>
      <c r="AC28" s="2">
        <v>5568.800967320979</v>
      </c>
      <c r="AD28" s="2">
        <v>5042.0781522639118</v>
      </c>
      <c r="AE28" s="2">
        <v>181861.59662528211</v>
      </c>
      <c r="AF28" s="2">
        <v>99597.976134869896</v>
      </c>
      <c r="AG28" s="2">
        <v>11654.52070504382</v>
      </c>
      <c r="AH28" s="2">
        <v>12780.1317841691</v>
      </c>
      <c r="AI28" s="2">
        <v>167916.92706884071</v>
      </c>
      <c r="AJ28" s="2">
        <v>476302.11577521771</v>
      </c>
    </row>
    <row r="29" spans="1:37" s="3" customFormat="1" x14ac:dyDescent="0.3">
      <c r="A29" s="1" t="s">
        <v>12</v>
      </c>
      <c r="B29" s="1" t="s">
        <v>1</v>
      </c>
      <c r="C29" s="1" t="s">
        <v>140</v>
      </c>
      <c r="D29" s="2">
        <v>248.73140993498279</v>
      </c>
      <c r="E29" s="2">
        <v>2.274164883541371E-2</v>
      </c>
      <c r="F29" s="2">
        <v>84.892466914123716</v>
      </c>
      <c r="G29" s="2">
        <v>17.806698459512521</v>
      </c>
      <c r="H29" s="2">
        <v>50.220700536360908</v>
      </c>
      <c r="I29" s="2">
        <v>9.5769095992600441E-3</v>
      </c>
      <c r="J29" s="2">
        <v>1.1504418481718459</v>
      </c>
      <c r="K29" s="2">
        <v>19.981284320446459</v>
      </c>
      <c r="L29" s="2">
        <v>2.322596775680267</v>
      </c>
      <c r="M29" s="2">
        <v>1.1641287039803041</v>
      </c>
      <c r="N29" s="2">
        <v>516.91438081653553</v>
      </c>
      <c r="O29" s="2">
        <v>4.4512353550466129E-2</v>
      </c>
      <c r="P29" s="2">
        <v>58.213361299472822</v>
      </c>
      <c r="Q29" s="2">
        <v>16.43013654024551</v>
      </c>
      <c r="R29" s="2">
        <v>144.45286047320349</v>
      </c>
      <c r="S29" s="2">
        <v>1140.2414535598989</v>
      </c>
      <c r="T29" s="2">
        <v>2.1385859910648448</v>
      </c>
      <c r="U29" s="2">
        <v>42.949173132940437</v>
      </c>
      <c r="V29" s="2">
        <v>27.833596965348619</v>
      </c>
      <c r="W29" s="2">
        <v>54.812977518303427</v>
      </c>
      <c r="X29" s="2">
        <v>12979.34825383898</v>
      </c>
      <c r="Y29" s="2">
        <v>3.2577639793591087E-2</v>
      </c>
      <c r="Z29" s="2">
        <v>172.00356703736011</v>
      </c>
      <c r="AA29" s="2">
        <v>297.80976035301302</v>
      </c>
      <c r="AB29" s="2">
        <v>1666.7400265326539</v>
      </c>
      <c r="AC29" s="2">
        <v>10951.78969646264</v>
      </c>
      <c r="AD29" s="2">
        <v>9.1594688213402069</v>
      </c>
      <c r="AE29" s="2">
        <v>545.44664530658156</v>
      </c>
      <c r="AF29" s="2">
        <v>171.24081041689121</v>
      </c>
      <c r="AG29" s="2">
        <v>57.890019575268667</v>
      </c>
      <c r="AH29" s="2">
        <v>85.716491060362301</v>
      </c>
      <c r="AI29" s="2">
        <v>150.87048567142199</v>
      </c>
      <c r="AJ29" s="2">
        <v>13353.236929639041</v>
      </c>
      <c r="AK29"/>
    </row>
    <row r="30" spans="1:37" x14ac:dyDescent="0.3">
      <c r="A30" s="1" t="s">
        <v>12</v>
      </c>
      <c r="B30" s="1" t="s">
        <v>1</v>
      </c>
      <c r="C30" s="1" t="s">
        <v>7</v>
      </c>
      <c r="D30" s="2">
        <v>0.15761356650359459</v>
      </c>
      <c r="E30" s="2">
        <v>1.5104286568262671E-3</v>
      </c>
      <c r="F30" s="2">
        <v>7.4881437617918656E-2</v>
      </c>
      <c r="G30" s="2">
        <v>0.25441768589274821</v>
      </c>
      <c r="H30" s="2">
        <v>2.934879821941573</v>
      </c>
      <c r="I30" s="2">
        <v>7.0052104035238263E-4</v>
      </c>
      <c r="J30" s="2">
        <v>5.7775548648210488E-2</v>
      </c>
      <c r="K30" s="2">
        <v>1.3543350166670729</v>
      </c>
      <c r="L30" s="2">
        <v>0.32752216178940319</v>
      </c>
      <c r="M30" s="2">
        <v>9.4879011658646206E-2</v>
      </c>
      <c r="N30" s="2">
        <v>85.096172981040922</v>
      </c>
      <c r="O30" s="2">
        <v>8.9008547611902938E-2</v>
      </c>
      <c r="P30" s="2">
        <v>22.930294522003649</v>
      </c>
      <c r="Q30" s="2">
        <v>1.030889754431543</v>
      </c>
      <c r="R30" s="2">
        <v>43.644281401231481</v>
      </c>
      <c r="S30" s="2">
        <v>1.9805397838679351</v>
      </c>
      <c r="T30" s="2">
        <v>2.815150571350622E-2</v>
      </c>
      <c r="U30" s="2">
        <v>52.55234218130277</v>
      </c>
      <c r="V30" s="2">
        <v>5.2994736253738211</v>
      </c>
      <c r="W30" s="2">
        <v>6.176773962906049</v>
      </c>
      <c r="X30" s="2">
        <v>3557.136783004109</v>
      </c>
      <c r="Y30" s="2">
        <v>52.942632002505768</v>
      </c>
      <c r="Z30" s="2">
        <v>1872.127624533889</v>
      </c>
      <c r="AA30" s="2">
        <v>2675.623041528866</v>
      </c>
      <c r="AB30" s="2">
        <v>13412.534097213471</v>
      </c>
      <c r="AC30" s="2">
        <v>696.93139685052824</v>
      </c>
      <c r="AD30" s="2">
        <v>1.88533956257612</v>
      </c>
      <c r="AE30" s="2">
        <v>16735.068243233611</v>
      </c>
      <c r="AF30" s="2">
        <v>520.3213645820324</v>
      </c>
      <c r="AG30" s="2">
        <v>1841.616186295985</v>
      </c>
      <c r="AH30" s="2">
        <v>1.2863875968801179</v>
      </c>
      <c r="AI30" s="2">
        <v>64.834691195811843</v>
      </c>
      <c r="AJ30" s="2">
        <v>29462.186940613639</v>
      </c>
    </row>
    <row r="31" spans="1:37" x14ac:dyDescent="0.3">
      <c r="A31" s="1" t="s">
        <v>12</v>
      </c>
      <c r="B31" s="1" t="s">
        <v>1</v>
      </c>
      <c r="C31" s="1" t="s">
        <v>8</v>
      </c>
      <c r="D31" s="2">
        <v>620.88998992856057</v>
      </c>
      <c r="E31" s="2">
        <v>7.7070618385511649</v>
      </c>
      <c r="F31" s="2">
        <v>62.419256670699703</v>
      </c>
      <c r="G31" s="2">
        <v>736.3550781998141</v>
      </c>
      <c r="H31" s="2">
        <v>4298.7588714397934</v>
      </c>
      <c r="I31" s="2">
        <v>6.5880532340567388</v>
      </c>
      <c r="J31" s="2">
        <v>168.66909063346361</v>
      </c>
      <c r="K31" s="2">
        <v>19046.250631923969</v>
      </c>
      <c r="L31" s="2">
        <v>2719.6673273886372</v>
      </c>
      <c r="M31" s="2">
        <v>294.07343098722339</v>
      </c>
      <c r="N31" s="2">
        <v>711.73070965239629</v>
      </c>
      <c r="O31" s="2">
        <v>3.2159286036975838</v>
      </c>
      <c r="P31" s="2">
        <v>1442.7519013806379</v>
      </c>
      <c r="Q31" s="2">
        <v>836.58129385891266</v>
      </c>
      <c r="R31" s="2">
        <v>5089.9444944293291</v>
      </c>
      <c r="S31" s="2">
        <v>94.403820052727511</v>
      </c>
      <c r="T31" s="2">
        <v>89.150866028912375</v>
      </c>
      <c r="U31" s="2">
        <v>27593.157683158479</v>
      </c>
      <c r="V31" s="2">
        <v>432.69353560206952</v>
      </c>
      <c r="W31" s="2">
        <v>691.53746070987484</v>
      </c>
      <c r="X31" s="2">
        <v>22205.39055696455</v>
      </c>
      <c r="Y31" s="2">
        <v>171.26264823072529</v>
      </c>
      <c r="Z31" s="2">
        <v>18687.172650531931</v>
      </c>
      <c r="AA31" s="2">
        <v>70307.894881243948</v>
      </c>
      <c r="AB31" s="2">
        <v>180056.22066142439</v>
      </c>
      <c r="AC31" s="2">
        <v>5966.7180503038517</v>
      </c>
      <c r="AD31" s="2">
        <v>8893.4537411164529</v>
      </c>
      <c r="AE31" s="2">
        <v>623040.3682566284</v>
      </c>
      <c r="AF31" s="2">
        <v>87901.684174075708</v>
      </c>
      <c r="AG31" s="2">
        <v>37103.323189019437</v>
      </c>
      <c r="AH31" s="2">
        <v>8984.7626487151338</v>
      </c>
      <c r="AI31" s="2">
        <v>42153.467360328737</v>
      </c>
      <c r="AJ31" s="2">
        <v>2271543.1437288169</v>
      </c>
    </row>
    <row r="32" spans="1:37" x14ac:dyDescent="0.3">
      <c r="A32" s="1" t="s">
        <v>12</v>
      </c>
      <c r="B32" s="1" t="s">
        <v>1</v>
      </c>
      <c r="C32" s="1" t="s">
        <v>9</v>
      </c>
      <c r="D32" s="2">
        <v>53.14858300438344</v>
      </c>
      <c r="E32" s="2">
        <v>0.33048848492391097</v>
      </c>
      <c r="F32" s="2">
        <v>3.2908024050786779</v>
      </c>
      <c r="G32" s="2">
        <v>7.4840199320269969</v>
      </c>
      <c r="H32" s="2">
        <v>147.20370401644061</v>
      </c>
      <c r="I32" s="2">
        <v>2.3406843563941591</v>
      </c>
      <c r="J32" s="2">
        <v>33.939965603813413</v>
      </c>
      <c r="K32" s="2">
        <v>738.6565417445978</v>
      </c>
      <c r="L32" s="2">
        <v>165.55908520843889</v>
      </c>
      <c r="M32" s="2">
        <v>16.183206618333251</v>
      </c>
      <c r="N32" s="2">
        <v>2.651102521043446</v>
      </c>
      <c r="O32" s="2">
        <v>2.7226971561621981E-2</v>
      </c>
      <c r="P32" s="2">
        <v>1.792238026554285</v>
      </c>
      <c r="Q32" s="2">
        <v>12.117429798750321</v>
      </c>
      <c r="R32" s="2">
        <v>27.48811387280282</v>
      </c>
      <c r="S32" s="2">
        <v>2.1098527011623252</v>
      </c>
      <c r="T32" s="2">
        <v>1.016661639888099</v>
      </c>
      <c r="U32" s="2">
        <v>31.057566280146919</v>
      </c>
      <c r="V32" s="2">
        <v>64.678258879799969</v>
      </c>
      <c r="W32" s="2">
        <v>2.3820536547553561</v>
      </c>
      <c r="X32" s="2">
        <v>785.83825740783777</v>
      </c>
      <c r="Y32" s="2">
        <v>5.8395999238866194</v>
      </c>
      <c r="Z32" s="2">
        <v>1071.172708574403</v>
      </c>
      <c r="AA32" s="2">
        <v>609.00705538367254</v>
      </c>
      <c r="AB32" s="2">
        <v>5099.7430297125957</v>
      </c>
      <c r="AC32" s="2">
        <v>187.05652897458069</v>
      </c>
      <c r="AD32" s="2">
        <v>341.38848714675788</v>
      </c>
      <c r="AE32" s="2">
        <v>26860.036595931299</v>
      </c>
      <c r="AF32" s="2">
        <v>31921.882201670269</v>
      </c>
      <c r="AG32" s="2">
        <v>1521.38747119136</v>
      </c>
      <c r="AH32" s="2">
        <v>342.9319591862299</v>
      </c>
      <c r="AI32" s="2">
        <v>387.37619036535051</v>
      </c>
      <c r="AJ32" s="2">
        <v>430490.45592312899</v>
      </c>
    </row>
    <row r="33" spans="1:36" x14ac:dyDescent="0.3">
      <c r="A33" s="1" t="s">
        <v>12</v>
      </c>
      <c r="B33" s="1" t="s">
        <v>1</v>
      </c>
      <c r="C33" s="1" t="s">
        <v>10</v>
      </c>
      <c r="D33" s="2">
        <v>280.23068073595579</v>
      </c>
      <c r="E33" s="2">
        <v>2.425769517479132E-2</v>
      </c>
      <c r="F33" s="2">
        <v>0.4893054270886697</v>
      </c>
      <c r="G33" s="2">
        <v>1.5913735387885011</v>
      </c>
      <c r="H33" s="2">
        <v>188.20311397664179</v>
      </c>
      <c r="I33" s="2">
        <v>4.4732884684462113E-3</v>
      </c>
      <c r="J33" s="2">
        <v>14.67997712780228</v>
      </c>
      <c r="K33" s="2">
        <v>94.46235728519396</v>
      </c>
      <c r="L33" s="2">
        <v>1.239191669347615</v>
      </c>
      <c r="M33" s="2">
        <v>38.998946873672388</v>
      </c>
      <c r="N33" s="2">
        <v>9.3261313808788078</v>
      </c>
      <c r="O33" s="2">
        <v>3.0122708122229521E-3</v>
      </c>
      <c r="P33" s="2">
        <v>0.53372226389611455</v>
      </c>
      <c r="Q33" s="2">
        <v>5.5392505964773129</v>
      </c>
      <c r="R33" s="2">
        <v>14.77494035131474</v>
      </c>
      <c r="S33" s="2">
        <v>0.80708994367411491</v>
      </c>
      <c r="T33" s="2">
        <v>0.23414994566243699</v>
      </c>
      <c r="U33" s="2">
        <v>90.491746622959624</v>
      </c>
      <c r="V33" s="2">
        <v>0.62286467147880964</v>
      </c>
      <c r="W33" s="2">
        <v>3.8704100126444709</v>
      </c>
      <c r="X33" s="2">
        <v>402.39160146594509</v>
      </c>
      <c r="Y33" s="2">
        <v>56.338455339067629</v>
      </c>
      <c r="Z33" s="2">
        <v>22.675227967772589</v>
      </c>
      <c r="AA33" s="2">
        <v>655.69270193346244</v>
      </c>
      <c r="AB33" s="2">
        <v>3277.8451391705712</v>
      </c>
      <c r="AC33" s="2">
        <v>6.8011726689699783</v>
      </c>
      <c r="AD33" s="2">
        <v>13.795711005909791</v>
      </c>
      <c r="AE33" s="2">
        <v>11776.229452688949</v>
      </c>
      <c r="AF33" s="2">
        <v>112.1335082037057</v>
      </c>
      <c r="AG33" s="2">
        <v>12499.35154567374</v>
      </c>
      <c r="AH33" s="2">
        <v>458.5013022342892</v>
      </c>
      <c r="AI33" s="2">
        <v>335.09575481245798</v>
      </c>
      <c r="AJ33" s="2">
        <v>240029.52446068739</v>
      </c>
    </row>
    <row r="34" spans="1:36" x14ac:dyDescent="0.3">
      <c r="A34" s="1" t="s">
        <v>13</v>
      </c>
      <c r="B34" s="1" t="s">
        <v>14</v>
      </c>
      <c r="C34" s="1" t="s">
        <v>15</v>
      </c>
      <c r="D34" s="2">
        <v>257090.88892008871</v>
      </c>
      <c r="E34" s="2">
        <v>6887.376256874606</v>
      </c>
      <c r="F34" s="2">
        <v>31273.72848175668</v>
      </c>
      <c r="G34" s="2">
        <v>343786.24877494079</v>
      </c>
      <c r="H34" s="2">
        <v>2237062.6472249138</v>
      </c>
      <c r="I34" s="2">
        <v>6506.9914414163377</v>
      </c>
      <c r="J34" s="2">
        <v>81621.134394609428</v>
      </c>
      <c r="K34" s="2">
        <v>8688207.9062341116</v>
      </c>
      <c r="L34" s="2">
        <v>748366.30350886483</v>
      </c>
      <c r="M34" s="2">
        <v>1055278.5696557071</v>
      </c>
      <c r="N34" s="2">
        <v>2868483.2631018241</v>
      </c>
      <c r="O34" s="2">
        <v>9204.0884413649692</v>
      </c>
      <c r="P34" s="2">
        <v>1667792.6041363501</v>
      </c>
      <c r="Q34" s="2">
        <v>1029460.493933979</v>
      </c>
      <c r="R34" s="2">
        <v>8664056.8797556199</v>
      </c>
      <c r="S34" s="2">
        <v>200742.02686379381</v>
      </c>
      <c r="T34" s="2">
        <v>420298.54415739648</v>
      </c>
      <c r="U34" s="2">
        <v>35585628.605872773</v>
      </c>
      <c r="V34" s="2">
        <v>3470665.5971751548</v>
      </c>
      <c r="W34" s="2">
        <v>3246945.880699602</v>
      </c>
      <c r="X34" s="2">
        <v>256660.4079426672</v>
      </c>
      <c r="Y34" s="2">
        <v>315.4016969720463</v>
      </c>
      <c r="Z34" s="2">
        <v>151902.88592966279</v>
      </c>
      <c r="AA34" s="2">
        <v>197646.200863662</v>
      </c>
      <c r="AB34" s="2">
        <v>609565.48673092411</v>
      </c>
      <c r="AC34" s="2">
        <v>4954.3675846544656</v>
      </c>
      <c r="AD34" s="2">
        <v>42418.936550862098</v>
      </c>
      <c r="AE34" s="2">
        <v>2385057.0695712529</v>
      </c>
      <c r="AF34" s="2">
        <v>232024.56279973799</v>
      </c>
      <c r="AG34" s="2">
        <v>190193.04641455549</v>
      </c>
      <c r="AH34" s="2">
        <v>0</v>
      </c>
      <c r="AI34" s="2">
        <v>0</v>
      </c>
      <c r="AJ34" s="2">
        <v>0</v>
      </c>
    </row>
    <row r="35" spans="1:36" x14ac:dyDescent="0.3">
      <c r="A35" s="1" t="s">
        <v>13</v>
      </c>
      <c r="B35" s="1" t="s">
        <v>16</v>
      </c>
      <c r="C35" s="1" t="s">
        <v>20</v>
      </c>
      <c r="D35" s="2">
        <v>8655.9650990616319</v>
      </c>
      <c r="E35" s="2">
        <v>100.1984104545166</v>
      </c>
      <c r="F35" s="2">
        <v>636.61100896981088</v>
      </c>
      <c r="G35" s="2">
        <v>3718.570879549171</v>
      </c>
      <c r="H35" s="2">
        <v>29123.471470208191</v>
      </c>
      <c r="I35" s="2">
        <v>78.649814969204598</v>
      </c>
      <c r="J35" s="2">
        <v>629.50276087173006</v>
      </c>
      <c r="K35" s="2">
        <v>120281.11499967521</v>
      </c>
      <c r="L35" s="2">
        <v>13191.95882</v>
      </c>
      <c r="M35" s="2">
        <v>22793.012713536831</v>
      </c>
      <c r="N35" s="2">
        <v>872174.9758176601</v>
      </c>
      <c r="O35" s="2">
        <v>185.72235000000001</v>
      </c>
      <c r="P35" s="2">
        <v>20866.46340826873</v>
      </c>
      <c r="Q35" s="2">
        <v>39851.26532090718</v>
      </c>
      <c r="R35" s="2">
        <v>416798.37920926919</v>
      </c>
      <c r="S35" s="2">
        <v>2155.5434110000001</v>
      </c>
      <c r="T35" s="2">
        <v>10811.622035343869</v>
      </c>
      <c r="U35" s="2">
        <v>1476781.0086310001</v>
      </c>
      <c r="V35" s="2">
        <v>250364.24411599999</v>
      </c>
      <c r="W35" s="2">
        <v>157484.70453487179</v>
      </c>
      <c r="X35" s="2">
        <v>77568.589680999998</v>
      </c>
      <c r="Y35" s="2">
        <v>44.433191000000001</v>
      </c>
      <c r="Z35" s="2">
        <v>7844.8883409999989</v>
      </c>
      <c r="AA35" s="2">
        <v>10791.393257</v>
      </c>
      <c r="AB35" s="2">
        <v>68877.186545000004</v>
      </c>
      <c r="AC35" s="2">
        <v>223.163409</v>
      </c>
      <c r="AD35" s="2">
        <v>3061.6643306849778</v>
      </c>
      <c r="AE35" s="2">
        <v>465027.13933400001</v>
      </c>
      <c r="AF35" s="2">
        <v>53664.422413999993</v>
      </c>
      <c r="AG35" s="2">
        <v>50020.334677999999</v>
      </c>
      <c r="AH35" s="2">
        <v>0</v>
      </c>
      <c r="AI35" s="2">
        <v>0</v>
      </c>
      <c r="AJ35" s="2">
        <v>0</v>
      </c>
    </row>
    <row r="36" spans="1:36" x14ac:dyDescent="0.3">
      <c r="A36" s="1" t="s">
        <v>13</v>
      </c>
      <c r="B36" s="1" t="s">
        <v>16</v>
      </c>
      <c r="C36" s="1" t="s">
        <v>35</v>
      </c>
      <c r="D36" s="2">
        <v>539551339998.70648</v>
      </c>
      <c r="E36" s="2">
        <v>2576766640.3597641</v>
      </c>
      <c r="F36" s="2">
        <v>50042606322.948692</v>
      </c>
      <c r="G36" s="2">
        <v>52054763727.526604</v>
      </c>
      <c r="H36" s="2">
        <v>514869860715.29919</v>
      </c>
      <c r="I36" s="2">
        <v>16229637521.673361</v>
      </c>
      <c r="J36" s="2">
        <v>555635032422.44934</v>
      </c>
      <c r="K36" s="2">
        <v>644571721534.84558</v>
      </c>
      <c r="L36" s="2">
        <v>72380827932.366852</v>
      </c>
      <c r="M36" s="2">
        <v>57096905155.42765</v>
      </c>
      <c r="N36" s="2">
        <v>5318920623387.2549</v>
      </c>
      <c r="O36" s="2">
        <v>2220333165.165369</v>
      </c>
      <c r="P36" s="2">
        <v>1247660114468.314</v>
      </c>
      <c r="Q36" s="2">
        <v>292482651424.03351</v>
      </c>
      <c r="R36" s="2">
        <v>7585452051838.6035</v>
      </c>
      <c r="S36" s="2">
        <v>393813466910.11603</v>
      </c>
      <c r="T36" s="2">
        <v>10803812081363.359</v>
      </c>
      <c r="U36" s="2">
        <v>4299746822974.9829</v>
      </c>
      <c r="V36" s="2">
        <v>408588845052.72498</v>
      </c>
      <c r="W36" s="2">
        <v>310730553955.87048</v>
      </c>
      <c r="X36" s="2">
        <v>1190671685539.0339</v>
      </c>
      <c r="Y36" s="2">
        <v>10873678786.756611</v>
      </c>
      <c r="Z36" s="2">
        <v>110787970992.86079</v>
      </c>
      <c r="AA36" s="2">
        <v>33498021901.144909</v>
      </c>
      <c r="AB36" s="2">
        <v>410055105034.35199</v>
      </c>
      <c r="AC36" s="2">
        <v>10094827337.48844</v>
      </c>
      <c r="AD36" s="2">
        <v>288484877250.16913</v>
      </c>
      <c r="AE36" s="2">
        <v>339201802508.34692</v>
      </c>
      <c r="AF36" s="2">
        <v>27722516157.678761</v>
      </c>
      <c r="AG36" s="2">
        <v>10159255849.530701</v>
      </c>
      <c r="AH36" s="2">
        <v>0</v>
      </c>
      <c r="AI36" s="2">
        <v>0</v>
      </c>
      <c r="AJ36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1"/>
  <sheetViews>
    <sheetView workbookViewId="0">
      <selection activeCell="B8" sqref="B8"/>
    </sheetView>
  </sheetViews>
  <sheetFormatPr defaultRowHeight="14.4" x14ac:dyDescent="0.3"/>
  <sheetData>
    <row r="1" spans="1:3" x14ac:dyDescent="0.3">
      <c r="C1" s="1" t="s">
        <v>38</v>
      </c>
    </row>
    <row r="2" spans="1:3" x14ac:dyDescent="0.3">
      <c r="A2" s="1" t="s">
        <v>1</v>
      </c>
      <c r="B2" s="1" t="s">
        <v>2</v>
      </c>
      <c r="C2" t="s">
        <v>39</v>
      </c>
    </row>
    <row r="3" spans="1:3" x14ac:dyDescent="0.3">
      <c r="A3" s="1" t="s">
        <v>1</v>
      </c>
      <c r="B3" s="1" t="s">
        <v>3</v>
      </c>
      <c r="C3" t="s">
        <v>39</v>
      </c>
    </row>
    <row r="4" spans="1:3" x14ac:dyDescent="0.3">
      <c r="A4" s="1" t="s">
        <v>1</v>
      </c>
      <c r="B4" s="1" t="s">
        <v>4</v>
      </c>
      <c r="C4" t="s">
        <v>39</v>
      </c>
    </row>
    <row r="5" spans="1:3" x14ac:dyDescent="0.3">
      <c r="A5" s="1" t="s">
        <v>1</v>
      </c>
      <c r="B5" s="1" t="s">
        <v>5</v>
      </c>
      <c r="C5" t="s">
        <v>39</v>
      </c>
    </row>
    <row r="6" spans="1:3" x14ac:dyDescent="0.3">
      <c r="A6" s="1" t="s">
        <v>1</v>
      </c>
      <c r="B6" s="1" t="s">
        <v>6</v>
      </c>
      <c r="C6" t="s">
        <v>39</v>
      </c>
    </row>
    <row r="7" spans="1:3" x14ac:dyDescent="0.3">
      <c r="A7" s="1" t="s">
        <v>1</v>
      </c>
      <c r="B7" s="1" t="s">
        <v>140</v>
      </c>
      <c r="C7" t="s">
        <v>39</v>
      </c>
    </row>
    <row r="8" spans="1:3" x14ac:dyDescent="0.3">
      <c r="A8" s="1" t="s">
        <v>1</v>
      </c>
      <c r="B8" s="1" t="s">
        <v>7</v>
      </c>
      <c r="C8" t="s">
        <v>39</v>
      </c>
    </row>
    <row r="9" spans="1:3" x14ac:dyDescent="0.3">
      <c r="A9" s="1" t="s">
        <v>1</v>
      </c>
      <c r="B9" s="1" t="s">
        <v>8</v>
      </c>
      <c r="C9" t="s">
        <v>39</v>
      </c>
    </row>
    <row r="10" spans="1:3" x14ac:dyDescent="0.3">
      <c r="A10" s="1" t="s">
        <v>1</v>
      </c>
      <c r="B10" s="1" t="s">
        <v>9</v>
      </c>
      <c r="C10" t="s">
        <v>39</v>
      </c>
    </row>
    <row r="11" spans="1:3" x14ac:dyDescent="0.3">
      <c r="A11" s="1" t="s">
        <v>1</v>
      </c>
      <c r="B11" s="1" t="s">
        <v>10</v>
      </c>
      <c r="C11" t="s">
        <v>39</v>
      </c>
    </row>
    <row r="12" spans="1:3" x14ac:dyDescent="0.3">
      <c r="A12" s="1" t="s">
        <v>14</v>
      </c>
      <c r="B12" s="1" t="s">
        <v>15</v>
      </c>
      <c r="C12" t="s">
        <v>39</v>
      </c>
    </row>
    <row r="13" spans="1:3" x14ac:dyDescent="0.3">
      <c r="A13" s="1" t="s">
        <v>16</v>
      </c>
      <c r="B13" s="1" t="s">
        <v>17</v>
      </c>
      <c r="C13" t="s">
        <v>40</v>
      </c>
    </row>
    <row r="14" spans="1:3" x14ac:dyDescent="0.3">
      <c r="A14" s="1" t="s">
        <v>16</v>
      </c>
      <c r="B14" s="1" t="s">
        <v>18</v>
      </c>
      <c r="C14" t="s">
        <v>41</v>
      </c>
    </row>
    <row r="15" spans="1:3" x14ac:dyDescent="0.3">
      <c r="A15" s="1" t="s">
        <v>16</v>
      </c>
      <c r="B15" s="1" t="s">
        <v>19</v>
      </c>
      <c r="C15" t="s">
        <v>42</v>
      </c>
    </row>
    <row r="16" spans="1:3" x14ac:dyDescent="0.3">
      <c r="A16" s="1" t="s">
        <v>16</v>
      </c>
      <c r="B16" s="1" t="s">
        <v>20</v>
      </c>
      <c r="C16" t="s">
        <v>43</v>
      </c>
    </row>
    <row r="17" spans="1:3" x14ac:dyDescent="0.3">
      <c r="A17" s="1" t="s">
        <v>16</v>
      </c>
      <c r="B17" s="1" t="s">
        <v>21</v>
      </c>
      <c r="C17" t="s">
        <v>44</v>
      </c>
    </row>
    <row r="18" spans="1:3" x14ac:dyDescent="0.3">
      <c r="A18" s="1" t="s">
        <v>16</v>
      </c>
      <c r="B18" s="1" t="s">
        <v>22</v>
      </c>
      <c r="C18" t="s">
        <v>44</v>
      </c>
    </row>
    <row r="19" spans="1:3" x14ac:dyDescent="0.3">
      <c r="A19" s="1" t="s">
        <v>16</v>
      </c>
      <c r="B19" s="1" t="s">
        <v>23</v>
      </c>
      <c r="C19" t="s">
        <v>44</v>
      </c>
    </row>
    <row r="20" spans="1:3" x14ac:dyDescent="0.3">
      <c r="A20" s="1" t="s">
        <v>16</v>
      </c>
      <c r="B20" s="1" t="s">
        <v>24</v>
      </c>
      <c r="C20" t="s">
        <v>44</v>
      </c>
    </row>
    <row r="21" spans="1:3" x14ac:dyDescent="0.3">
      <c r="A21" s="1" t="s">
        <v>16</v>
      </c>
      <c r="B21" s="1" t="s">
        <v>25</v>
      </c>
      <c r="C21" t="s">
        <v>44</v>
      </c>
    </row>
    <row r="22" spans="1:3" x14ac:dyDescent="0.3">
      <c r="A22" s="1" t="s">
        <v>16</v>
      </c>
      <c r="B22" s="1" t="s">
        <v>26</v>
      </c>
      <c r="C22" t="s">
        <v>45</v>
      </c>
    </row>
    <row r="23" spans="1:3" x14ac:dyDescent="0.3">
      <c r="A23" s="1" t="s">
        <v>16</v>
      </c>
      <c r="B23" s="1" t="s">
        <v>27</v>
      </c>
      <c r="C23" t="s">
        <v>45</v>
      </c>
    </row>
    <row r="24" spans="1:3" x14ac:dyDescent="0.3">
      <c r="A24" s="1" t="s">
        <v>16</v>
      </c>
      <c r="B24" s="1" t="s">
        <v>28</v>
      </c>
      <c r="C24" t="s">
        <v>44</v>
      </c>
    </row>
    <row r="25" spans="1:3" x14ac:dyDescent="0.3">
      <c r="A25" s="1" t="s">
        <v>16</v>
      </c>
      <c r="B25" s="1" t="s">
        <v>29</v>
      </c>
      <c r="C25" t="s">
        <v>44</v>
      </c>
    </row>
    <row r="26" spans="1:3" x14ac:dyDescent="0.3">
      <c r="A26" s="1" t="s">
        <v>16</v>
      </c>
      <c r="B26" s="1" t="s">
        <v>30</v>
      </c>
      <c r="C26" t="s">
        <v>44</v>
      </c>
    </row>
    <row r="27" spans="1:3" x14ac:dyDescent="0.3">
      <c r="A27" s="1" t="s">
        <v>16</v>
      </c>
      <c r="B27" s="1" t="s">
        <v>31</v>
      </c>
      <c r="C27" t="s">
        <v>44</v>
      </c>
    </row>
    <row r="28" spans="1:3" x14ac:dyDescent="0.3">
      <c r="A28" s="1" t="s">
        <v>16</v>
      </c>
      <c r="B28" s="1" t="s">
        <v>32</v>
      </c>
      <c r="C28" t="s">
        <v>46</v>
      </c>
    </row>
    <row r="29" spans="1:3" x14ac:dyDescent="0.3">
      <c r="A29" s="1" t="s">
        <v>16</v>
      </c>
      <c r="B29" s="1" t="s">
        <v>33</v>
      </c>
      <c r="C29" t="s">
        <v>47</v>
      </c>
    </row>
    <row r="30" spans="1:3" x14ac:dyDescent="0.3">
      <c r="A30" s="1" t="s">
        <v>16</v>
      </c>
      <c r="B30" s="1" t="s">
        <v>34</v>
      </c>
      <c r="C30" t="s">
        <v>44</v>
      </c>
    </row>
    <row r="31" spans="1:3" x14ac:dyDescent="0.3">
      <c r="A31" s="1" t="s">
        <v>16</v>
      </c>
      <c r="B31" s="1" t="s">
        <v>35</v>
      </c>
      <c r="C31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88A65-52B5-4B9F-AB46-314A899B9076}">
  <dimension ref="A1:I15"/>
  <sheetViews>
    <sheetView topLeftCell="F1" workbookViewId="0">
      <selection activeCell="I11" sqref="I11"/>
    </sheetView>
  </sheetViews>
  <sheetFormatPr defaultRowHeight="14.4" x14ac:dyDescent="0.3"/>
  <cols>
    <col min="1" max="1" width="10.44140625" customWidth="1"/>
    <col min="2" max="2" width="19.109375" customWidth="1"/>
    <col min="3" max="3" width="14.5546875" customWidth="1"/>
    <col min="4" max="4" width="11.6640625" customWidth="1"/>
    <col min="5" max="5" width="19.33203125" customWidth="1"/>
    <col min="6" max="6" width="24.109375" customWidth="1"/>
    <col min="7" max="7" width="19.33203125" customWidth="1"/>
    <col min="8" max="8" width="11.5546875" customWidth="1"/>
    <col min="9" max="9" width="23.6640625" customWidth="1"/>
  </cols>
  <sheetData>
    <row r="1" spans="1:9" ht="43.2" x14ac:dyDescent="0.3">
      <c r="A1" s="16" t="s">
        <v>51</v>
      </c>
      <c r="B1" s="16" t="s">
        <v>52</v>
      </c>
      <c r="C1" s="16" t="s">
        <v>53</v>
      </c>
      <c r="D1" s="16" t="s">
        <v>54</v>
      </c>
      <c r="E1" s="16" t="s">
        <v>58</v>
      </c>
      <c r="F1" s="16" t="s">
        <v>49</v>
      </c>
      <c r="G1" s="16" t="s">
        <v>50</v>
      </c>
      <c r="H1" s="16" t="s">
        <v>56</v>
      </c>
      <c r="I1" s="16" t="s">
        <v>57</v>
      </c>
    </row>
    <row r="2" spans="1:9" x14ac:dyDescent="0.3">
      <c r="A2" s="13" t="s">
        <v>0</v>
      </c>
      <c r="B2" s="13" t="s">
        <v>140</v>
      </c>
      <c r="C2" s="13" t="s">
        <v>12</v>
      </c>
      <c r="D2" s="13" t="s">
        <v>2</v>
      </c>
      <c r="E2" s="14">
        <v>190.7277142856837</v>
      </c>
      <c r="F2" s="13">
        <v>-0.3</v>
      </c>
      <c r="G2" s="15">
        <f>+E2*(1+F2)</f>
        <v>133.5093999999786</v>
      </c>
      <c r="H2" s="13" t="s">
        <v>60</v>
      </c>
      <c r="I2" s="13">
        <f>+F2</f>
        <v>-0.3</v>
      </c>
    </row>
    <row r="3" spans="1:9" x14ac:dyDescent="0.3">
      <c r="A3" s="13" t="s">
        <v>11</v>
      </c>
      <c r="B3" s="13" t="s">
        <v>140</v>
      </c>
      <c r="C3" s="13" t="s">
        <v>12</v>
      </c>
      <c r="D3" s="13" t="s">
        <v>2</v>
      </c>
      <c r="E3" s="14">
        <v>7726.384353974041</v>
      </c>
      <c r="F3" s="13">
        <v>-0.3</v>
      </c>
      <c r="G3" s="15">
        <f t="shared" ref="G3:G4" si="0">+E3*(1+F3)</f>
        <v>5408.4690477818285</v>
      </c>
      <c r="H3" s="13" t="s">
        <v>60</v>
      </c>
      <c r="I3" s="13">
        <f t="shared" ref="I3:I4" si="1">+F3</f>
        <v>-0.3</v>
      </c>
    </row>
    <row r="4" spans="1:9" x14ac:dyDescent="0.3">
      <c r="A4" s="13" t="s">
        <v>12</v>
      </c>
      <c r="B4" s="13" t="s">
        <v>140</v>
      </c>
      <c r="C4" s="13" t="s">
        <v>12</v>
      </c>
      <c r="D4" s="13" t="s">
        <v>2</v>
      </c>
      <c r="E4" s="14">
        <v>248.73140993498279</v>
      </c>
      <c r="F4" s="13">
        <v>-0.3</v>
      </c>
      <c r="G4" s="15">
        <f t="shared" si="0"/>
        <v>174.11198695448795</v>
      </c>
      <c r="H4" s="13" t="s">
        <v>60</v>
      </c>
      <c r="I4" s="13">
        <f t="shared" si="1"/>
        <v>-0.3</v>
      </c>
    </row>
    <row r="5" spans="1:9" x14ac:dyDescent="0.3">
      <c r="A5" s="13" t="s">
        <v>0</v>
      </c>
      <c r="B5" s="13" t="s">
        <v>3</v>
      </c>
      <c r="C5" s="13" t="s">
        <v>12</v>
      </c>
      <c r="D5" s="13" t="s">
        <v>2</v>
      </c>
      <c r="E5" s="14">
        <v>1.956350430948345</v>
      </c>
      <c r="F5" s="13" t="s">
        <v>13</v>
      </c>
      <c r="G5" s="15">
        <f>+E5+I5</f>
        <v>59.17466471665346</v>
      </c>
      <c r="H5" s="13" t="s">
        <v>59</v>
      </c>
      <c r="I5" s="15">
        <f>+E2*F2*-1</f>
        <v>57.218314285705112</v>
      </c>
    </row>
    <row r="6" spans="1:9" x14ac:dyDescent="0.3">
      <c r="A6" s="13" t="s">
        <v>11</v>
      </c>
      <c r="B6" s="13" t="s">
        <v>3</v>
      </c>
      <c r="C6" s="13" t="s">
        <v>12</v>
      </c>
      <c r="D6" s="13" t="s">
        <v>2</v>
      </c>
      <c r="E6" s="14">
        <v>1.6095718037714559</v>
      </c>
      <c r="F6" s="13" t="s">
        <v>13</v>
      </c>
      <c r="G6" s="15">
        <f t="shared" ref="G6:G7" si="2">+E6+I6</f>
        <v>2319.5248779959834</v>
      </c>
      <c r="H6" s="13" t="s">
        <v>59</v>
      </c>
      <c r="I6" s="15">
        <f>+E3*F3*-1</f>
        <v>2317.915306192212</v>
      </c>
    </row>
    <row r="7" spans="1:9" x14ac:dyDescent="0.3">
      <c r="A7" s="13" t="s">
        <v>12</v>
      </c>
      <c r="B7" s="13" t="s">
        <v>3</v>
      </c>
      <c r="C7" s="13" t="s">
        <v>12</v>
      </c>
      <c r="D7" s="13" t="s">
        <v>2</v>
      </c>
      <c r="E7" s="14">
        <v>21.3</v>
      </c>
      <c r="F7" s="13" t="s">
        <v>13</v>
      </c>
      <c r="G7" s="15">
        <f t="shared" si="2"/>
        <v>95.919422980494829</v>
      </c>
      <c r="H7" s="13" t="s">
        <v>59</v>
      </c>
      <c r="I7" s="15">
        <f>+E4*F4*-1</f>
        <v>74.619422980494832</v>
      </c>
    </row>
    <row r="8" spans="1:9" x14ac:dyDescent="0.3">
      <c r="A8" s="10" t="s">
        <v>0</v>
      </c>
      <c r="B8" s="13" t="s">
        <v>140</v>
      </c>
      <c r="C8" s="10" t="s">
        <v>12</v>
      </c>
      <c r="D8" s="10" t="s">
        <v>37</v>
      </c>
      <c r="E8" s="17">
        <v>21.504831610948159</v>
      </c>
      <c r="F8" s="10">
        <v>-0.3</v>
      </c>
      <c r="G8" s="15">
        <f>+E8*(1+F8)</f>
        <v>15.05338212766371</v>
      </c>
      <c r="H8" s="10" t="s">
        <v>60</v>
      </c>
      <c r="I8" s="13">
        <f>+F8</f>
        <v>-0.3</v>
      </c>
    </row>
    <row r="9" spans="1:9" x14ac:dyDescent="0.3">
      <c r="A9" s="10" t="s">
        <v>11</v>
      </c>
      <c r="B9" s="13" t="s">
        <v>140</v>
      </c>
      <c r="C9" s="10" t="s">
        <v>12</v>
      </c>
      <c r="D9" s="10" t="s">
        <v>37</v>
      </c>
      <c r="E9" s="17">
        <v>1413.2282935947831</v>
      </c>
      <c r="F9" s="10">
        <f>+-0.3</f>
        <v>-0.3</v>
      </c>
      <c r="G9" s="15">
        <f t="shared" ref="G9:G10" si="3">+E9*(1+F9)</f>
        <v>989.25980551634802</v>
      </c>
      <c r="H9" s="10" t="s">
        <v>60</v>
      </c>
      <c r="I9" s="13">
        <f t="shared" ref="I9:I10" si="4">+F9</f>
        <v>-0.3</v>
      </c>
    </row>
    <row r="10" spans="1:9" x14ac:dyDescent="0.3">
      <c r="A10" s="10" t="s">
        <v>12</v>
      </c>
      <c r="B10" s="13" t="s">
        <v>140</v>
      </c>
      <c r="C10" s="10" t="s">
        <v>12</v>
      </c>
      <c r="D10" s="18" t="s">
        <v>37</v>
      </c>
      <c r="E10" s="17">
        <v>13353.236929639041</v>
      </c>
      <c r="F10" s="10">
        <v>-0.3</v>
      </c>
      <c r="G10" s="15">
        <f t="shared" si="3"/>
        <v>9347.2658507473279</v>
      </c>
      <c r="H10" s="10" t="s">
        <v>60</v>
      </c>
      <c r="I10" s="13">
        <f t="shared" si="4"/>
        <v>-0.3</v>
      </c>
    </row>
    <row r="11" spans="1:9" x14ac:dyDescent="0.3">
      <c r="A11" s="10" t="s">
        <v>0</v>
      </c>
      <c r="B11" s="10" t="s">
        <v>3</v>
      </c>
      <c r="C11" s="10" t="s">
        <v>12</v>
      </c>
      <c r="D11" s="18" t="s">
        <v>37</v>
      </c>
      <c r="E11" s="17">
        <v>6.6416714818643907</v>
      </c>
      <c r="F11" s="10"/>
      <c r="G11" s="15">
        <f>+E11+I11</f>
        <v>13.093120965148838</v>
      </c>
      <c r="H11" s="10" t="s">
        <v>59</v>
      </c>
      <c r="I11" s="15">
        <f>+E8*F8*-1</f>
        <v>6.4514494832844473</v>
      </c>
    </row>
    <row r="12" spans="1:9" x14ac:dyDescent="0.3">
      <c r="A12" s="10" t="s">
        <v>11</v>
      </c>
      <c r="B12" s="10" t="s">
        <v>3</v>
      </c>
      <c r="C12" s="10" t="s">
        <v>12</v>
      </c>
      <c r="D12" s="10" t="s">
        <v>37</v>
      </c>
      <c r="E12" s="17">
        <v>0.54430861965771193</v>
      </c>
      <c r="F12" s="10"/>
      <c r="G12" s="15">
        <f t="shared" ref="G12:G13" si="5">+E12+I12</f>
        <v>424.51279669809264</v>
      </c>
      <c r="H12" s="10" t="s">
        <v>59</v>
      </c>
      <c r="I12" s="15">
        <f>+E9*F9*-1</f>
        <v>423.96848807843492</v>
      </c>
    </row>
    <row r="13" spans="1:9" x14ac:dyDescent="0.3">
      <c r="A13" s="10" t="s">
        <v>12</v>
      </c>
      <c r="B13" s="10" t="s">
        <v>3</v>
      </c>
      <c r="C13" s="10" t="s">
        <v>12</v>
      </c>
      <c r="D13" s="10" t="s">
        <v>37</v>
      </c>
      <c r="E13" s="17">
        <v>169.98448308440749</v>
      </c>
      <c r="F13" s="10"/>
      <c r="G13" s="15">
        <f t="shared" si="5"/>
        <v>4175.9555619761195</v>
      </c>
      <c r="H13" s="10" t="s">
        <v>59</v>
      </c>
      <c r="I13" s="15">
        <f>+E10*F10*-1</f>
        <v>4005.9710788917118</v>
      </c>
    </row>
    <row r="14" spans="1:9" x14ac:dyDescent="0.3">
      <c r="A14" s="13" t="s">
        <v>12</v>
      </c>
      <c r="B14" s="13" t="s">
        <v>2</v>
      </c>
      <c r="C14" s="13" t="s">
        <v>0</v>
      </c>
      <c r="D14" s="13" t="s">
        <v>55</v>
      </c>
      <c r="E14" s="14">
        <v>6731.4555518642856</v>
      </c>
      <c r="F14" s="13">
        <v>0.3</v>
      </c>
      <c r="G14" s="15">
        <f>+E14*(1+F14)</f>
        <v>8750.8922174235722</v>
      </c>
      <c r="H14" s="13" t="s">
        <v>60</v>
      </c>
      <c r="I14" s="13">
        <f>+F14</f>
        <v>0.3</v>
      </c>
    </row>
    <row r="15" spans="1:9" x14ac:dyDescent="0.3">
      <c r="A15" s="13" t="s">
        <v>12</v>
      </c>
      <c r="B15" s="13" t="s">
        <v>5</v>
      </c>
      <c r="C15" s="13" t="s">
        <v>0</v>
      </c>
      <c r="D15" s="13" t="s">
        <v>55</v>
      </c>
      <c r="E15" s="14">
        <v>7792.7447892547643</v>
      </c>
      <c r="F15" s="13">
        <v>0.3</v>
      </c>
      <c r="G15" s="15">
        <f t="shared" ref="G15" si="6">+E15*(1+F15)</f>
        <v>10130.568226031193</v>
      </c>
      <c r="H15" s="13" t="s">
        <v>60</v>
      </c>
      <c r="I15" s="13">
        <f t="shared" ref="I15" si="7">+F15</f>
        <v>0.3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744FF-B63C-470F-A724-74817323F56F}">
  <dimension ref="A1:E6"/>
  <sheetViews>
    <sheetView workbookViewId="0">
      <selection sqref="A1:XFD1048576"/>
    </sheetView>
  </sheetViews>
  <sheetFormatPr defaultColWidth="11.5546875" defaultRowHeight="14.4" x14ac:dyDescent="0.3"/>
  <sheetData>
    <row r="1" spans="1:5" x14ac:dyDescent="0.3">
      <c r="A1" t="s">
        <v>83</v>
      </c>
      <c r="B1" t="s">
        <v>84</v>
      </c>
      <c r="C1" t="s">
        <v>85</v>
      </c>
      <c r="D1" t="s">
        <v>86</v>
      </c>
      <c r="E1" t="s">
        <v>87</v>
      </c>
    </row>
    <row r="2" spans="1:5" x14ac:dyDescent="0.3">
      <c r="A2" t="s">
        <v>88</v>
      </c>
      <c r="B2" t="s">
        <v>89</v>
      </c>
      <c r="C2" t="s">
        <v>90</v>
      </c>
      <c r="D2" t="s">
        <v>91</v>
      </c>
      <c r="E2" t="s">
        <v>92</v>
      </c>
    </row>
    <row r="3" spans="1:5" x14ac:dyDescent="0.3">
      <c r="A3" t="s">
        <v>93</v>
      </c>
      <c r="B3" t="s">
        <v>94</v>
      </c>
      <c r="C3" t="s">
        <v>90</v>
      </c>
      <c r="D3" t="s">
        <v>91</v>
      </c>
      <c r="E3" t="s">
        <v>92</v>
      </c>
    </row>
    <row r="4" spans="1:5" x14ac:dyDescent="0.3">
      <c r="A4" t="s">
        <v>95</v>
      </c>
      <c r="B4" t="s">
        <v>96</v>
      </c>
      <c r="C4" t="s">
        <v>90</v>
      </c>
      <c r="D4" t="s">
        <v>91</v>
      </c>
      <c r="E4" t="s">
        <v>92</v>
      </c>
    </row>
    <row r="5" spans="1:5" x14ac:dyDescent="0.3">
      <c r="A5" t="s">
        <v>97</v>
      </c>
      <c r="B5" t="s">
        <v>98</v>
      </c>
      <c r="C5" t="s">
        <v>90</v>
      </c>
      <c r="D5" t="s">
        <v>91</v>
      </c>
      <c r="E5" t="s">
        <v>92</v>
      </c>
    </row>
    <row r="6" spans="1:5" x14ac:dyDescent="0.3">
      <c r="A6" t="s">
        <v>99</v>
      </c>
      <c r="B6" t="s">
        <v>100</v>
      </c>
      <c r="C6" t="s">
        <v>90</v>
      </c>
      <c r="D6" t="s">
        <v>91</v>
      </c>
      <c r="E6" t="s">
        <v>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C1670-0731-4E04-A78E-213042B3DE71}">
  <dimension ref="A1:C34"/>
  <sheetViews>
    <sheetView workbookViewId="0">
      <selection sqref="A1:XFD1048576"/>
    </sheetView>
  </sheetViews>
  <sheetFormatPr defaultColWidth="11.5546875" defaultRowHeight="14.4" x14ac:dyDescent="0.3"/>
  <sheetData>
    <row r="1" spans="1:3" x14ac:dyDescent="0.3">
      <c r="A1" t="s">
        <v>101</v>
      </c>
      <c r="B1" t="s">
        <v>102</v>
      </c>
      <c r="C1" t="s">
        <v>103</v>
      </c>
    </row>
    <row r="2" spans="1:3" x14ac:dyDescent="0.3">
      <c r="A2" t="s">
        <v>104</v>
      </c>
      <c r="B2">
        <v>11100</v>
      </c>
      <c r="C2">
        <v>12400</v>
      </c>
    </row>
    <row r="3" spans="1:3" x14ac:dyDescent="0.3">
      <c r="A3" t="s">
        <v>105</v>
      </c>
      <c r="B3">
        <v>8900</v>
      </c>
      <c r="C3">
        <v>9290</v>
      </c>
    </row>
    <row r="4" spans="1:3" x14ac:dyDescent="0.3">
      <c r="A4" t="s">
        <v>106</v>
      </c>
      <c r="B4">
        <v>9200</v>
      </c>
      <c r="C4">
        <v>10000</v>
      </c>
    </row>
    <row r="5" spans="1:3" x14ac:dyDescent="0.3">
      <c r="A5" t="s">
        <v>107</v>
      </c>
      <c r="B5">
        <v>8550</v>
      </c>
      <c r="C5">
        <v>9220</v>
      </c>
    </row>
    <row r="6" spans="1:3" x14ac:dyDescent="0.3">
      <c r="A6" t="s">
        <v>108</v>
      </c>
      <c r="B6">
        <v>7910</v>
      </c>
      <c r="C6">
        <v>8620</v>
      </c>
    </row>
    <row r="7" spans="1:3" x14ac:dyDescent="0.3">
      <c r="A7" t="s">
        <v>109</v>
      </c>
      <c r="B7">
        <v>7910</v>
      </c>
      <c r="C7">
        <v>8410</v>
      </c>
    </row>
    <row r="8" spans="1:3" x14ac:dyDescent="0.3">
      <c r="A8" t="s">
        <v>110</v>
      </c>
      <c r="B8">
        <v>9540</v>
      </c>
      <c r="C8">
        <v>10200</v>
      </c>
    </row>
    <row r="9" spans="1:3" x14ac:dyDescent="0.3">
      <c r="A9" t="s">
        <v>111</v>
      </c>
      <c r="B9">
        <v>6630</v>
      </c>
      <c r="C9">
        <v>7380</v>
      </c>
    </row>
    <row r="10" spans="1:3" x14ac:dyDescent="0.3">
      <c r="A10" t="s">
        <v>112</v>
      </c>
      <c r="B10">
        <v>28</v>
      </c>
      <c r="C10">
        <v>27</v>
      </c>
    </row>
    <row r="11" spans="1:3" x14ac:dyDescent="0.3">
      <c r="A11" t="s">
        <v>113</v>
      </c>
      <c r="B11">
        <v>28</v>
      </c>
      <c r="C11">
        <v>27</v>
      </c>
    </row>
    <row r="12" spans="1:3" x14ac:dyDescent="0.3">
      <c r="A12" t="s">
        <v>114</v>
      </c>
      <c r="B12">
        <v>30</v>
      </c>
      <c r="C12">
        <v>29.8</v>
      </c>
    </row>
    <row r="13" spans="1:3" x14ac:dyDescent="0.3">
      <c r="A13" t="s">
        <v>115</v>
      </c>
      <c r="B13">
        <v>30</v>
      </c>
      <c r="C13">
        <v>29.8</v>
      </c>
    </row>
    <row r="14" spans="1:3" x14ac:dyDescent="0.3">
      <c r="A14" t="s">
        <v>88</v>
      </c>
      <c r="B14">
        <v>1</v>
      </c>
      <c r="C14">
        <v>1</v>
      </c>
    </row>
    <row r="15" spans="1:3" x14ac:dyDescent="0.3">
      <c r="A15" t="s">
        <v>116</v>
      </c>
      <c r="B15">
        <v>782</v>
      </c>
      <c r="C15">
        <v>860</v>
      </c>
    </row>
    <row r="16" spans="1:3" x14ac:dyDescent="0.3">
      <c r="A16" t="s">
        <v>117</v>
      </c>
      <c r="B16">
        <v>1980</v>
      </c>
      <c r="C16">
        <v>2300</v>
      </c>
    </row>
    <row r="17" spans="1:3" x14ac:dyDescent="0.3">
      <c r="A17" t="s">
        <v>118</v>
      </c>
      <c r="B17">
        <v>3170</v>
      </c>
      <c r="C17">
        <v>3740</v>
      </c>
    </row>
    <row r="18" spans="1:3" x14ac:dyDescent="0.3">
      <c r="A18" t="s">
        <v>119</v>
      </c>
      <c r="B18">
        <v>1300</v>
      </c>
      <c r="C18">
        <v>1530</v>
      </c>
    </row>
    <row r="19" spans="1:3" x14ac:dyDescent="0.3">
      <c r="A19" t="s">
        <v>120</v>
      </c>
      <c r="B19">
        <v>1120</v>
      </c>
      <c r="C19">
        <v>1260</v>
      </c>
    </row>
    <row r="20" spans="1:3" x14ac:dyDescent="0.3">
      <c r="A20" t="s">
        <v>121</v>
      </c>
      <c r="B20">
        <v>4800</v>
      </c>
      <c r="C20">
        <v>5810</v>
      </c>
    </row>
    <row r="21" spans="1:3" x14ac:dyDescent="0.3">
      <c r="A21" t="s">
        <v>122</v>
      </c>
      <c r="B21">
        <v>328</v>
      </c>
      <c r="C21">
        <v>364</v>
      </c>
    </row>
    <row r="22" spans="1:3" x14ac:dyDescent="0.3">
      <c r="A22" t="s">
        <v>123</v>
      </c>
      <c r="B22">
        <v>138</v>
      </c>
      <c r="C22">
        <v>164</v>
      </c>
    </row>
    <row r="23" spans="1:3" x14ac:dyDescent="0.3">
      <c r="A23" t="s">
        <v>124</v>
      </c>
      <c r="B23">
        <v>3350</v>
      </c>
      <c r="C23">
        <v>3600</v>
      </c>
    </row>
    <row r="24" spans="1:3" x14ac:dyDescent="0.3">
      <c r="A24" t="s">
        <v>125</v>
      </c>
      <c r="B24">
        <v>12400</v>
      </c>
      <c r="C24">
        <v>14600</v>
      </c>
    </row>
    <row r="25" spans="1:3" x14ac:dyDescent="0.3">
      <c r="A25" t="s">
        <v>126</v>
      </c>
      <c r="B25">
        <v>8060</v>
      </c>
      <c r="C25">
        <v>8690</v>
      </c>
    </row>
    <row r="26" spans="1:3" x14ac:dyDescent="0.3">
      <c r="A26" t="s">
        <v>127</v>
      </c>
      <c r="B26">
        <v>858</v>
      </c>
      <c r="C26">
        <v>962</v>
      </c>
    </row>
    <row r="27" spans="1:3" x14ac:dyDescent="0.3">
      <c r="A27" t="s">
        <v>128</v>
      </c>
      <c r="B27">
        <v>677</v>
      </c>
      <c r="C27">
        <v>771</v>
      </c>
    </row>
    <row r="28" spans="1:3" x14ac:dyDescent="0.3">
      <c r="A28" t="s">
        <v>129</v>
      </c>
      <c r="B28">
        <v>804</v>
      </c>
      <c r="C28">
        <v>914</v>
      </c>
    </row>
    <row r="29" spans="1:3" x14ac:dyDescent="0.3">
      <c r="A29" t="s">
        <v>130</v>
      </c>
      <c r="B29">
        <v>116</v>
      </c>
      <c r="C29">
        <v>135</v>
      </c>
    </row>
    <row r="30" spans="1:3" x14ac:dyDescent="0.3">
      <c r="A30" t="s">
        <v>131</v>
      </c>
      <c r="B30">
        <v>1640</v>
      </c>
      <c r="C30">
        <v>1600</v>
      </c>
    </row>
    <row r="31" spans="1:3" x14ac:dyDescent="0.3">
      <c r="A31" t="s">
        <v>132</v>
      </c>
      <c r="B31">
        <v>1640</v>
      </c>
      <c r="C31">
        <v>1600</v>
      </c>
    </row>
    <row r="32" spans="1:3" x14ac:dyDescent="0.3">
      <c r="A32" t="s">
        <v>95</v>
      </c>
      <c r="B32">
        <v>265</v>
      </c>
      <c r="C32">
        <v>273</v>
      </c>
    </row>
    <row r="33" spans="1:3" x14ac:dyDescent="0.3">
      <c r="A33" t="s">
        <v>133</v>
      </c>
      <c r="B33">
        <v>16100</v>
      </c>
      <c r="C33">
        <v>17400</v>
      </c>
    </row>
    <row r="34" spans="1:3" x14ac:dyDescent="0.3">
      <c r="A34" t="s">
        <v>134</v>
      </c>
      <c r="B34">
        <v>23500</v>
      </c>
      <c r="C34">
        <v>25200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exiobased_aggregated</vt:lpstr>
      <vt:lpstr>units</vt:lpstr>
      <vt:lpstr>ce_assumptions</vt:lpstr>
      <vt:lpstr>meta_gwp</vt:lpstr>
      <vt:lpstr>gwp_values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Aguilar Hernandez, G.A. (Glenn)</cp:lastModifiedBy>
  <dcterms:created xsi:type="dcterms:W3CDTF">2025-03-16T01:19:49Z</dcterms:created>
  <dcterms:modified xsi:type="dcterms:W3CDTF">2025-03-17T19:48:14Z</dcterms:modified>
</cp:coreProperties>
</file>