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93B87FE2-F779-4EFE-8440-DD97371722F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ver" sheetId="6" r:id="rId1"/>
    <sheet name="sa_all_tot" sheetId="1" r:id="rId2"/>
    <sheet name="sa_agg" sheetId="4" r:id="rId3"/>
  </sheets>
  <definedNames>
    <definedName name="_xlnm._FilterDatabase" localSheetId="1" hidden="1">sa_all_tot!$A$1:$I$224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4" l="1"/>
  <c r="D51" i="4"/>
  <c r="D50" i="4"/>
  <c r="D48" i="4"/>
  <c r="D47" i="4"/>
  <c r="D45" i="4"/>
  <c r="D44" i="4"/>
  <c r="D43" i="4"/>
  <c r="D42" i="4"/>
  <c r="D41" i="4"/>
  <c r="D40" i="4"/>
  <c r="D39" i="4"/>
  <c r="D38" i="4"/>
  <c r="D37" i="4"/>
  <c r="D35" i="4"/>
  <c r="D33" i="4"/>
  <c r="D34" i="4"/>
  <c r="D32" i="4"/>
  <c r="D29" i="4"/>
  <c r="D30" i="4"/>
  <c r="D31" i="4"/>
  <c r="D28" i="4"/>
  <c r="D27" i="4"/>
  <c r="D22" i="4"/>
  <c r="D23" i="4"/>
  <c r="D24" i="4"/>
  <c r="D25" i="4"/>
  <c r="D26" i="4"/>
  <c r="D21" i="4"/>
  <c r="D20" i="4"/>
  <c r="D11" i="4"/>
  <c r="D12" i="4"/>
  <c r="D13" i="4"/>
  <c r="D14" i="4"/>
  <c r="D15" i="4"/>
  <c r="D16" i="4"/>
  <c r="D17" i="4"/>
  <c r="D18" i="4"/>
  <c r="D19" i="4"/>
  <c r="D10" i="4"/>
  <c r="D8" i="4"/>
  <c r="D9" i="4"/>
  <c r="D7" i="4"/>
  <c r="D6" i="4"/>
  <c r="D3" i="4"/>
  <c r="D4" i="4"/>
  <c r="D5" i="4"/>
  <c r="D2" i="4"/>
  <c r="F53" i="4" l="1"/>
  <c r="F54" i="4" s="1"/>
  <c r="D53" i="4"/>
  <c r="G53" i="4" s="1"/>
  <c r="F49" i="4"/>
  <c r="D49" i="4"/>
  <c r="G39" i="4"/>
  <c r="G40" i="4"/>
  <c r="G41" i="4"/>
  <c r="G42" i="4"/>
  <c r="G43" i="4"/>
  <c r="G44" i="4"/>
  <c r="G45" i="4"/>
  <c r="G47" i="4"/>
  <c r="G48" i="4"/>
  <c r="G50" i="4"/>
  <c r="G51" i="4"/>
  <c r="G52" i="4"/>
  <c r="F46" i="4"/>
  <c r="F36" i="4"/>
  <c r="D4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7" i="4"/>
  <c r="G38" i="4"/>
  <c r="G2" i="4"/>
  <c r="D36" i="4"/>
  <c r="E45" i="4"/>
  <c r="E48" i="4"/>
  <c r="E44" i="4"/>
  <c r="E52" i="4"/>
  <c r="E43" i="4"/>
  <c r="E47" i="4"/>
  <c r="E35" i="4"/>
  <c r="E42" i="4"/>
  <c r="E34" i="4"/>
  <c r="E33" i="4"/>
  <c r="E32" i="4"/>
  <c r="E41" i="4"/>
  <c r="E40" i="4"/>
  <c r="E31" i="4"/>
  <c r="E30" i="4"/>
  <c r="E29" i="4"/>
  <c r="E28" i="4"/>
  <c r="E39" i="4"/>
  <c r="E27" i="4"/>
  <c r="E26" i="4"/>
  <c r="E25" i="4"/>
  <c r="E24" i="4"/>
  <c r="E23" i="4"/>
  <c r="E22" i="4"/>
  <c r="E21" i="4"/>
  <c r="E51" i="4"/>
  <c r="E20" i="4"/>
  <c r="E50" i="4"/>
  <c r="E19" i="4"/>
  <c r="E18" i="4"/>
  <c r="E17" i="4"/>
  <c r="E16" i="4"/>
  <c r="E15" i="4"/>
  <c r="E14" i="4"/>
  <c r="E13" i="4"/>
  <c r="E12" i="4"/>
  <c r="E11" i="4"/>
  <c r="E10" i="4"/>
  <c r="E9" i="4"/>
  <c r="E8" i="4"/>
  <c r="E37" i="4"/>
  <c r="E7" i="4"/>
  <c r="E6" i="4"/>
  <c r="E38" i="4"/>
  <c r="E5" i="4"/>
  <c r="E4" i="4"/>
  <c r="E3" i="4"/>
  <c r="E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I10" i="4" l="1"/>
  <c r="I16" i="4"/>
  <c r="I48" i="4"/>
  <c r="I18" i="4"/>
  <c r="I50" i="4"/>
  <c r="I32" i="4"/>
  <c r="I24" i="4"/>
  <c r="I26" i="4"/>
  <c r="I34" i="4"/>
  <c r="I40" i="4"/>
  <c r="I8" i="4"/>
  <c r="I42" i="4"/>
  <c r="E53" i="4"/>
  <c r="I36" i="4"/>
  <c r="E49" i="4"/>
  <c r="I49" i="4"/>
  <c r="I41" i="4"/>
  <c r="I33" i="4"/>
  <c r="I25" i="4"/>
  <c r="I17" i="4"/>
  <c r="I9" i="4"/>
  <c r="D54" i="4"/>
  <c r="G54" i="4" s="1"/>
  <c r="I2" i="4"/>
  <c r="I47" i="4"/>
  <c r="I39" i="4"/>
  <c r="I31" i="4"/>
  <c r="I23" i="4"/>
  <c r="I15" i="4"/>
  <c r="I7" i="4"/>
  <c r="I54" i="4"/>
  <c r="I38" i="4"/>
  <c r="I22" i="4"/>
  <c r="I6" i="4"/>
  <c r="I53" i="4"/>
  <c r="I45" i="4"/>
  <c r="I37" i="4"/>
  <c r="I29" i="4"/>
  <c r="I21" i="4"/>
  <c r="I13" i="4"/>
  <c r="I5" i="4"/>
  <c r="I52" i="4"/>
  <c r="I44" i="4"/>
  <c r="I28" i="4"/>
  <c r="I20" i="4"/>
  <c r="I12" i="4"/>
  <c r="I4" i="4"/>
  <c r="I46" i="4"/>
  <c r="I30" i="4"/>
  <c r="I14" i="4"/>
  <c r="I51" i="4"/>
  <c r="I43" i="4"/>
  <c r="I35" i="4"/>
  <c r="I27" i="4"/>
  <c r="I19" i="4"/>
  <c r="I11" i="4"/>
  <c r="I3" i="4"/>
  <c r="G46" i="4"/>
  <c r="E36" i="4"/>
  <c r="E46" i="4"/>
  <c r="G36" i="4"/>
  <c r="G49" i="4"/>
  <c r="E54" i="4" l="1"/>
  <c r="H46" i="4" s="1"/>
  <c r="G201" i="1"/>
  <c r="H36" i="4" l="1"/>
  <c r="H14" i="4"/>
  <c r="H54" i="4"/>
  <c r="H19" i="4"/>
  <c r="H43" i="4"/>
  <c r="H48" i="4"/>
  <c r="H33" i="4"/>
  <c r="H11" i="4"/>
  <c r="H27" i="4"/>
  <c r="H51" i="4"/>
  <c r="H34" i="4"/>
  <c r="H3" i="4"/>
  <c r="H35" i="4"/>
  <c r="H5" i="4"/>
  <c r="H13" i="4"/>
  <c r="H21" i="4"/>
  <c r="H37" i="4"/>
  <c r="H45" i="4"/>
  <c r="H53" i="4"/>
  <c r="H49" i="4"/>
  <c r="H22" i="4"/>
  <c r="H9" i="4"/>
  <c r="H38" i="4"/>
  <c r="H44" i="4"/>
  <c r="H24" i="4"/>
  <c r="H39" i="4"/>
  <c r="H8" i="4"/>
  <c r="H30" i="4"/>
  <c r="H12" i="4"/>
  <c r="H32" i="4"/>
  <c r="H29" i="4"/>
  <c r="H23" i="4"/>
  <c r="H4" i="4"/>
  <c r="H50" i="4"/>
  <c r="H47" i="4"/>
  <c r="H2" i="4"/>
  <c r="H16" i="4"/>
  <c r="H42" i="4"/>
  <c r="H17" i="4"/>
  <c r="H41" i="4"/>
  <c r="H10" i="4"/>
  <c r="H26" i="4"/>
  <c r="H7" i="4"/>
  <c r="H31" i="4"/>
  <c r="H28" i="4"/>
  <c r="H40" i="4"/>
  <c r="H15" i="4"/>
  <c r="H18" i="4"/>
  <c r="H52" i="4"/>
  <c r="H6" i="4"/>
  <c r="H20" i="4"/>
  <c r="H25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" i="1"/>
</calcChain>
</file>

<file path=xl/sharedStrings.xml><?xml version="1.0" encoding="utf-8"?>
<sst xmlns="http://schemas.openxmlformats.org/spreadsheetml/2006/main" count="1291" uniqueCount="310">
  <si>
    <t>Stock additions (tonnes)</t>
  </si>
  <si>
    <t>Population</t>
  </si>
  <si>
    <t>Stock additions per capita (tonnes/cap)</t>
  </si>
  <si>
    <t>AT</t>
  </si>
  <si>
    <t>AU</t>
  </si>
  <si>
    <t>BE</t>
  </si>
  <si>
    <t>BG</t>
  </si>
  <si>
    <t>BR</t>
  </si>
  <si>
    <t>CA</t>
  </si>
  <si>
    <t>CH</t>
  </si>
  <si>
    <t>CN</t>
  </si>
  <si>
    <t>CY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</si>
  <si>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</si>
  <si>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</si>
  <si>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</si>
  <si>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</si>
  <si>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</si>
  <si>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</si>
  <si>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</si>
  <si>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</si>
  <si>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</si>
  <si>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HR</t>
  </si>
  <si>
    <t>HU</t>
  </si>
  <si>
    <t>ID</t>
  </si>
  <si>
    <t>IE</t>
  </si>
  <si>
    <t>IN</t>
  </si>
  <si>
    <t>IT</t>
  </si>
  <si>
    <t>JP</t>
  </si>
  <si>
    <t>KR</t>
  </si>
  <si>
    <t>LT</t>
  </si>
  <si>
    <t>LU</t>
  </si>
  <si>
    <t>LV</t>
  </si>
  <si>
    <t>MT</t>
  </si>
  <si>
    <t>MX</t>
  </si>
  <si>
    <t>NL</t>
  </si>
  <si>
    <t>NO</t>
  </si>
  <si>
    <t>PL</t>
  </si>
  <si>
    <t>PT</t>
  </si>
  <si>
    <t>RO</t>
  </si>
  <si>
    <t>RU</t>
  </si>
  <si>
    <t>SE</t>
  </si>
  <si>
    <t>SI</t>
  </si>
  <si>
    <t>SK</t>
  </si>
  <si>
    <t>TR</t>
  </si>
  <si>
    <t>US</t>
  </si>
  <si>
    <t>WA</t>
  </si>
  <si>
    <t>WE</t>
  </si>
  <si>
    <t>WF</t>
  </si>
  <si>
    <t>WL</t>
  </si>
  <si>
    <t>WM</t>
  </si>
  <si>
    <t>ZA</t>
  </si>
  <si>
    <t>Australia</t>
  </si>
  <si>
    <t>East Asia &amp; Pacific</t>
  </si>
  <si>
    <t>China</t>
  </si>
  <si>
    <t>India</t>
  </si>
  <si>
    <t>Japan</t>
  </si>
  <si>
    <t>Russian Federation</t>
  </si>
  <si>
    <t>Europe &amp; Central Asia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</si>
  <si>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</si>
  <si>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</si>
  <si>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</si>
  <si>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</si>
  <si>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</si>
  <si>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</si>
  <si>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</si>
  <si>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</si>
  <si>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</si>
  <si>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</si>
  <si>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</si>
  <si>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</si>
  <si>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</si>
  <si>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</si>
  <si>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</si>
  <si>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</si>
  <si>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</si>
  <si>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</si>
  <si>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</si>
  <si>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Portugal</t>
  </si>
  <si>
    <t>Romania</t>
  </si>
  <si>
    <t>Slovak Republic</t>
  </si>
  <si>
    <t>Slovenia</t>
  </si>
  <si>
    <t>Spain</t>
  </si>
  <si>
    <t>Sweden</t>
  </si>
  <si>
    <t>United Kingdom</t>
  </si>
  <si>
    <t>Croatia</t>
  </si>
  <si>
    <t>Norway</t>
  </si>
  <si>
    <t>Switzerland</t>
  </si>
  <si>
    <t>Turkey</t>
  </si>
  <si>
    <t>North America</t>
  </si>
  <si>
    <t>Canada</t>
  </si>
  <si>
    <t>United States</t>
  </si>
  <si>
    <t>Brazil</t>
  </si>
  <si>
    <t>Latin America &amp; Caribbean</t>
  </si>
  <si>
    <t>Mexico</t>
  </si>
  <si>
    <t>South Africa</t>
  </si>
  <si>
    <t>Sub-Saharan Africa</t>
  </si>
  <si>
    <t>South Korea</t>
  </si>
  <si>
    <t>Indonesia</t>
  </si>
  <si>
    <t>Middle East &amp; North Africa</t>
  </si>
  <si>
    <t>South Asia</t>
  </si>
  <si>
    <t>Afghanistan</t>
  </si>
  <si>
    <t>American Samoa</t>
  </si>
  <si>
    <t>Bangladesh</t>
  </si>
  <si>
    <t>Brunei Darussalam</t>
  </si>
  <si>
    <t>Bhutan</t>
  </si>
  <si>
    <t>Fiji</t>
  </si>
  <si>
    <t>Micronesia, Fed. Sts.</t>
  </si>
  <si>
    <t>Guam</t>
  </si>
  <si>
    <t>Hong Kong SAR, China</t>
  </si>
  <si>
    <t>Cambodia</t>
  </si>
  <si>
    <t>Kiribati</t>
  </si>
  <si>
    <t>Lao PDR</t>
  </si>
  <si>
    <t>Sri Lanka</t>
  </si>
  <si>
    <t>Macao SAR, China</t>
  </si>
  <si>
    <t>Maldives</t>
  </si>
  <si>
    <t>Marshall Islands</t>
  </si>
  <si>
    <t>Myanmar</t>
  </si>
  <si>
    <t>Mongolia</t>
  </si>
  <si>
    <t>Northern Mariana Islands</t>
  </si>
  <si>
    <t>Malaysia</t>
  </si>
  <si>
    <t>New Caledonia</t>
  </si>
  <si>
    <t>Nepal</t>
  </si>
  <si>
    <t>Nauru</t>
  </si>
  <si>
    <t>New Zealand</t>
  </si>
  <si>
    <t>Pakistan</t>
  </si>
  <si>
    <t>Philippines</t>
  </si>
  <si>
    <t>Palau</t>
  </si>
  <si>
    <t>Papua New Guinea</t>
  </si>
  <si>
    <t>Korea, Dem. People’s Rep.</t>
  </si>
  <si>
    <t>French Polynesia</t>
  </si>
  <si>
    <t>Singapore</t>
  </si>
  <si>
    <t>Solomon Islands</t>
  </si>
  <si>
    <t>Thailand</t>
  </si>
  <si>
    <t>Timor-Leste</t>
  </si>
  <si>
    <t>Tonga</t>
  </si>
  <si>
    <t>Tuvalu</t>
  </si>
  <si>
    <t>Vietnam</t>
  </si>
  <si>
    <t>Vanuatu</t>
  </si>
  <si>
    <t>Samoa</t>
  </si>
  <si>
    <t>Aruba</t>
  </si>
  <si>
    <t>Argentina</t>
  </si>
  <si>
    <t>Antigua and Barbuda</t>
  </si>
  <si>
    <t>Bahamas, The</t>
  </si>
  <si>
    <t>Belize</t>
  </si>
  <si>
    <t>Bermuda</t>
  </si>
  <si>
    <t>Bolivia</t>
  </si>
  <si>
    <t>Barbados</t>
  </si>
  <si>
    <t>Chile</t>
  </si>
  <si>
    <t>Colombia</t>
  </si>
  <si>
    <t>Costa Rica</t>
  </si>
  <si>
    <t>Cuba</t>
  </si>
  <si>
    <t>Curacao</t>
  </si>
  <si>
    <t>Cayman Islands</t>
  </si>
  <si>
    <t>Dominica</t>
  </si>
  <si>
    <t>Dominican Republic</t>
  </si>
  <si>
    <t>Ecuador</t>
  </si>
  <si>
    <t>Grenada</t>
  </si>
  <si>
    <t>Guatemala</t>
  </si>
  <si>
    <t>Guyana</t>
  </si>
  <si>
    <t>Honduras</t>
  </si>
  <si>
    <t>Haiti</t>
  </si>
  <si>
    <t>Jamaica</t>
  </si>
  <si>
    <t>St. Kitts and Nevis</t>
  </si>
  <si>
    <t>St. Lucia</t>
  </si>
  <si>
    <t>St. Martin (French part)</t>
  </si>
  <si>
    <t>Nicaragua</t>
  </si>
  <si>
    <t>Panama</t>
  </si>
  <si>
    <t>Peru</t>
  </si>
  <si>
    <t>Puerto Rico</t>
  </si>
  <si>
    <t>Paraguay</t>
  </si>
  <si>
    <t>El Salvador</t>
  </si>
  <si>
    <t>Suriname</t>
  </si>
  <si>
    <t>Sint Maarten (Dutch part)</t>
  </si>
  <si>
    <t>Turks and Caicos Islands</t>
  </si>
  <si>
    <t>Trinidad and Tobago</t>
  </si>
  <si>
    <t>Uruguay</t>
  </si>
  <si>
    <t>St. Vincent and the Grenadines</t>
  </si>
  <si>
    <t>Venezuela, RB</t>
  </si>
  <si>
    <t>British Virgin Islands</t>
  </si>
  <si>
    <t>Virgin Islands (U.S.)</t>
  </si>
  <si>
    <t>Albania</t>
  </si>
  <si>
    <t>Andorra</t>
  </si>
  <si>
    <t>Armenia</t>
  </si>
  <si>
    <t>Azerbaijan</t>
  </si>
  <si>
    <t>Bosnia and Herzegovina</t>
  </si>
  <si>
    <t>Belarus</t>
  </si>
  <si>
    <t>Channel Islands</t>
  </si>
  <si>
    <t>Faroe Islands</t>
  </si>
  <si>
    <t>Georgia</t>
  </si>
  <si>
    <t>Gibraltar</t>
  </si>
  <si>
    <t>Greenland</t>
  </si>
  <si>
    <t>Isle of Man</t>
  </si>
  <si>
    <t>Iceland</t>
  </si>
  <si>
    <t>Kazakhstan</t>
  </si>
  <si>
    <t>Kyrgyz Republic</t>
  </si>
  <si>
    <t>Liechtenstein</t>
  </si>
  <si>
    <t>Monaco</t>
  </si>
  <si>
    <t>Moldova</t>
  </si>
  <si>
    <t>Macedonia, FYR</t>
  </si>
  <si>
    <t>Montenegro</t>
  </si>
  <si>
    <t>San Marino</t>
  </si>
  <si>
    <t>Serbia</t>
  </si>
  <si>
    <t>Tajikistan</t>
  </si>
  <si>
    <t>Turkmenistan</t>
  </si>
  <si>
    <t>Ukraine</t>
  </si>
  <si>
    <t>Uzbekistan</t>
  </si>
  <si>
    <t>Kosovo</t>
  </si>
  <si>
    <t>Angola</t>
  </si>
  <si>
    <t>Burundi</t>
  </si>
  <si>
    <t>Benin</t>
  </si>
  <si>
    <t>Burkina Faso</t>
  </si>
  <si>
    <t>Botswana</t>
  </si>
  <si>
    <t>Central African Republic</t>
  </si>
  <si>
    <t>Cote d'Ivoire</t>
  </si>
  <si>
    <t>Cameroon</t>
  </si>
  <si>
    <t>Congo, Dem. Rep.</t>
  </si>
  <si>
    <t>Congo, Rep.</t>
  </si>
  <si>
    <t>Comoros</t>
  </si>
  <si>
    <t>Cabo Verde</t>
  </si>
  <si>
    <t>Eritrea</t>
  </si>
  <si>
    <t>Ethiopia</t>
  </si>
  <si>
    <t>Gabon</t>
  </si>
  <si>
    <t>Ghana</t>
  </si>
  <si>
    <t>Guinea</t>
  </si>
  <si>
    <t>Gambia, The</t>
  </si>
  <si>
    <t>Guinea-Bissau</t>
  </si>
  <si>
    <t>Equatorial Guinea</t>
  </si>
  <si>
    <t>Kenya</t>
  </si>
  <si>
    <t>Liberia</t>
  </si>
  <si>
    <t>Lesotho</t>
  </si>
  <si>
    <t>Madagascar</t>
  </si>
  <si>
    <t>Mali</t>
  </si>
  <si>
    <t>Mozambique</t>
  </si>
  <si>
    <t>Mauritania</t>
  </si>
  <si>
    <t>Mauritius</t>
  </si>
  <si>
    <t>Malawi</t>
  </si>
  <si>
    <t>Namibia</t>
  </si>
  <si>
    <t>Niger</t>
  </si>
  <si>
    <t>Nigeria</t>
  </si>
  <si>
    <t>Rwanda</t>
  </si>
  <si>
    <t>Sudan</t>
  </si>
  <si>
    <t>Senegal</t>
  </si>
  <si>
    <t>Sierra Leone</t>
  </si>
  <si>
    <t>Somalia</t>
  </si>
  <si>
    <t>South Sudan</t>
  </si>
  <si>
    <t>Sao Tome and Principe</t>
  </si>
  <si>
    <t>Swaziland</t>
  </si>
  <si>
    <t>Seychelles</t>
  </si>
  <si>
    <t>Chad</t>
  </si>
  <si>
    <t>Togo</t>
  </si>
  <si>
    <t>Tanzania</t>
  </si>
  <si>
    <t>Uganda</t>
  </si>
  <si>
    <t>Zambia</t>
  </si>
  <si>
    <t>Zimbabwe</t>
  </si>
  <si>
    <t>United Arab Emirates</t>
  </si>
  <si>
    <t>Bahrain</t>
  </si>
  <si>
    <t>Djibouti</t>
  </si>
  <si>
    <t>Algeria</t>
  </si>
  <si>
    <t>Egypt, Arab Rep.</t>
  </si>
  <si>
    <t>Iran, Islamic Rep.</t>
  </si>
  <si>
    <t>Iraq</t>
  </si>
  <si>
    <t>Israel</t>
  </si>
  <si>
    <t>Jordan</t>
  </si>
  <si>
    <t>Kuwait</t>
  </si>
  <si>
    <t>Lebanon</t>
  </si>
  <si>
    <t>Libya</t>
  </si>
  <si>
    <t>Morocco</t>
  </si>
  <si>
    <t>Oman</t>
  </si>
  <si>
    <t>West Bank and Gaza</t>
  </si>
  <si>
    <t>Qatar</t>
  </si>
  <si>
    <t>Saudi Arabia</t>
  </si>
  <si>
    <t>Syrian Arab Republic</t>
  </si>
  <si>
    <t>Tunisia</t>
  </si>
  <si>
    <t>Yemen, Rep.</t>
  </si>
  <si>
    <t>Country</t>
  </si>
  <si>
    <t xml:space="preserve">Poland </t>
  </si>
  <si>
    <t>Rest of Asia and Pacific</t>
  </si>
  <si>
    <t>Rest of Europe</t>
  </si>
  <si>
    <t>Rest of Africa</t>
  </si>
  <si>
    <t>Rest of America</t>
  </si>
  <si>
    <t>Rest of Middle East</t>
  </si>
  <si>
    <t>Stock additions (Gigatonnes)</t>
  </si>
  <si>
    <t>Region2 (World Bank)</t>
  </si>
  <si>
    <t>Western Sahara</t>
  </si>
  <si>
    <t>Region3 (Wold Bank income class)</t>
  </si>
  <si>
    <t>High income</t>
  </si>
  <si>
    <t>Upper middle income</t>
  </si>
  <si>
    <t>Lower middle income</t>
  </si>
  <si>
    <t>Upper middle income/Lower middle income</t>
  </si>
  <si>
    <t>Lower middle income/Low income</t>
  </si>
  <si>
    <t>Low income</t>
  </si>
  <si>
    <t>Code (EXIOBASE)</t>
  </si>
  <si>
    <t>Region1 (EXIOBASE)</t>
  </si>
  <si>
    <t>Total High  Income</t>
  </si>
  <si>
    <t>Total UM</t>
  </si>
  <si>
    <t>Total Global</t>
  </si>
  <si>
    <t>Total M</t>
  </si>
  <si>
    <t>Total LM</t>
  </si>
  <si>
    <t>% Stock additions</t>
  </si>
  <si>
    <t>% Population</t>
  </si>
  <si>
    <t>Latest Update:</t>
  </si>
  <si>
    <t>Guide to sheets in this Excel workbook</t>
  </si>
  <si>
    <t>:</t>
  </si>
  <si>
    <t>sa_all_tot</t>
  </si>
  <si>
    <t>sa_agg</t>
  </si>
  <si>
    <t xml:space="preserve">Data of sum of inflows to in-use stocks (in tonnes), population, and stock additions per capita of 43 countries and 5 rest of the world regions for 2011, including income classification </t>
  </si>
  <si>
    <t xml:space="preserve">Data of inflows to in-use stocks of per income classification for 2011 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</si>
  <si>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</si>
  <si>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This supporting information provides the analysis of material inflows to in-use stocks of the world, per region and country (including income classfication) that were used to create global map. Data was imported from Data_S1</t>
  </si>
  <si>
    <r>
      <t xml:space="preserve">Aguilar-Hernandez, G.A., Deetman, S., Merciai, S., Rodrigues, J.F.D &amp; Tukker, A. (2021) Global distribution of material inflows to capital formation and its implications for a circularity transition. </t>
    </r>
    <r>
      <rPr>
        <i/>
        <sz val="14"/>
        <color rgb="FF000000"/>
        <rFont val="Arial"/>
        <family val="2"/>
      </rPr>
      <t xml:space="preserve">Journal of Industrial Ecology.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</si>
</sst>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_-* #,##0.0_-;\-* #,##0.0_-;_-* &quot;-&quot;??_-;_-@_-"/>
    <numFmt numFmtId="167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top" wrapText="1"/>
    </xf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9" fillId="0" borderId="0" xfId="0" applyFont="1" applyBorder="1"/>
    <xf numFmtId="0" fontId="9" fillId="0" borderId="1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10" fillId="0" borderId="0" xfId="0" applyFont="1" applyBorder="1"/>
    <xf numFmtId="0" fontId="9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0" borderId="4" xfId="0" applyFont="1" applyFill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center" vertical="top"/>
    </xf>
    <xf numFmtId="166" fontId="10" fillId="0" borderId="0" xfId="2" applyNumberFormat="1" applyFont="1" applyBorder="1"/>
    <xf numFmtId="165" fontId="10" fillId="0" borderId="0" xfId="0" applyNumberFormat="1" applyFont="1" applyBorder="1"/>
    <xf numFmtId="167" fontId="10" fillId="0" borderId="0" xfId="2" applyNumberFormat="1" applyFont="1" applyBorder="1"/>
    <xf numFmtId="165" fontId="10" fillId="0" borderId="5" xfId="0" applyNumberFormat="1" applyFont="1" applyBorder="1"/>
    <xf numFmtId="0" fontId="11" fillId="0" borderId="0" xfId="0" applyFont="1" applyFill="1" applyBorder="1" applyAlignment="1" applyProtection="1">
      <alignment horizontal="center" vertical="top"/>
    </xf>
    <xf numFmtId="0" fontId="11" fillId="0" borderId="4" xfId="1" applyFont="1" applyFill="1" applyBorder="1" applyAlignment="1">
      <alignment horizontal="center" vertical="top"/>
    </xf>
    <xf numFmtId="0" fontId="11" fillId="0" borderId="0" xfId="1" applyFont="1" applyFill="1" applyBorder="1" applyAlignment="1">
      <alignment horizontal="center" vertical="top"/>
    </xf>
    <xf numFmtId="0" fontId="10" fillId="0" borderId="6" xfId="0" applyFont="1" applyFill="1" applyBorder="1" applyAlignment="1" applyProtection="1">
      <alignment horizontal="center" vertical="top"/>
    </xf>
    <xf numFmtId="0" fontId="10" fillId="0" borderId="7" xfId="0" applyFont="1" applyFill="1" applyBorder="1" applyAlignment="1" applyProtection="1">
      <alignment horizontal="center" vertical="top"/>
    </xf>
    <xf numFmtId="166" fontId="10" fillId="0" borderId="7" xfId="2" applyNumberFormat="1" applyFont="1" applyBorder="1"/>
    <xf numFmtId="165" fontId="10" fillId="0" borderId="7" xfId="0" applyNumberFormat="1" applyFont="1" applyBorder="1"/>
    <xf numFmtId="167" fontId="10" fillId="0" borderId="7" xfId="2" applyNumberFormat="1" applyFont="1" applyBorder="1"/>
    <xf numFmtId="165" fontId="10" fillId="0" borderId="8" xfId="0" applyNumberFormat="1" applyFont="1" applyBorder="1"/>
    <xf numFmtId="0" fontId="9" fillId="0" borderId="1" xfId="0" applyFont="1" applyFill="1" applyBorder="1" applyAlignment="1">
      <alignment horizontal="center" vertical="top"/>
    </xf>
    <xf numFmtId="0" fontId="10" fillId="0" borderId="2" xfId="0" applyFont="1" applyFill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2" fontId="10" fillId="0" borderId="0" xfId="0" applyNumberFormat="1" applyFont="1" applyBorder="1"/>
    <xf numFmtId="0" fontId="10" fillId="0" borderId="5" xfId="0" applyFont="1" applyBorder="1"/>
    <xf numFmtId="0" fontId="9" fillId="0" borderId="4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9" fillId="0" borderId="6" xfId="0" applyFont="1" applyFill="1" applyBorder="1" applyAlignment="1">
      <alignment horizontal="center" vertical="top"/>
    </xf>
    <xf numFmtId="0" fontId="10" fillId="0" borderId="7" xfId="0" applyFont="1" applyFill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0" fontId="11" fillId="0" borderId="7" xfId="1" applyFont="1" applyFill="1" applyBorder="1" applyAlignment="1">
      <alignment horizontal="center" vertical="top"/>
    </xf>
    <xf numFmtId="0" fontId="10" fillId="0" borderId="7" xfId="0" applyFont="1" applyBorder="1"/>
    <xf numFmtId="0" fontId="10" fillId="0" borderId="8" xfId="0" applyFont="1" applyBorder="1"/>
    <xf numFmtId="166" fontId="10" fillId="0" borderId="0" xfId="0" applyNumberFormat="1" applyFont="1"/>
    <xf numFmtId="0" fontId="9" fillId="0" borderId="0" xfId="0" applyFont="1" applyFill="1" applyBorder="1" applyAlignment="1">
      <alignment horizontal="center" vertical="top"/>
    </xf>
    <xf numFmtId="167" fontId="10" fillId="0" borderId="0" xfId="0" applyNumberFormat="1" applyFont="1"/>
    <xf numFmtId="0" fontId="9" fillId="2" borderId="0" xfId="0" applyFont="1" applyFill="1" applyBorder="1" applyAlignment="1">
      <alignment horizontal="center" vertical="top"/>
    </xf>
    <xf numFmtId="0" fontId="10" fillId="2" borderId="0" xfId="0" applyFont="1" applyFill="1" applyBorder="1" applyAlignment="1">
      <alignment horizontal="center" vertical="top"/>
    </xf>
    <xf numFmtId="0" fontId="10" fillId="2" borderId="0" xfId="0" applyFont="1" applyFill="1" applyBorder="1" applyAlignment="1" applyProtection="1">
      <alignment horizontal="center" vertical="top"/>
    </xf>
    <xf numFmtId="166" fontId="10" fillId="2" borderId="0" xfId="2" applyNumberFormat="1" applyFont="1" applyFill="1" applyBorder="1"/>
    <xf numFmtId="166" fontId="10" fillId="2" borderId="0" xfId="0" applyNumberFormat="1" applyFont="1" applyFill="1"/>
    <xf numFmtId="167" fontId="10" fillId="2" borderId="0" xfId="0" applyNumberFormat="1" applyFont="1" applyFill="1"/>
    <xf numFmtId="165" fontId="10" fillId="2" borderId="0" xfId="0" applyNumberFormat="1" applyFont="1" applyFill="1" applyBorder="1"/>
    <xf numFmtId="167" fontId="10" fillId="2" borderId="0" xfId="2" applyNumberFormat="1" applyFont="1" applyFill="1" applyBorder="1"/>
    <xf numFmtId="0" fontId="10" fillId="2" borderId="0" xfId="0" applyFont="1" applyFill="1"/>
    <xf numFmtId="164" fontId="10" fillId="0" borderId="0" xfId="0" applyNumberFormat="1" applyFont="1"/>
    <xf numFmtId="0" fontId="9" fillId="3" borderId="0" xfId="0" applyFont="1" applyFill="1" applyBorder="1" applyAlignment="1">
      <alignment horizontal="center" vertical="top"/>
    </xf>
    <xf numFmtId="0" fontId="10" fillId="3" borderId="0" xfId="0" applyFont="1" applyFill="1"/>
    <xf numFmtId="164" fontId="10" fillId="3" borderId="0" xfId="0" applyNumberFormat="1" applyFont="1" applyFill="1"/>
    <xf numFmtId="166" fontId="10" fillId="3" borderId="0" xfId="0" applyNumberFormat="1" applyFont="1" applyFill="1"/>
    <xf numFmtId="167" fontId="10" fillId="3" borderId="0" xfId="0" applyNumberFormat="1" applyFont="1" applyFill="1"/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 wrapText="1"/>
    </xf>
  </cellXfs>
  <cellStyles count="3">
    <cellStyle name="Comma" xfId="2" builtinId="3"/>
    <cellStyle name="Normal" xfId="0" builtinId="0"/>
    <cellStyle name="Normal_COUNTRY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7</xdr:row>
      <xdr:rowOff>139700</xdr:rowOff>
    </xdr:from>
    <xdr:to>
      <xdr:col>9</xdr:col>
      <xdr:colOff>114300</xdr:colOff>
      <xdr:row>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3475" y="1930400"/>
          <a:ext cx="2984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101600</xdr:rowOff>
    </xdr:from>
    <xdr:to>
      <xdr:col>7</xdr:col>
      <xdr:colOff>254000</xdr:colOff>
      <xdr:row>3</xdr:row>
      <xdr:rowOff>0</xdr:rowOff>
    </xdr:to>
    <xdr:pic>
      <xdr:nvPicPr>
        <xdr:cNvPr id="3" name="Picture 2" descr="esupp new graphic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"/>
          <a:ext cx="5349875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</xdr:row>
      <xdr:rowOff>114300</xdr:rowOff>
    </xdr:from>
    <xdr:to>
      <xdr:col>4</xdr:col>
      <xdr:colOff>342900</xdr:colOff>
      <xdr:row>6</xdr:row>
      <xdr:rowOff>25400</xdr:rowOff>
    </xdr:to>
    <xdr:pic>
      <xdr:nvPicPr>
        <xdr:cNvPr id="4" name="Object 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66850"/>
          <a:ext cx="3267075" cy="10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/>
  </sheetViews>
  <sheetFormatPr defaultColWidth="10.81640625" defaultRowHeight="14.5" x14ac:dyDescent="0.35"/>
  <cols>
    <col min="3" max="3" width="11.26953125" bestFit="1" customWidth="1"/>
  </cols>
  <sheetData>
    <row r="1" spans="1:13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7.5" x14ac:dyDescent="0.35">
      <c r="A2" s="4" t="s">
        <v>307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7.5" x14ac:dyDescent="0.35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0" customHeight="1" x14ac:dyDescent="0.35">
      <c r="A4" s="64" t="s">
        <v>309</v>
      </c>
      <c r="B4" s="64"/>
      <c r="C4" s="64"/>
      <c r="D4" s="64"/>
      <c r="E4" s="64"/>
      <c r="F4" s="64"/>
      <c r="G4" s="64"/>
      <c r="H4" s="64"/>
      <c r="I4" s="64"/>
      <c r="J4" s="5"/>
      <c r="K4" s="5"/>
      <c r="L4" s="5"/>
      <c r="M4" s="5"/>
    </row>
    <row r="5" spans="1:13" ht="25.5" customHeight="1" x14ac:dyDescent="0.35">
      <c r="A5" s="64"/>
      <c r="B5" s="64"/>
      <c r="C5" s="64"/>
      <c r="D5" s="64"/>
      <c r="E5" s="64"/>
      <c r="F5" s="64"/>
      <c r="G5" s="64"/>
      <c r="H5" s="64"/>
      <c r="I5" s="64"/>
    </row>
    <row r="6" spans="1:13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9.5" customHeight="1" x14ac:dyDescent="0.35">
      <c r="A7" s="65" t="s">
        <v>308</v>
      </c>
      <c r="B7" s="65"/>
      <c r="C7" s="65"/>
      <c r="D7" s="65"/>
      <c r="E7" s="65"/>
      <c r="F7" s="65"/>
      <c r="G7" s="65"/>
      <c r="H7" s="65"/>
      <c r="I7" s="6"/>
      <c r="J7" s="6"/>
      <c r="K7" s="6"/>
      <c r="L7" s="6"/>
      <c r="M7" s="6"/>
    </row>
    <row r="8" spans="1:13" ht="24.75" customHeight="1" x14ac:dyDescent="0.35">
      <c r="A8" s="65"/>
      <c r="B8" s="65"/>
      <c r="C8" s="65"/>
      <c r="D8" s="65"/>
      <c r="E8" s="65"/>
      <c r="F8" s="65"/>
      <c r="G8" s="65"/>
      <c r="H8" s="65"/>
      <c r="I8" s="6"/>
      <c r="J8" s="6"/>
      <c r="K8" s="6"/>
      <c r="L8" s="6"/>
      <c r="M8" s="6"/>
    </row>
    <row r="9" spans="1:13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2" spans="1:13" s="8" customFormat="1" ht="14" x14ac:dyDescent="0.3">
      <c r="A12" s="7" t="s">
        <v>300</v>
      </c>
      <c r="C12" s="9">
        <v>44383</v>
      </c>
    </row>
    <row r="13" spans="1:13" s="8" customFormat="1" ht="14" x14ac:dyDescent="0.3"/>
    <row r="14" spans="1:13" x14ac:dyDescent="0.35">
      <c r="A14" s="1" t="s">
        <v>301</v>
      </c>
      <c r="B14" s="1"/>
      <c r="C14" s="1"/>
    </row>
    <row r="15" spans="1:13" x14ac:dyDescent="0.35">
      <c r="A15" s="1"/>
      <c r="B15" s="2" t="s">
        <v>303</v>
      </c>
      <c r="C15" s="1" t="s">
        <v>302</v>
      </c>
      <c r="D15" t="s">
        <v>305</v>
      </c>
    </row>
    <row r="16" spans="1:13" x14ac:dyDescent="0.35">
      <c r="A16" s="1"/>
      <c r="B16" s="2" t="s">
        <v>304</v>
      </c>
      <c r="C16" s="1" t="s">
        <v>302</v>
      </c>
      <c r="D16" t="s">
        <v>306</v>
      </c>
    </row>
  </sheetData>
  <mergeCells count="2">
    <mergeCell ref="A4:I5"/>
    <mergeCell ref="A7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" x14ac:dyDescent="0.3"/>
  <cols>
    <col min="1" max="1" width="9.1796875" style="15"/>
    <col min="2" max="2" width="16.453125" style="15" customWidth="1"/>
    <col min="3" max="3" width="16.1796875" style="15" customWidth="1"/>
    <col min="4" max="5" width="32.26953125" style="15" customWidth="1"/>
    <col min="6" max="6" width="22.7265625" style="15" customWidth="1"/>
    <col min="7" max="7" width="30.453125" style="15" customWidth="1"/>
    <col min="8" max="8" width="19.1796875" style="15" customWidth="1"/>
    <col min="9" max="9" width="39.453125" style="15" customWidth="1"/>
    <col min="10" max="16384" width="9.1796875" style="15"/>
  </cols>
  <sheetData>
    <row r="1" spans="1:9" x14ac:dyDescent="0.3">
      <c r="A1" s="10" t="s">
        <v>291</v>
      </c>
      <c r="B1" s="10" t="s">
        <v>274</v>
      </c>
      <c r="C1" s="10" t="s">
        <v>292</v>
      </c>
      <c r="D1" s="11" t="s">
        <v>282</v>
      </c>
      <c r="E1" s="12" t="s">
        <v>284</v>
      </c>
      <c r="F1" s="13" t="s">
        <v>0</v>
      </c>
      <c r="G1" s="13" t="s">
        <v>281</v>
      </c>
      <c r="H1" s="13" t="s">
        <v>1</v>
      </c>
      <c r="I1" s="14" t="s">
        <v>2</v>
      </c>
    </row>
    <row r="2" spans="1:9" x14ac:dyDescent="0.3">
      <c r="A2" s="16" t="s">
        <v>3</v>
      </c>
      <c r="B2" s="17" t="s">
        <v>58</v>
      </c>
      <c r="C2" s="17" t="s">
        <v>58</v>
      </c>
      <c r="D2" s="18" t="s">
        <v>57</v>
      </c>
      <c r="E2" s="19" t="s">
        <v>285</v>
      </c>
      <c r="F2" s="8">
        <v>100017445.1636125</v>
      </c>
      <c r="G2" s="21">
        <f>+F2/1000000000</f>
        <v>0.1000174451636125</v>
      </c>
      <c r="H2" s="22">
        <v>8391643</v>
      </c>
      <c r="I2" s="23">
        <f>+F2/H2</f>
        <v>11.918696393973445</v>
      </c>
    </row>
    <row r="3" spans="1:9" x14ac:dyDescent="0.3">
      <c r="A3" s="16" t="s">
        <v>4</v>
      </c>
      <c r="B3" s="17" t="s">
        <v>51</v>
      </c>
      <c r="C3" s="17" t="s">
        <v>51</v>
      </c>
      <c r="D3" s="18" t="s">
        <v>52</v>
      </c>
      <c r="E3" s="19" t="s">
        <v>285</v>
      </c>
      <c r="F3" s="8">
        <v>106298643.6820022</v>
      </c>
      <c r="G3" s="21">
        <f t="shared" ref="G3:G66" si="0">+F3/1000000000</f>
        <v>0.1062986436820022</v>
      </c>
      <c r="H3" s="22">
        <v>22340024</v>
      </c>
      <c r="I3" s="23">
        <f t="shared" ref="I3:I49" si="1">+F3/H3</f>
        <v>4.7582152858028355</v>
      </c>
    </row>
    <row r="4" spans="1:9" x14ac:dyDescent="0.3">
      <c r="A4" s="16" t="s">
        <v>5</v>
      </c>
      <c r="B4" s="17" t="s">
        <v>59</v>
      </c>
      <c r="C4" s="17" t="s">
        <v>59</v>
      </c>
      <c r="D4" s="18" t="s">
        <v>57</v>
      </c>
      <c r="E4" s="19" t="s">
        <v>285</v>
      </c>
      <c r="F4" s="8">
        <v>106443874.80832499</v>
      </c>
      <c r="G4" s="21">
        <f t="shared" si="0"/>
        <v>0.106443874808325</v>
      </c>
      <c r="H4" s="22">
        <v>11047744</v>
      </c>
      <c r="I4" s="23">
        <f t="shared" si="1"/>
        <v>9.6348969353675269</v>
      </c>
    </row>
    <row r="5" spans="1:9" x14ac:dyDescent="0.3">
      <c r="A5" s="16" t="s">
        <v>6</v>
      </c>
      <c r="B5" s="17" t="s">
        <v>60</v>
      </c>
      <c r="C5" s="17" t="s">
        <v>60</v>
      </c>
      <c r="D5" s="18" t="s">
        <v>57</v>
      </c>
      <c r="E5" s="19" t="s">
        <v>285</v>
      </c>
      <c r="F5" s="8">
        <v>38221683.543860734</v>
      </c>
      <c r="G5" s="21">
        <f t="shared" si="0"/>
        <v>3.8221683543860734E-2</v>
      </c>
      <c r="H5" s="22">
        <v>7348328</v>
      </c>
      <c r="I5" s="23">
        <f t="shared" si="1"/>
        <v>5.2014122864222632</v>
      </c>
    </row>
    <row r="6" spans="1:9" x14ac:dyDescent="0.3">
      <c r="A6" s="16" t="s">
        <v>7</v>
      </c>
      <c r="B6" s="17" t="s">
        <v>91</v>
      </c>
      <c r="C6" s="17" t="s">
        <v>91</v>
      </c>
      <c r="D6" s="18" t="s">
        <v>92</v>
      </c>
      <c r="E6" s="19" t="s">
        <v>286</v>
      </c>
      <c r="F6" s="8">
        <v>553065039.60840642</v>
      </c>
      <c r="G6" s="21">
        <f t="shared" si="0"/>
        <v>0.55306503960840647</v>
      </c>
      <c r="H6" s="22">
        <v>198686688</v>
      </c>
      <c r="I6" s="23">
        <f t="shared" si="1"/>
        <v>2.783603900068063</v>
      </c>
    </row>
    <row r="7" spans="1:9" x14ac:dyDescent="0.3">
      <c r="A7" s="16" t="s">
        <v>8</v>
      </c>
      <c r="B7" s="17" t="s">
        <v>89</v>
      </c>
      <c r="C7" s="17" t="s">
        <v>89</v>
      </c>
      <c r="D7" s="18" t="s">
        <v>88</v>
      </c>
      <c r="E7" s="19" t="s">
        <v>285</v>
      </c>
      <c r="F7" s="8">
        <v>392357947.85977751</v>
      </c>
      <c r="G7" s="21">
        <f t="shared" si="0"/>
        <v>0.39235794785977751</v>
      </c>
      <c r="H7" s="22">
        <v>34342780</v>
      </c>
      <c r="I7" s="23">
        <f t="shared" si="1"/>
        <v>11.424757921745925</v>
      </c>
    </row>
    <row r="8" spans="1:9" x14ac:dyDescent="0.3">
      <c r="A8" s="16" t="s">
        <v>9</v>
      </c>
      <c r="B8" s="17" t="s">
        <v>86</v>
      </c>
      <c r="C8" s="17" t="s">
        <v>86</v>
      </c>
      <c r="D8" s="18" t="s">
        <v>57</v>
      </c>
      <c r="E8" s="19" t="s">
        <v>285</v>
      </c>
      <c r="F8" s="8">
        <v>64860705.785781913</v>
      </c>
      <c r="G8" s="21">
        <f t="shared" si="0"/>
        <v>6.4860705785781916E-2</v>
      </c>
      <c r="H8" s="22">
        <v>7912398</v>
      </c>
      <c r="I8" s="23">
        <f t="shared" si="1"/>
        <v>8.1973512689556198</v>
      </c>
    </row>
    <row r="9" spans="1:9" x14ac:dyDescent="0.3">
      <c r="A9" s="16" t="s">
        <v>10</v>
      </c>
      <c r="B9" s="17" t="s">
        <v>53</v>
      </c>
      <c r="C9" s="17" t="s">
        <v>53</v>
      </c>
      <c r="D9" s="18" t="s">
        <v>52</v>
      </c>
      <c r="E9" s="19" t="s">
        <v>286</v>
      </c>
      <c r="F9" s="8">
        <v>13972337415.664881</v>
      </c>
      <c r="G9" s="21">
        <f t="shared" si="0"/>
        <v>13.972337415664882</v>
      </c>
      <c r="H9" s="22">
        <v>1344130000</v>
      </c>
      <c r="I9" s="23">
        <f t="shared" si="1"/>
        <v>10.395078910272726</v>
      </c>
    </row>
    <row r="10" spans="1:9" x14ac:dyDescent="0.3">
      <c r="A10" s="16" t="s">
        <v>11</v>
      </c>
      <c r="B10" s="17" t="s">
        <v>61</v>
      </c>
      <c r="C10" s="17" t="s">
        <v>61</v>
      </c>
      <c r="D10" s="18" t="s">
        <v>57</v>
      </c>
      <c r="E10" s="19" t="s">
        <v>285</v>
      </c>
      <c r="F10" s="8">
        <v>11549774.61997688</v>
      </c>
      <c r="G10" s="21">
        <f t="shared" si="0"/>
        <v>1.1549774619976879E-2</v>
      </c>
      <c r="H10" s="22">
        <v>1124835</v>
      </c>
      <c r="I10" s="23">
        <f t="shared" si="1"/>
        <v>10.267972298138732</v>
      </c>
    </row>
    <row r="11" spans="1:9" x14ac:dyDescent="0.3">
      <c r="A11" s="16" t="s">
        <v>12</v>
      </c>
      <c r="B11" s="24" t="s">
        <v>62</v>
      </c>
      <c r="C11" s="24" t="s">
        <v>62</v>
      </c>
      <c r="D11" s="18" t="s">
        <v>57</v>
      </c>
      <c r="E11" s="19" t="s">
        <v>285</v>
      </c>
      <c r="F11" s="8">
        <v>91774596.56463705</v>
      </c>
      <c r="G11" s="21">
        <f t="shared" si="0"/>
        <v>9.1774596564637045E-2</v>
      </c>
      <c r="H11" s="22">
        <v>10496088</v>
      </c>
      <c r="I11" s="23">
        <f t="shared" si="1"/>
        <v>8.7436954191539797</v>
      </c>
    </row>
    <row r="12" spans="1:9" x14ac:dyDescent="0.3">
      <c r="A12" s="16" t="s">
        <v>13</v>
      </c>
      <c r="B12" s="17" t="s">
        <v>67</v>
      </c>
      <c r="C12" s="17" t="s">
        <v>67</v>
      </c>
      <c r="D12" s="18" t="s">
        <v>57</v>
      </c>
      <c r="E12" s="19" t="s">
        <v>285</v>
      </c>
      <c r="F12" s="8">
        <v>700656399.86290944</v>
      </c>
      <c r="G12" s="21">
        <f t="shared" si="0"/>
        <v>0.7006563998629094</v>
      </c>
      <c r="H12" s="22">
        <v>80274983</v>
      </c>
      <c r="I12" s="23">
        <f t="shared" si="1"/>
        <v>8.7282036529725513</v>
      </c>
    </row>
    <row r="13" spans="1:9" x14ac:dyDescent="0.3">
      <c r="A13" s="16" t="s">
        <v>14</v>
      </c>
      <c r="B13" s="17" t="s">
        <v>63</v>
      </c>
      <c r="C13" s="17" t="s">
        <v>63</v>
      </c>
      <c r="D13" s="18" t="s">
        <v>57</v>
      </c>
      <c r="E13" s="19" t="s">
        <v>285</v>
      </c>
      <c r="F13" s="8">
        <v>52222075.784433663</v>
      </c>
      <c r="G13" s="21">
        <f t="shared" si="0"/>
        <v>5.2222075784433664E-2</v>
      </c>
      <c r="H13" s="22">
        <v>5570572</v>
      </c>
      <c r="I13" s="23">
        <f t="shared" si="1"/>
        <v>9.3746343794557649</v>
      </c>
    </row>
    <row r="14" spans="1:9" x14ac:dyDescent="0.3">
      <c r="A14" s="16" t="s">
        <v>15</v>
      </c>
      <c r="B14" s="17" t="s">
        <v>64</v>
      </c>
      <c r="C14" s="17" t="s">
        <v>64</v>
      </c>
      <c r="D14" s="18" t="s">
        <v>57</v>
      </c>
      <c r="E14" s="19" t="s">
        <v>285</v>
      </c>
      <c r="F14" s="8">
        <v>12003488.616244361</v>
      </c>
      <c r="G14" s="21">
        <f t="shared" si="0"/>
        <v>1.2003488616244361E-2</v>
      </c>
      <c r="H14" s="22">
        <v>1327439</v>
      </c>
      <c r="I14" s="23">
        <f t="shared" si="1"/>
        <v>9.0425914985504878</v>
      </c>
    </row>
    <row r="15" spans="1:9" x14ac:dyDescent="0.3">
      <c r="A15" s="16" t="s">
        <v>16</v>
      </c>
      <c r="B15" s="17" t="s">
        <v>81</v>
      </c>
      <c r="C15" s="17" t="s">
        <v>81</v>
      </c>
      <c r="D15" s="18" t="s">
        <v>57</v>
      </c>
      <c r="E15" s="19" t="s">
        <v>285</v>
      </c>
      <c r="F15" s="8">
        <v>282258108.13105428</v>
      </c>
      <c r="G15" s="21">
        <f t="shared" si="0"/>
        <v>0.28225810813105429</v>
      </c>
      <c r="H15" s="22">
        <v>46742697</v>
      </c>
      <c r="I15" s="23">
        <f t="shared" si="1"/>
        <v>6.0385498964908741</v>
      </c>
    </row>
    <row r="16" spans="1:9" x14ac:dyDescent="0.3">
      <c r="A16" s="16" t="s">
        <v>17</v>
      </c>
      <c r="B16" s="17" t="s">
        <v>65</v>
      </c>
      <c r="C16" s="17" t="s">
        <v>65</v>
      </c>
      <c r="D16" s="18" t="s">
        <v>57</v>
      </c>
      <c r="E16" s="19" t="s">
        <v>285</v>
      </c>
      <c r="F16" s="8">
        <v>82105216.118441164</v>
      </c>
      <c r="G16" s="21">
        <f t="shared" si="0"/>
        <v>8.2105216118441168E-2</v>
      </c>
      <c r="H16" s="22">
        <v>5388272</v>
      </c>
      <c r="I16" s="23">
        <f t="shared" si="1"/>
        <v>15.237763817127489</v>
      </c>
    </row>
    <row r="17" spans="1:9" x14ac:dyDescent="0.3">
      <c r="A17" s="16" t="s">
        <v>18</v>
      </c>
      <c r="B17" s="17" t="s">
        <v>66</v>
      </c>
      <c r="C17" s="17" t="s">
        <v>66</v>
      </c>
      <c r="D17" s="18" t="s">
        <v>57</v>
      </c>
      <c r="E17" s="19" t="s">
        <v>285</v>
      </c>
      <c r="F17" s="8">
        <v>428761167.17649448</v>
      </c>
      <c r="G17" s="21">
        <f t="shared" si="0"/>
        <v>0.42876116717649448</v>
      </c>
      <c r="H17" s="22">
        <v>65342776</v>
      </c>
      <c r="I17" s="23">
        <f t="shared" si="1"/>
        <v>6.5617225563923771</v>
      </c>
    </row>
    <row r="18" spans="1:9" x14ac:dyDescent="0.3">
      <c r="A18" s="16" t="s">
        <v>19</v>
      </c>
      <c r="B18" s="17" t="s">
        <v>83</v>
      </c>
      <c r="C18" s="17" t="s">
        <v>83</v>
      </c>
      <c r="D18" s="18" t="s">
        <v>57</v>
      </c>
      <c r="E18" s="19" t="s">
        <v>285</v>
      </c>
      <c r="F18" s="8">
        <v>341969516.72053099</v>
      </c>
      <c r="G18" s="21">
        <f t="shared" si="0"/>
        <v>0.341969516720531</v>
      </c>
      <c r="H18" s="22">
        <v>63258918</v>
      </c>
      <c r="I18" s="23">
        <f t="shared" si="1"/>
        <v>5.4058704690543555</v>
      </c>
    </row>
    <row r="19" spans="1:9" x14ac:dyDescent="0.3">
      <c r="A19" s="16" t="s">
        <v>20</v>
      </c>
      <c r="B19" s="17" t="s">
        <v>68</v>
      </c>
      <c r="C19" s="17" t="s">
        <v>68</v>
      </c>
      <c r="D19" s="18" t="s">
        <v>57</v>
      </c>
      <c r="E19" s="19" t="s">
        <v>285</v>
      </c>
      <c r="F19" s="8">
        <v>67669214.883245558</v>
      </c>
      <c r="G19" s="21">
        <f t="shared" si="0"/>
        <v>6.7669214883245551E-2</v>
      </c>
      <c r="H19" s="22">
        <v>11104899</v>
      </c>
      <c r="I19" s="23">
        <f t="shared" si="1"/>
        <v>6.0936362305722511</v>
      </c>
    </row>
    <row r="20" spans="1:9" x14ac:dyDescent="0.3">
      <c r="A20" s="16" t="s">
        <v>21</v>
      </c>
      <c r="B20" s="17" t="s">
        <v>84</v>
      </c>
      <c r="C20" s="17" t="s">
        <v>84</v>
      </c>
      <c r="D20" s="18" t="s">
        <v>57</v>
      </c>
      <c r="E20" s="19" t="s">
        <v>285</v>
      </c>
      <c r="F20" s="8">
        <v>23171201.136430159</v>
      </c>
      <c r="G20" s="21">
        <f t="shared" si="0"/>
        <v>2.3171201136430158E-2</v>
      </c>
      <c r="H20" s="22">
        <v>4280622</v>
      </c>
      <c r="I20" s="23">
        <f t="shared" si="1"/>
        <v>5.4130453790197217</v>
      </c>
    </row>
    <row r="21" spans="1:9" x14ac:dyDescent="0.3">
      <c r="A21" s="16" t="s">
        <v>22</v>
      </c>
      <c r="B21" s="17" t="s">
        <v>69</v>
      </c>
      <c r="C21" s="17" t="s">
        <v>69</v>
      </c>
      <c r="D21" s="18" t="s">
        <v>57</v>
      </c>
      <c r="E21" s="19" t="s">
        <v>285</v>
      </c>
      <c r="F21" s="8">
        <v>34261412.749802783</v>
      </c>
      <c r="G21" s="21">
        <f t="shared" si="0"/>
        <v>3.426141274980278E-2</v>
      </c>
      <c r="H21" s="22">
        <v>9971727</v>
      </c>
      <c r="I21" s="23">
        <f t="shared" si="1"/>
        <v>3.4358554691482008</v>
      </c>
    </row>
    <row r="22" spans="1:9" x14ac:dyDescent="0.3">
      <c r="A22" s="16" t="s">
        <v>23</v>
      </c>
      <c r="B22" s="17" t="s">
        <v>97</v>
      </c>
      <c r="C22" s="17" t="s">
        <v>97</v>
      </c>
      <c r="D22" s="18" t="s">
        <v>52</v>
      </c>
      <c r="E22" s="19" t="s">
        <v>287</v>
      </c>
      <c r="F22" s="8">
        <v>374741182.86960781</v>
      </c>
      <c r="G22" s="21">
        <f t="shared" si="0"/>
        <v>0.37474118286960778</v>
      </c>
      <c r="H22" s="22">
        <v>245707511</v>
      </c>
      <c r="I22" s="23">
        <f t="shared" si="1"/>
        <v>1.5251515158997635</v>
      </c>
    </row>
    <row r="23" spans="1:9" x14ac:dyDescent="0.3">
      <c r="A23" s="16" t="s">
        <v>24</v>
      </c>
      <c r="B23" s="17" t="s">
        <v>70</v>
      </c>
      <c r="C23" s="17" t="s">
        <v>70</v>
      </c>
      <c r="D23" s="18" t="s">
        <v>57</v>
      </c>
      <c r="E23" s="19" t="s">
        <v>285</v>
      </c>
      <c r="F23" s="8">
        <v>48380324.546188213</v>
      </c>
      <c r="G23" s="21">
        <f t="shared" si="0"/>
        <v>4.8380324546188215E-2</v>
      </c>
      <c r="H23" s="22">
        <v>4576794</v>
      </c>
      <c r="I23" s="23">
        <f t="shared" si="1"/>
        <v>10.570789191339662</v>
      </c>
    </row>
    <row r="24" spans="1:9" x14ac:dyDescent="0.3">
      <c r="A24" s="16" t="s">
        <v>25</v>
      </c>
      <c r="B24" s="17" t="s">
        <v>54</v>
      </c>
      <c r="C24" s="17" t="s">
        <v>54</v>
      </c>
      <c r="D24" s="18" t="s">
        <v>52</v>
      </c>
      <c r="E24" s="19" t="s">
        <v>287</v>
      </c>
      <c r="F24" s="8">
        <v>1624889226.9504061</v>
      </c>
      <c r="G24" s="21">
        <f t="shared" si="0"/>
        <v>1.6248892269504061</v>
      </c>
      <c r="H24" s="22">
        <v>1247236029</v>
      </c>
      <c r="I24" s="23">
        <f t="shared" si="1"/>
        <v>1.3027920851943302</v>
      </c>
    </row>
    <row r="25" spans="1:9" x14ac:dyDescent="0.3">
      <c r="A25" s="16" t="s">
        <v>26</v>
      </c>
      <c r="B25" s="17" t="s">
        <v>71</v>
      </c>
      <c r="C25" s="17" t="s">
        <v>71</v>
      </c>
      <c r="D25" s="18" t="s">
        <v>57</v>
      </c>
      <c r="E25" s="19" t="s">
        <v>285</v>
      </c>
      <c r="F25" s="8">
        <v>384603366.55867982</v>
      </c>
      <c r="G25" s="21">
        <f t="shared" si="0"/>
        <v>0.38460336655867983</v>
      </c>
      <c r="H25" s="22">
        <v>59379449</v>
      </c>
      <c r="I25" s="23">
        <f t="shared" si="1"/>
        <v>6.4770450557511881</v>
      </c>
    </row>
    <row r="26" spans="1:9" x14ac:dyDescent="0.3">
      <c r="A26" s="16" t="s">
        <v>27</v>
      </c>
      <c r="B26" s="17" t="s">
        <v>55</v>
      </c>
      <c r="C26" s="17" t="s">
        <v>55</v>
      </c>
      <c r="D26" s="18" t="s">
        <v>52</v>
      </c>
      <c r="E26" s="19" t="s">
        <v>285</v>
      </c>
      <c r="F26" s="8">
        <v>634255754.61794639</v>
      </c>
      <c r="G26" s="21">
        <f t="shared" si="0"/>
        <v>0.63425575461794637</v>
      </c>
      <c r="H26" s="22">
        <v>127833000</v>
      </c>
      <c r="I26" s="23">
        <f t="shared" si="1"/>
        <v>4.9615964157764143</v>
      </c>
    </row>
    <row r="27" spans="1:9" x14ac:dyDescent="0.3">
      <c r="A27" s="16" t="s">
        <v>28</v>
      </c>
      <c r="B27" s="24" t="s">
        <v>96</v>
      </c>
      <c r="C27" s="24" t="s">
        <v>96</v>
      </c>
      <c r="D27" s="18" t="s">
        <v>52</v>
      </c>
      <c r="E27" s="19" t="s">
        <v>285</v>
      </c>
      <c r="F27" s="8">
        <v>358978748.83680642</v>
      </c>
      <c r="G27" s="21">
        <f t="shared" si="0"/>
        <v>0.35897874883680642</v>
      </c>
      <c r="H27" s="22">
        <v>49936638</v>
      </c>
      <c r="I27" s="23">
        <f t="shared" si="1"/>
        <v>7.1886847656185111</v>
      </c>
    </row>
    <row r="28" spans="1:9" x14ac:dyDescent="0.3">
      <c r="A28" s="16" t="s">
        <v>29</v>
      </c>
      <c r="B28" s="24" t="s">
        <v>73</v>
      </c>
      <c r="C28" s="24" t="s">
        <v>73</v>
      </c>
      <c r="D28" s="18" t="s">
        <v>57</v>
      </c>
      <c r="E28" s="19" t="s">
        <v>285</v>
      </c>
      <c r="F28" s="8">
        <v>14095331.6287286</v>
      </c>
      <c r="G28" s="21">
        <f t="shared" si="0"/>
        <v>1.40953316287286E-2</v>
      </c>
      <c r="H28" s="22">
        <v>3028115</v>
      </c>
      <c r="I28" s="23">
        <f t="shared" si="1"/>
        <v>4.6548204505867838</v>
      </c>
    </row>
    <row r="29" spans="1:9" x14ac:dyDescent="0.3">
      <c r="A29" s="16" t="s">
        <v>30</v>
      </c>
      <c r="B29" s="17" t="s">
        <v>74</v>
      </c>
      <c r="C29" s="17" t="s">
        <v>74</v>
      </c>
      <c r="D29" s="18" t="s">
        <v>57</v>
      </c>
      <c r="E29" s="19" t="s">
        <v>285</v>
      </c>
      <c r="F29" s="8">
        <v>9885001.0605341773</v>
      </c>
      <c r="G29" s="21">
        <f t="shared" si="0"/>
        <v>9.8850010605341775E-3</v>
      </c>
      <c r="H29" s="22">
        <v>518347</v>
      </c>
      <c r="I29" s="23">
        <f t="shared" si="1"/>
        <v>19.070238779300695</v>
      </c>
    </row>
    <row r="30" spans="1:9" x14ac:dyDescent="0.3">
      <c r="A30" s="16" t="s">
        <v>31</v>
      </c>
      <c r="B30" s="17" t="s">
        <v>72</v>
      </c>
      <c r="C30" s="17" t="s">
        <v>72</v>
      </c>
      <c r="D30" s="18" t="s">
        <v>57</v>
      </c>
      <c r="E30" s="19" t="s">
        <v>285</v>
      </c>
      <c r="F30" s="8">
        <v>13339518.422678489</v>
      </c>
      <c r="G30" s="21">
        <f t="shared" si="0"/>
        <v>1.3339518422678489E-2</v>
      </c>
      <c r="H30" s="22">
        <v>2059709</v>
      </c>
      <c r="I30" s="23">
        <f t="shared" si="1"/>
        <v>6.4764092513449665</v>
      </c>
    </row>
    <row r="31" spans="1:9" x14ac:dyDescent="0.3">
      <c r="A31" s="16" t="s">
        <v>32</v>
      </c>
      <c r="B31" s="17" t="s">
        <v>75</v>
      </c>
      <c r="C31" s="17" t="s">
        <v>75</v>
      </c>
      <c r="D31" s="18" t="s">
        <v>57</v>
      </c>
      <c r="E31" s="19" t="s">
        <v>285</v>
      </c>
      <c r="F31" s="8">
        <v>2072384.2807455731</v>
      </c>
      <c r="G31" s="21">
        <f t="shared" si="0"/>
        <v>2.0723842807455731E-3</v>
      </c>
      <c r="H31" s="22">
        <v>416268</v>
      </c>
      <c r="I31" s="23">
        <f t="shared" si="1"/>
        <v>4.9784856888965114</v>
      </c>
    </row>
    <row r="32" spans="1:9" x14ac:dyDescent="0.3">
      <c r="A32" s="16" t="s">
        <v>33</v>
      </c>
      <c r="B32" s="17" t="s">
        <v>93</v>
      </c>
      <c r="C32" s="17" t="s">
        <v>93</v>
      </c>
      <c r="D32" s="18" t="s">
        <v>92</v>
      </c>
      <c r="E32" s="19" t="s">
        <v>286</v>
      </c>
      <c r="F32" s="8">
        <v>265799909.30403939</v>
      </c>
      <c r="G32" s="21">
        <f t="shared" si="0"/>
        <v>0.26579990930403941</v>
      </c>
      <c r="H32" s="22">
        <v>119090017</v>
      </c>
      <c r="I32" s="23">
        <f t="shared" si="1"/>
        <v>2.2319243543649789</v>
      </c>
    </row>
    <row r="33" spans="1:9" x14ac:dyDescent="0.3">
      <c r="A33" s="16" t="s">
        <v>34</v>
      </c>
      <c r="B33" s="17" t="s">
        <v>76</v>
      </c>
      <c r="C33" s="17" t="s">
        <v>76</v>
      </c>
      <c r="D33" s="18" t="s">
        <v>57</v>
      </c>
      <c r="E33" s="19" t="s">
        <v>285</v>
      </c>
      <c r="F33" s="8">
        <v>116868040.2482132</v>
      </c>
      <c r="G33" s="21">
        <f t="shared" si="0"/>
        <v>0.11686804024821321</v>
      </c>
      <c r="H33" s="22">
        <v>16693074</v>
      </c>
      <c r="I33" s="23">
        <f t="shared" si="1"/>
        <v>7.0009897666668941</v>
      </c>
    </row>
    <row r="34" spans="1:9" x14ac:dyDescent="0.3">
      <c r="A34" s="16" t="s">
        <v>35</v>
      </c>
      <c r="B34" s="17" t="s">
        <v>85</v>
      </c>
      <c r="C34" s="17" t="s">
        <v>85</v>
      </c>
      <c r="D34" s="18" t="s">
        <v>57</v>
      </c>
      <c r="E34" s="19" t="s">
        <v>285</v>
      </c>
      <c r="F34" s="8">
        <v>73018917.938560098</v>
      </c>
      <c r="G34" s="21">
        <f t="shared" si="0"/>
        <v>7.3018917938560093E-2</v>
      </c>
      <c r="H34" s="22">
        <v>4953088</v>
      </c>
      <c r="I34" s="23">
        <f t="shared" si="1"/>
        <v>14.742099865489992</v>
      </c>
    </row>
    <row r="35" spans="1:9" x14ac:dyDescent="0.3">
      <c r="A35" s="16" t="s">
        <v>36</v>
      </c>
      <c r="B35" s="17" t="s">
        <v>275</v>
      </c>
      <c r="C35" s="17" t="s">
        <v>275</v>
      </c>
      <c r="D35" s="18" t="s">
        <v>57</v>
      </c>
      <c r="E35" s="19" t="s">
        <v>285</v>
      </c>
      <c r="F35" s="8">
        <v>372687684.84123462</v>
      </c>
      <c r="G35" s="21">
        <f t="shared" si="0"/>
        <v>0.3726876848412346</v>
      </c>
      <c r="H35" s="22">
        <v>38063255</v>
      </c>
      <c r="I35" s="23">
        <f t="shared" si="1"/>
        <v>9.7912720507280486</v>
      </c>
    </row>
    <row r="36" spans="1:9" x14ac:dyDescent="0.3">
      <c r="A36" s="16" t="s">
        <v>37</v>
      </c>
      <c r="B36" s="17" t="s">
        <v>77</v>
      </c>
      <c r="C36" s="17" t="s">
        <v>77</v>
      </c>
      <c r="D36" s="18" t="s">
        <v>57</v>
      </c>
      <c r="E36" s="19" t="s">
        <v>285</v>
      </c>
      <c r="F36" s="8">
        <v>107918644.1539456</v>
      </c>
      <c r="G36" s="21">
        <f t="shared" si="0"/>
        <v>0.1079186441539456</v>
      </c>
      <c r="H36" s="22">
        <v>10557560</v>
      </c>
      <c r="I36" s="23">
        <f t="shared" si="1"/>
        <v>10.221930460631585</v>
      </c>
    </row>
    <row r="37" spans="1:9" x14ac:dyDescent="0.3">
      <c r="A37" s="16" t="s">
        <v>38</v>
      </c>
      <c r="B37" s="17" t="s">
        <v>78</v>
      </c>
      <c r="C37" s="17" t="s">
        <v>78</v>
      </c>
      <c r="D37" s="18" t="s">
        <v>57</v>
      </c>
      <c r="E37" s="19" t="s">
        <v>286</v>
      </c>
      <c r="F37" s="8">
        <v>105170903.47280011</v>
      </c>
      <c r="G37" s="21">
        <f t="shared" si="0"/>
        <v>0.1051709034728001</v>
      </c>
      <c r="H37" s="22">
        <v>20147528</v>
      </c>
      <c r="I37" s="23">
        <f t="shared" si="1"/>
        <v>5.2200400700671619</v>
      </c>
    </row>
    <row r="38" spans="1:9" x14ac:dyDescent="0.3">
      <c r="A38" s="16" t="s">
        <v>39</v>
      </c>
      <c r="B38" s="24" t="s">
        <v>56</v>
      </c>
      <c r="C38" s="24" t="s">
        <v>56</v>
      </c>
      <c r="D38" s="18" t="s">
        <v>57</v>
      </c>
      <c r="E38" s="19" t="s">
        <v>286</v>
      </c>
      <c r="F38" s="8">
        <v>528615755.16888589</v>
      </c>
      <c r="G38" s="21">
        <f t="shared" si="0"/>
        <v>0.52861575516888593</v>
      </c>
      <c r="H38" s="22">
        <v>142960868</v>
      </c>
      <c r="I38" s="23">
        <f t="shared" si="1"/>
        <v>3.6976255290285862</v>
      </c>
    </row>
    <row r="39" spans="1:9" x14ac:dyDescent="0.3">
      <c r="A39" s="16" t="s">
        <v>40</v>
      </c>
      <c r="B39" s="17" t="s">
        <v>82</v>
      </c>
      <c r="C39" s="17" t="s">
        <v>82</v>
      </c>
      <c r="D39" s="18" t="s">
        <v>57</v>
      </c>
      <c r="E39" s="19" t="s">
        <v>285</v>
      </c>
      <c r="F39" s="8">
        <v>108785996.03378139</v>
      </c>
      <c r="G39" s="21">
        <f t="shared" si="0"/>
        <v>0.10878599603378139</v>
      </c>
      <c r="H39" s="22">
        <v>9449213</v>
      </c>
      <c r="I39" s="23">
        <f t="shared" si="1"/>
        <v>11.512704394935472</v>
      </c>
    </row>
    <row r="40" spans="1:9" x14ac:dyDescent="0.3">
      <c r="A40" s="16" t="s">
        <v>41</v>
      </c>
      <c r="B40" s="24" t="s">
        <v>80</v>
      </c>
      <c r="C40" s="24" t="s">
        <v>80</v>
      </c>
      <c r="D40" s="18" t="s">
        <v>57</v>
      </c>
      <c r="E40" s="19" t="s">
        <v>285</v>
      </c>
      <c r="F40" s="8">
        <v>13836481.88611367</v>
      </c>
      <c r="G40" s="21">
        <f t="shared" si="0"/>
        <v>1.383648188611367E-2</v>
      </c>
      <c r="H40" s="22">
        <v>2052843</v>
      </c>
      <c r="I40" s="23">
        <f t="shared" si="1"/>
        <v>6.7401559135860216</v>
      </c>
    </row>
    <row r="41" spans="1:9" x14ac:dyDescent="0.3">
      <c r="A41" s="16" t="s">
        <v>42</v>
      </c>
      <c r="B41" s="24" t="s">
        <v>79</v>
      </c>
      <c r="C41" s="24" t="s">
        <v>79</v>
      </c>
      <c r="D41" s="18" t="s">
        <v>57</v>
      </c>
      <c r="E41" s="19" t="s">
        <v>285</v>
      </c>
      <c r="F41" s="8">
        <v>38790991.565392204</v>
      </c>
      <c r="G41" s="21">
        <f t="shared" si="0"/>
        <v>3.8790991565392202E-2</v>
      </c>
      <c r="H41" s="22">
        <v>5398384</v>
      </c>
      <c r="I41" s="23">
        <f t="shared" si="1"/>
        <v>7.1856673340377792</v>
      </c>
    </row>
    <row r="42" spans="1:9" x14ac:dyDescent="0.3">
      <c r="A42" s="16" t="s">
        <v>43</v>
      </c>
      <c r="B42" s="17" t="s">
        <v>87</v>
      </c>
      <c r="C42" s="17" t="s">
        <v>87</v>
      </c>
      <c r="D42" s="18" t="s">
        <v>57</v>
      </c>
      <c r="E42" s="19" t="s">
        <v>286</v>
      </c>
      <c r="F42" s="8">
        <v>367177909.36214811</v>
      </c>
      <c r="G42" s="21">
        <f t="shared" si="0"/>
        <v>0.36717790936214811</v>
      </c>
      <c r="H42" s="22">
        <v>73409455</v>
      </c>
      <c r="I42" s="23">
        <f t="shared" si="1"/>
        <v>5.0017795304725814</v>
      </c>
    </row>
    <row r="43" spans="1:9" x14ac:dyDescent="0.3">
      <c r="A43" s="16" t="s">
        <v>44</v>
      </c>
      <c r="B43" s="17" t="s">
        <v>90</v>
      </c>
      <c r="C43" s="17" t="s">
        <v>90</v>
      </c>
      <c r="D43" s="18" t="s">
        <v>88</v>
      </c>
      <c r="E43" s="19" t="s">
        <v>285</v>
      </c>
      <c r="F43" s="8">
        <v>2108904091.805475</v>
      </c>
      <c r="G43" s="21">
        <f t="shared" si="0"/>
        <v>2.1089040918054751</v>
      </c>
      <c r="H43" s="22">
        <v>311663358</v>
      </c>
      <c r="I43" s="23">
        <f t="shared" si="1"/>
        <v>6.7666090275696602</v>
      </c>
    </row>
    <row r="44" spans="1:9" x14ac:dyDescent="0.3">
      <c r="A44" s="16" t="s">
        <v>45</v>
      </c>
      <c r="B44" s="17" t="s">
        <v>276</v>
      </c>
      <c r="C44" s="17" t="s">
        <v>276</v>
      </c>
      <c r="D44" s="18" t="s">
        <v>52</v>
      </c>
      <c r="E44" s="19" t="s">
        <v>288</v>
      </c>
      <c r="F44" s="8">
        <v>1723851404.0443709</v>
      </c>
      <c r="G44" s="21">
        <f t="shared" si="0"/>
        <v>1.7238514040443709</v>
      </c>
      <c r="H44" s="22">
        <v>813751154</v>
      </c>
      <c r="I44" s="23">
        <f t="shared" si="1"/>
        <v>2.1184011789977393</v>
      </c>
    </row>
    <row r="45" spans="1:9" x14ac:dyDescent="0.3">
      <c r="A45" s="16" t="s">
        <v>46</v>
      </c>
      <c r="B45" s="17" t="s">
        <v>277</v>
      </c>
      <c r="C45" s="17" t="s">
        <v>277</v>
      </c>
      <c r="D45" s="18" t="s">
        <v>57</v>
      </c>
      <c r="E45" s="19" t="s">
        <v>286</v>
      </c>
      <c r="F45" s="8">
        <v>138937105.51078349</v>
      </c>
      <c r="G45" s="21">
        <f t="shared" si="0"/>
        <v>0.1389371055107835</v>
      </c>
      <c r="H45" s="22">
        <v>158263341</v>
      </c>
      <c r="I45" s="23">
        <f t="shared" si="1"/>
        <v>0.87788558381807125</v>
      </c>
    </row>
    <row r="46" spans="1:9" x14ac:dyDescent="0.3">
      <c r="A46" s="16" t="s">
        <v>47</v>
      </c>
      <c r="B46" s="17" t="s">
        <v>278</v>
      </c>
      <c r="C46" s="17" t="s">
        <v>278</v>
      </c>
      <c r="D46" s="18" t="s">
        <v>95</v>
      </c>
      <c r="E46" s="19" t="s">
        <v>289</v>
      </c>
      <c r="F46" s="8">
        <v>912527170.95464969</v>
      </c>
      <c r="G46" s="21">
        <f t="shared" si="0"/>
        <v>0.91252717095464964</v>
      </c>
      <c r="H46" s="22">
        <v>849726410</v>
      </c>
      <c r="I46" s="23">
        <f t="shared" si="1"/>
        <v>1.0739070366833128</v>
      </c>
    </row>
    <row r="47" spans="1:9" x14ac:dyDescent="0.3">
      <c r="A47" s="16" t="s">
        <v>48</v>
      </c>
      <c r="B47" s="17" t="s">
        <v>279</v>
      </c>
      <c r="C47" s="17" t="s">
        <v>279</v>
      </c>
      <c r="D47" s="18" t="s">
        <v>92</v>
      </c>
      <c r="E47" s="19" t="s">
        <v>286</v>
      </c>
      <c r="F47" s="8">
        <v>736665252.97333908</v>
      </c>
      <c r="G47" s="21">
        <f t="shared" si="0"/>
        <v>0.73666525297333907</v>
      </c>
      <c r="H47" s="22">
        <v>285822469</v>
      </c>
      <c r="I47" s="23">
        <f t="shared" si="1"/>
        <v>2.5773524927927869</v>
      </c>
    </row>
    <row r="48" spans="1:9" x14ac:dyDescent="0.3">
      <c r="A48" s="16" t="s">
        <v>49</v>
      </c>
      <c r="B48" s="17" t="s">
        <v>280</v>
      </c>
      <c r="C48" s="17" t="s">
        <v>280</v>
      </c>
      <c r="D48" s="25" t="s">
        <v>98</v>
      </c>
      <c r="E48" s="26" t="s">
        <v>288</v>
      </c>
      <c r="F48" s="8">
        <v>1598293183.760381</v>
      </c>
      <c r="G48" s="21">
        <f t="shared" si="0"/>
        <v>1.5982931837603809</v>
      </c>
      <c r="H48" s="22">
        <v>396156980</v>
      </c>
      <c r="I48" s="23">
        <f t="shared" si="1"/>
        <v>4.0344945676847122</v>
      </c>
    </row>
    <row r="49" spans="1:9" x14ac:dyDescent="0.3">
      <c r="A49" s="16" t="s">
        <v>50</v>
      </c>
      <c r="B49" s="17" t="s">
        <v>94</v>
      </c>
      <c r="C49" s="17" t="s">
        <v>94</v>
      </c>
      <c r="D49" s="27" t="s">
        <v>95</v>
      </c>
      <c r="E49" s="28" t="s">
        <v>286</v>
      </c>
      <c r="F49" s="8">
        <v>121880591.05360229</v>
      </c>
      <c r="G49" s="30">
        <f t="shared" si="0"/>
        <v>0.1218805910536023</v>
      </c>
      <c r="H49" s="31">
        <v>51729345.359999999</v>
      </c>
      <c r="I49" s="32">
        <f t="shared" si="1"/>
        <v>2.356120886614721</v>
      </c>
    </row>
    <row r="50" spans="1:9" x14ac:dyDescent="0.3">
      <c r="A50" s="33" t="s">
        <v>45</v>
      </c>
      <c r="B50" s="34" t="s">
        <v>100</v>
      </c>
      <c r="C50" s="35" t="s">
        <v>276</v>
      </c>
      <c r="D50" s="19" t="s">
        <v>99</v>
      </c>
      <c r="E50" s="19" t="s">
        <v>290</v>
      </c>
      <c r="F50" s="15">
        <v>0</v>
      </c>
      <c r="G50" s="36">
        <f t="shared" si="0"/>
        <v>0</v>
      </c>
      <c r="H50" s="15">
        <v>0</v>
      </c>
      <c r="I50" s="37">
        <v>0</v>
      </c>
    </row>
    <row r="51" spans="1:9" x14ac:dyDescent="0.3">
      <c r="A51" s="38" t="s">
        <v>45</v>
      </c>
      <c r="B51" s="39" t="s">
        <v>101</v>
      </c>
      <c r="C51" s="17" t="s">
        <v>276</v>
      </c>
      <c r="D51" s="19" t="s">
        <v>52</v>
      </c>
      <c r="E51" s="19" t="s">
        <v>286</v>
      </c>
      <c r="F51" s="15">
        <v>0</v>
      </c>
      <c r="G51" s="36">
        <f t="shared" si="0"/>
        <v>0</v>
      </c>
      <c r="H51" s="15">
        <v>0</v>
      </c>
      <c r="I51" s="37">
        <v>0</v>
      </c>
    </row>
    <row r="52" spans="1:9" x14ac:dyDescent="0.3">
      <c r="A52" s="38" t="s">
        <v>45</v>
      </c>
      <c r="B52" s="39" t="s">
        <v>102</v>
      </c>
      <c r="C52" s="17" t="s">
        <v>276</v>
      </c>
      <c r="D52" s="19" t="s">
        <v>99</v>
      </c>
      <c r="E52" s="19" t="s">
        <v>287</v>
      </c>
      <c r="F52" s="15">
        <v>0</v>
      </c>
      <c r="G52" s="36">
        <f t="shared" si="0"/>
        <v>0</v>
      </c>
      <c r="H52" s="15">
        <v>0</v>
      </c>
      <c r="I52" s="37">
        <v>0</v>
      </c>
    </row>
    <row r="53" spans="1:9" x14ac:dyDescent="0.3">
      <c r="A53" s="38" t="s">
        <v>45</v>
      </c>
      <c r="B53" s="39" t="s">
        <v>103</v>
      </c>
      <c r="C53" s="17" t="s">
        <v>276</v>
      </c>
      <c r="D53" s="19" t="s">
        <v>52</v>
      </c>
      <c r="E53" s="19" t="s">
        <v>285</v>
      </c>
      <c r="F53" s="15">
        <v>0</v>
      </c>
      <c r="G53" s="36">
        <f t="shared" si="0"/>
        <v>0</v>
      </c>
      <c r="H53" s="15">
        <v>0</v>
      </c>
      <c r="I53" s="37">
        <v>0</v>
      </c>
    </row>
    <row r="54" spans="1:9" x14ac:dyDescent="0.3">
      <c r="A54" s="38" t="s">
        <v>45</v>
      </c>
      <c r="B54" s="39" t="s">
        <v>104</v>
      </c>
      <c r="C54" s="17" t="s">
        <v>276</v>
      </c>
      <c r="D54" s="19" t="s">
        <v>99</v>
      </c>
      <c r="E54" s="19" t="s">
        <v>287</v>
      </c>
      <c r="F54" s="15">
        <v>0</v>
      </c>
      <c r="G54" s="36">
        <f t="shared" si="0"/>
        <v>0</v>
      </c>
      <c r="H54" s="15">
        <v>0</v>
      </c>
      <c r="I54" s="37">
        <v>0</v>
      </c>
    </row>
    <row r="55" spans="1:9" x14ac:dyDescent="0.3">
      <c r="A55" s="38" t="s">
        <v>45</v>
      </c>
      <c r="B55" s="39" t="s">
        <v>105</v>
      </c>
      <c r="C55" s="17" t="s">
        <v>276</v>
      </c>
      <c r="D55" s="19" t="s">
        <v>52</v>
      </c>
      <c r="E55" s="19" t="s">
        <v>286</v>
      </c>
      <c r="F55" s="15">
        <v>0</v>
      </c>
      <c r="G55" s="36">
        <f t="shared" si="0"/>
        <v>0</v>
      </c>
      <c r="H55" s="15">
        <v>0</v>
      </c>
      <c r="I55" s="37">
        <v>0</v>
      </c>
    </row>
    <row r="56" spans="1:9" x14ac:dyDescent="0.3">
      <c r="A56" s="38" t="s">
        <v>45</v>
      </c>
      <c r="B56" s="39" t="s">
        <v>106</v>
      </c>
      <c r="C56" s="17" t="s">
        <v>276</v>
      </c>
      <c r="D56" s="19" t="s">
        <v>52</v>
      </c>
      <c r="E56" s="19" t="s">
        <v>287</v>
      </c>
      <c r="F56" s="15">
        <v>0</v>
      </c>
      <c r="G56" s="36">
        <f t="shared" si="0"/>
        <v>0</v>
      </c>
      <c r="H56" s="15">
        <v>0</v>
      </c>
      <c r="I56" s="37">
        <v>0</v>
      </c>
    </row>
    <row r="57" spans="1:9" x14ac:dyDescent="0.3">
      <c r="A57" s="38" t="s">
        <v>45</v>
      </c>
      <c r="B57" s="39" t="s">
        <v>107</v>
      </c>
      <c r="C57" s="17" t="s">
        <v>276</v>
      </c>
      <c r="D57" s="19" t="s">
        <v>52</v>
      </c>
      <c r="E57" s="19" t="s">
        <v>285</v>
      </c>
      <c r="F57" s="15">
        <v>0</v>
      </c>
      <c r="G57" s="36">
        <f t="shared" si="0"/>
        <v>0</v>
      </c>
      <c r="H57" s="15">
        <v>0</v>
      </c>
      <c r="I57" s="37">
        <v>0</v>
      </c>
    </row>
    <row r="58" spans="1:9" x14ac:dyDescent="0.3">
      <c r="A58" s="38" t="s">
        <v>45</v>
      </c>
      <c r="B58" s="39" t="s">
        <v>108</v>
      </c>
      <c r="C58" s="17" t="s">
        <v>276</v>
      </c>
      <c r="D58" s="19" t="s">
        <v>52</v>
      </c>
      <c r="E58" s="19" t="s">
        <v>285</v>
      </c>
      <c r="F58" s="15">
        <v>0</v>
      </c>
      <c r="G58" s="36">
        <f t="shared" si="0"/>
        <v>0</v>
      </c>
      <c r="H58" s="15">
        <v>0</v>
      </c>
      <c r="I58" s="37">
        <v>0</v>
      </c>
    </row>
    <row r="59" spans="1:9" x14ac:dyDescent="0.3">
      <c r="A59" s="38" t="s">
        <v>45</v>
      </c>
      <c r="B59" s="39" t="s">
        <v>109</v>
      </c>
      <c r="C59" s="17" t="s">
        <v>276</v>
      </c>
      <c r="D59" s="19" t="s">
        <v>52</v>
      </c>
      <c r="E59" s="19" t="s">
        <v>287</v>
      </c>
      <c r="F59" s="15">
        <v>0</v>
      </c>
      <c r="G59" s="36">
        <f t="shared" si="0"/>
        <v>0</v>
      </c>
      <c r="H59" s="15">
        <v>0</v>
      </c>
      <c r="I59" s="37">
        <v>0</v>
      </c>
    </row>
    <row r="60" spans="1:9" x14ac:dyDescent="0.3">
      <c r="A60" s="38" t="s">
        <v>45</v>
      </c>
      <c r="B60" s="39" t="s">
        <v>110</v>
      </c>
      <c r="C60" s="17" t="s">
        <v>276</v>
      </c>
      <c r="D60" s="19" t="s">
        <v>52</v>
      </c>
      <c r="E60" s="19" t="s">
        <v>287</v>
      </c>
      <c r="F60" s="15">
        <v>0</v>
      </c>
      <c r="G60" s="36">
        <f t="shared" si="0"/>
        <v>0</v>
      </c>
      <c r="H60" s="15">
        <v>0</v>
      </c>
      <c r="I60" s="37">
        <v>0</v>
      </c>
    </row>
    <row r="61" spans="1:9" x14ac:dyDescent="0.3">
      <c r="A61" s="38" t="s">
        <v>45</v>
      </c>
      <c r="B61" s="39" t="s">
        <v>111</v>
      </c>
      <c r="C61" s="17" t="s">
        <v>276</v>
      </c>
      <c r="D61" s="19" t="s">
        <v>52</v>
      </c>
      <c r="E61" s="19" t="s">
        <v>287</v>
      </c>
      <c r="F61" s="15">
        <v>0</v>
      </c>
      <c r="G61" s="36">
        <f t="shared" si="0"/>
        <v>0</v>
      </c>
      <c r="H61" s="15">
        <v>0</v>
      </c>
      <c r="I61" s="37">
        <v>0</v>
      </c>
    </row>
    <row r="62" spans="1:9" x14ac:dyDescent="0.3">
      <c r="A62" s="38" t="s">
        <v>45</v>
      </c>
      <c r="B62" s="39" t="s">
        <v>112</v>
      </c>
      <c r="C62" s="17" t="s">
        <v>276</v>
      </c>
      <c r="D62" s="19" t="s">
        <v>99</v>
      </c>
      <c r="E62" s="19" t="s">
        <v>287</v>
      </c>
      <c r="F62" s="15">
        <v>0</v>
      </c>
      <c r="G62" s="36">
        <f t="shared" si="0"/>
        <v>0</v>
      </c>
      <c r="H62" s="15">
        <v>0</v>
      </c>
      <c r="I62" s="37">
        <v>0</v>
      </c>
    </row>
    <row r="63" spans="1:9" x14ac:dyDescent="0.3">
      <c r="A63" s="38" t="s">
        <v>45</v>
      </c>
      <c r="B63" s="39" t="s">
        <v>113</v>
      </c>
      <c r="C63" s="17" t="s">
        <v>276</v>
      </c>
      <c r="D63" s="19" t="s">
        <v>52</v>
      </c>
      <c r="E63" s="19" t="s">
        <v>285</v>
      </c>
      <c r="F63" s="15">
        <v>0</v>
      </c>
      <c r="G63" s="36">
        <f t="shared" si="0"/>
        <v>0</v>
      </c>
      <c r="H63" s="15">
        <v>0</v>
      </c>
      <c r="I63" s="37">
        <v>0</v>
      </c>
    </row>
    <row r="64" spans="1:9" x14ac:dyDescent="0.3">
      <c r="A64" s="38" t="s">
        <v>45</v>
      </c>
      <c r="B64" s="39" t="s">
        <v>114</v>
      </c>
      <c r="C64" s="17" t="s">
        <v>276</v>
      </c>
      <c r="D64" s="19" t="s">
        <v>52</v>
      </c>
      <c r="E64" s="19" t="s">
        <v>286</v>
      </c>
      <c r="F64" s="15">
        <v>0</v>
      </c>
      <c r="G64" s="36">
        <f t="shared" si="0"/>
        <v>0</v>
      </c>
      <c r="H64" s="15">
        <v>0</v>
      </c>
      <c r="I64" s="37">
        <v>0</v>
      </c>
    </row>
    <row r="65" spans="1:9" x14ac:dyDescent="0.3">
      <c r="A65" s="38" t="s">
        <v>45</v>
      </c>
      <c r="B65" s="39" t="s">
        <v>115</v>
      </c>
      <c r="C65" s="17" t="s">
        <v>276</v>
      </c>
      <c r="D65" s="19" t="s">
        <v>52</v>
      </c>
      <c r="E65" s="19" t="s">
        <v>286</v>
      </c>
      <c r="F65" s="15">
        <v>0</v>
      </c>
      <c r="G65" s="36">
        <f t="shared" si="0"/>
        <v>0</v>
      </c>
      <c r="H65" s="15">
        <v>0</v>
      </c>
      <c r="I65" s="37">
        <v>0</v>
      </c>
    </row>
    <row r="66" spans="1:9" x14ac:dyDescent="0.3">
      <c r="A66" s="38" t="s">
        <v>45</v>
      </c>
      <c r="B66" s="39" t="s">
        <v>116</v>
      </c>
      <c r="C66" s="17" t="s">
        <v>276</v>
      </c>
      <c r="D66" s="19" t="s">
        <v>52</v>
      </c>
      <c r="E66" s="19" t="s">
        <v>287</v>
      </c>
      <c r="F66" s="15">
        <v>0</v>
      </c>
      <c r="G66" s="36">
        <f t="shared" si="0"/>
        <v>0</v>
      </c>
      <c r="H66" s="15">
        <v>0</v>
      </c>
      <c r="I66" s="37">
        <v>0</v>
      </c>
    </row>
    <row r="67" spans="1:9" x14ac:dyDescent="0.3">
      <c r="A67" s="38" t="s">
        <v>45</v>
      </c>
      <c r="B67" s="39" t="s">
        <v>117</v>
      </c>
      <c r="C67" s="17" t="s">
        <v>276</v>
      </c>
      <c r="D67" s="19" t="s">
        <v>52</v>
      </c>
      <c r="E67" s="19" t="s">
        <v>287</v>
      </c>
      <c r="F67" s="15">
        <v>0</v>
      </c>
      <c r="G67" s="36">
        <f t="shared" ref="G67:G130" si="2">+F67/1000000000</f>
        <v>0</v>
      </c>
      <c r="H67" s="15">
        <v>0</v>
      </c>
      <c r="I67" s="37">
        <v>0</v>
      </c>
    </row>
    <row r="68" spans="1:9" x14ac:dyDescent="0.3">
      <c r="A68" s="38" t="s">
        <v>45</v>
      </c>
      <c r="B68" s="39" t="s">
        <v>118</v>
      </c>
      <c r="C68" s="17" t="s">
        <v>276</v>
      </c>
      <c r="D68" s="19" t="s">
        <v>52</v>
      </c>
      <c r="E68" s="19" t="s">
        <v>285</v>
      </c>
      <c r="F68" s="15">
        <v>0</v>
      </c>
      <c r="G68" s="36">
        <f t="shared" si="2"/>
        <v>0</v>
      </c>
      <c r="H68" s="15">
        <v>0</v>
      </c>
      <c r="I68" s="37">
        <v>0</v>
      </c>
    </row>
    <row r="69" spans="1:9" x14ac:dyDescent="0.3">
      <c r="A69" s="38" t="s">
        <v>45</v>
      </c>
      <c r="B69" s="39" t="s">
        <v>119</v>
      </c>
      <c r="C69" s="17" t="s">
        <v>276</v>
      </c>
      <c r="D69" s="19" t="s">
        <v>99</v>
      </c>
      <c r="E69" s="19" t="s">
        <v>286</v>
      </c>
      <c r="F69" s="15">
        <v>0</v>
      </c>
      <c r="G69" s="36">
        <f t="shared" si="2"/>
        <v>0</v>
      </c>
      <c r="H69" s="15">
        <v>0</v>
      </c>
      <c r="I69" s="37">
        <v>0</v>
      </c>
    </row>
    <row r="70" spans="1:9" x14ac:dyDescent="0.3">
      <c r="A70" s="38" t="s">
        <v>45</v>
      </c>
      <c r="B70" s="39" t="s">
        <v>120</v>
      </c>
      <c r="C70" s="17" t="s">
        <v>276</v>
      </c>
      <c r="D70" s="19" t="s">
        <v>52</v>
      </c>
      <c r="E70" s="19" t="s">
        <v>285</v>
      </c>
      <c r="F70" s="15">
        <v>0</v>
      </c>
      <c r="G70" s="36">
        <f t="shared" si="2"/>
        <v>0</v>
      </c>
      <c r="H70" s="15">
        <v>0</v>
      </c>
      <c r="I70" s="37">
        <v>0</v>
      </c>
    </row>
    <row r="71" spans="1:9" x14ac:dyDescent="0.3">
      <c r="A71" s="38" t="s">
        <v>45</v>
      </c>
      <c r="B71" s="39" t="s">
        <v>121</v>
      </c>
      <c r="C71" s="17" t="s">
        <v>276</v>
      </c>
      <c r="D71" s="19" t="s">
        <v>99</v>
      </c>
      <c r="E71" s="19" t="s">
        <v>290</v>
      </c>
      <c r="F71" s="15">
        <v>0</v>
      </c>
      <c r="G71" s="36">
        <f t="shared" si="2"/>
        <v>0</v>
      </c>
      <c r="H71" s="15">
        <v>0</v>
      </c>
      <c r="I71" s="37">
        <v>0</v>
      </c>
    </row>
    <row r="72" spans="1:9" x14ac:dyDescent="0.3">
      <c r="A72" s="38" t="s">
        <v>45</v>
      </c>
      <c r="B72" s="39" t="s">
        <v>122</v>
      </c>
      <c r="C72" s="17" t="s">
        <v>276</v>
      </c>
      <c r="D72" s="19" t="s">
        <v>52</v>
      </c>
      <c r="E72" s="19" t="s">
        <v>286</v>
      </c>
      <c r="F72" s="15">
        <v>0</v>
      </c>
      <c r="G72" s="36">
        <f t="shared" si="2"/>
        <v>0</v>
      </c>
      <c r="H72" s="15">
        <v>0</v>
      </c>
      <c r="I72" s="37">
        <v>0</v>
      </c>
    </row>
    <row r="73" spans="1:9" x14ac:dyDescent="0.3">
      <c r="A73" s="38" t="s">
        <v>45</v>
      </c>
      <c r="B73" s="39" t="s">
        <v>123</v>
      </c>
      <c r="C73" s="17" t="s">
        <v>276</v>
      </c>
      <c r="D73" s="19" t="s">
        <v>52</v>
      </c>
      <c r="E73" s="19" t="s">
        <v>285</v>
      </c>
      <c r="F73" s="15">
        <v>0</v>
      </c>
      <c r="G73" s="36">
        <f t="shared" si="2"/>
        <v>0</v>
      </c>
      <c r="H73" s="15">
        <v>0</v>
      </c>
      <c r="I73" s="37">
        <v>0</v>
      </c>
    </row>
    <row r="74" spans="1:9" x14ac:dyDescent="0.3">
      <c r="A74" s="38" t="s">
        <v>45</v>
      </c>
      <c r="B74" s="39" t="s">
        <v>124</v>
      </c>
      <c r="C74" s="17" t="s">
        <v>276</v>
      </c>
      <c r="D74" s="19" t="s">
        <v>99</v>
      </c>
      <c r="E74" s="19" t="s">
        <v>287</v>
      </c>
      <c r="F74" s="15">
        <v>0</v>
      </c>
      <c r="G74" s="36">
        <f t="shared" si="2"/>
        <v>0</v>
      </c>
      <c r="H74" s="15">
        <v>0</v>
      </c>
      <c r="I74" s="37">
        <v>0</v>
      </c>
    </row>
    <row r="75" spans="1:9" x14ac:dyDescent="0.3">
      <c r="A75" s="38" t="s">
        <v>45</v>
      </c>
      <c r="B75" s="39" t="s">
        <v>125</v>
      </c>
      <c r="C75" s="17" t="s">
        <v>276</v>
      </c>
      <c r="D75" s="19" t="s">
        <v>52</v>
      </c>
      <c r="E75" s="19" t="s">
        <v>287</v>
      </c>
      <c r="F75" s="15">
        <v>0</v>
      </c>
      <c r="G75" s="36">
        <f t="shared" si="2"/>
        <v>0</v>
      </c>
      <c r="H75" s="15">
        <v>0</v>
      </c>
      <c r="I75" s="37">
        <v>0</v>
      </c>
    </row>
    <row r="76" spans="1:9" x14ac:dyDescent="0.3">
      <c r="A76" s="38" t="s">
        <v>45</v>
      </c>
      <c r="B76" s="39" t="s">
        <v>126</v>
      </c>
      <c r="C76" s="17" t="s">
        <v>276</v>
      </c>
      <c r="D76" s="19" t="s">
        <v>52</v>
      </c>
      <c r="E76" s="19" t="s">
        <v>285</v>
      </c>
      <c r="F76" s="15">
        <v>0</v>
      </c>
      <c r="G76" s="36">
        <f t="shared" si="2"/>
        <v>0</v>
      </c>
      <c r="H76" s="15">
        <v>0</v>
      </c>
      <c r="I76" s="37">
        <v>0</v>
      </c>
    </row>
    <row r="77" spans="1:9" x14ac:dyDescent="0.3">
      <c r="A77" s="38" t="s">
        <v>45</v>
      </c>
      <c r="B77" s="39" t="s">
        <v>127</v>
      </c>
      <c r="C77" s="17" t="s">
        <v>276</v>
      </c>
      <c r="D77" s="19" t="s">
        <v>52</v>
      </c>
      <c r="E77" s="19" t="s">
        <v>287</v>
      </c>
      <c r="F77" s="15">
        <v>0</v>
      </c>
      <c r="G77" s="36">
        <f t="shared" si="2"/>
        <v>0</v>
      </c>
      <c r="H77" s="15">
        <v>0</v>
      </c>
      <c r="I77" s="37">
        <v>0</v>
      </c>
    </row>
    <row r="78" spans="1:9" x14ac:dyDescent="0.3">
      <c r="A78" s="38" t="s">
        <v>45</v>
      </c>
      <c r="B78" s="39" t="s">
        <v>128</v>
      </c>
      <c r="C78" s="17" t="s">
        <v>276</v>
      </c>
      <c r="D78" s="19" t="s">
        <v>52</v>
      </c>
      <c r="E78" s="19" t="s">
        <v>290</v>
      </c>
      <c r="F78" s="15">
        <v>0</v>
      </c>
      <c r="G78" s="36">
        <f t="shared" si="2"/>
        <v>0</v>
      </c>
      <c r="H78" s="15">
        <v>0</v>
      </c>
      <c r="I78" s="37">
        <v>0</v>
      </c>
    </row>
    <row r="79" spans="1:9" x14ac:dyDescent="0.3">
      <c r="A79" s="38" t="s">
        <v>45</v>
      </c>
      <c r="B79" s="39" t="s">
        <v>129</v>
      </c>
      <c r="C79" s="17" t="s">
        <v>276</v>
      </c>
      <c r="D79" s="19" t="s">
        <v>52</v>
      </c>
      <c r="E79" s="19" t="s">
        <v>285</v>
      </c>
      <c r="F79" s="15">
        <v>0</v>
      </c>
      <c r="G79" s="36">
        <f t="shared" si="2"/>
        <v>0</v>
      </c>
      <c r="H79" s="15">
        <v>0</v>
      </c>
      <c r="I79" s="37">
        <v>0</v>
      </c>
    </row>
    <row r="80" spans="1:9" x14ac:dyDescent="0.3">
      <c r="A80" s="38" t="s">
        <v>45</v>
      </c>
      <c r="B80" s="39" t="s">
        <v>130</v>
      </c>
      <c r="C80" s="17" t="s">
        <v>276</v>
      </c>
      <c r="D80" s="19" t="s">
        <v>52</v>
      </c>
      <c r="E80" s="19" t="s">
        <v>285</v>
      </c>
      <c r="F80" s="15">
        <v>0</v>
      </c>
      <c r="G80" s="36">
        <f t="shared" si="2"/>
        <v>0</v>
      </c>
      <c r="H80" s="15">
        <v>0</v>
      </c>
      <c r="I80" s="37">
        <v>0</v>
      </c>
    </row>
    <row r="81" spans="1:9" x14ac:dyDescent="0.3">
      <c r="A81" s="38" t="s">
        <v>45</v>
      </c>
      <c r="B81" s="39" t="s">
        <v>131</v>
      </c>
      <c r="C81" s="17" t="s">
        <v>276</v>
      </c>
      <c r="D81" s="19" t="s">
        <v>52</v>
      </c>
      <c r="E81" s="19" t="s">
        <v>287</v>
      </c>
      <c r="F81" s="15">
        <v>0</v>
      </c>
      <c r="G81" s="36">
        <f t="shared" si="2"/>
        <v>0</v>
      </c>
      <c r="H81" s="15">
        <v>0</v>
      </c>
      <c r="I81" s="37">
        <v>0</v>
      </c>
    </row>
    <row r="82" spans="1:9" x14ac:dyDescent="0.3">
      <c r="A82" s="38" t="s">
        <v>45</v>
      </c>
      <c r="B82" s="39" t="s">
        <v>132</v>
      </c>
      <c r="C82" s="17" t="s">
        <v>276</v>
      </c>
      <c r="D82" s="19" t="s">
        <v>52</v>
      </c>
      <c r="E82" s="19" t="s">
        <v>286</v>
      </c>
      <c r="F82" s="15">
        <v>0</v>
      </c>
      <c r="G82" s="36">
        <f t="shared" si="2"/>
        <v>0</v>
      </c>
      <c r="H82" s="15">
        <v>0</v>
      </c>
      <c r="I82" s="37">
        <v>0</v>
      </c>
    </row>
    <row r="83" spans="1:9" x14ac:dyDescent="0.3">
      <c r="A83" s="38" t="s">
        <v>45</v>
      </c>
      <c r="B83" s="39" t="s">
        <v>133</v>
      </c>
      <c r="C83" s="17" t="s">
        <v>276</v>
      </c>
      <c r="D83" s="19" t="s">
        <v>52</v>
      </c>
      <c r="E83" s="19" t="s">
        <v>287</v>
      </c>
      <c r="F83" s="15">
        <v>0</v>
      </c>
      <c r="G83" s="36">
        <f t="shared" si="2"/>
        <v>0</v>
      </c>
      <c r="H83" s="15">
        <v>0</v>
      </c>
      <c r="I83" s="37">
        <v>0</v>
      </c>
    </row>
    <row r="84" spans="1:9" x14ac:dyDescent="0.3">
      <c r="A84" s="38" t="s">
        <v>45</v>
      </c>
      <c r="B84" s="39" t="s">
        <v>134</v>
      </c>
      <c r="C84" s="17" t="s">
        <v>276</v>
      </c>
      <c r="D84" s="19" t="s">
        <v>52</v>
      </c>
      <c r="E84" s="19" t="s">
        <v>286</v>
      </c>
      <c r="F84" s="15">
        <v>0</v>
      </c>
      <c r="G84" s="36">
        <f t="shared" si="2"/>
        <v>0</v>
      </c>
      <c r="H84" s="15">
        <v>0</v>
      </c>
      <c r="I84" s="37">
        <v>0</v>
      </c>
    </row>
    <row r="85" spans="1:9" x14ac:dyDescent="0.3">
      <c r="A85" s="38" t="s">
        <v>45</v>
      </c>
      <c r="B85" s="39" t="s">
        <v>135</v>
      </c>
      <c r="C85" s="17" t="s">
        <v>276</v>
      </c>
      <c r="D85" s="19" t="s">
        <v>52</v>
      </c>
      <c r="E85" s="19" t="s">
        <v>286</v>
      </c>
      <c r="F85" s="15">
        <v>0</v>
      </c>
      <c r="G85" s="36">
        <f t="shared" si="2"/>
        <v>0</v>
      </c>
      <c r="H85" s="15">
        <v>0</v>
      </c>
      <c r="I85" s="37">
        <v>0</v>
      </c>
    </row>
    <row r="86" spans="1:9" x14ac:dyDescent="0.3">
      <c r="A86" s="38" t="s">
        <v>45</v>
      </c>
      <c r="B86" s="39" t="s">
        <v>136</v>
      </c>
      <c r="C86" s="17" t="s">
        <v>276</v>
      </c>
      <c r="D86" s="19" t="s">
        <v>52</v>
      </c>
      <c r="E86" s="19" t="s">
        <v>287</v>
      </c>
      <c r="F86" s="15">
        <v>0</v>
      </c>
      <c r="G86" s="36">
        <f t="shared" si="2"/>
        <v>0</v>
      </c>
      <c r="H86" s="15">
        <v>0</v>
      </c>
      <c r="I86" s="37">
        <v>0</v>
      </c>
    </row>
    <row r="87" spans="1:9" x14ac:dyDescent="0.3">
      <c r="A87" s="38" t="s">
        <v>45</v>
      </c>
      <c r="B87" s="39" t="s">
        <v>137</v>
      </c>
      <c r="C87" s="17" t="s">
        <v>276</v>
      </c>
      <c r="D87" s="19" t="s">
        <v>52</v>
      </c>
      <c r="E87" s="19" t="s">
        <v>287</v>
      </c>
      <c r="F87" s="15">
        <v>0</v>
      </c>
      <c r="G87" s="36">
        <f t="shared" si="2"/>
        <v>0</v>
      </c>
      <c r="H87" s="15">
        <v>0</v>
      </c>
      <c r="I87" s="37">
        <v>0</v>
      </c>
    </row>
    <row r="88" spans="1:9" x14ac:dyDescent="0.3">
      <c r="A88" s="38" t="s">
        <v>45</v>
      </c>
      <c r="B88" s="39" t="s">
        <v>138</v>
      </c>
      <c r="C88" s="17" t="s">
        <v>276</v>
      </c>
      <c r="D88" s="19" t="s">
        <v>52</v>
      </c>
      <c r="E88" s="19" t="s">
        <v>286</v>
      </c>
      <c r="F88" s="15">
        <v>0</v>
      </c>
      <c r="G88" s="36">
        <f t="shared" si="2"/>
        <v>0</v>
      </c>
      <c r="H88" s="15">
        <v>0</v>
      </c>
      <c r="I88" s="37">
        <v>0</v>
      </c>
    </row>
    <row r="89" spans="1:9" x14ac:dyDescent="0.3">
      <c r="A89" s="38" t="s">
        <v>48</v>
      </c>
      <c r="B89" s="39" t="s">
        <v>139</v>
      </c>
      <c r="C89" s="17" t="s">
        <v>279</v>
      </c>
      <c r="D89" s="19" t="s">
        <v>92</v>
      </c>
      <c r="E89" s="19" t="s">
        <v>285</v>
      </c>
      <c r="F89" s="15">
        <v>0</v>
      </c>
      <c r="G89" s="36">
        <f t="shared" si="2"/>
        <v>0</v>
      </c>
      <c r="H89" s="15">
        <v>0</v>
      </c>
      <c r="I89" s="37">
        <v>0</v>
      </c>
    </row>
    <row r="90" spans="1:9" x14ac:dyDescent="0.3">
      <c r="A90" s="38" t="s">
        <v>48</v>
      </c>
      <c r="B90" s="39" t="s">
        <v>140</v>
      </c>
      <c r="C90" s="17" t="s">
        <v>279</v>
      </c>
      <c r="D90" s="19" t="s">
        <v>92</v>
      </c>
      <c r="E90" s="19" t="s">
        <v>285</v>
      </c>
      <c r="F90" s="15">
        <v>0</v>
      </c>
      <c r="G90" s="36">
        <f t="shared" si="2"/>
        <v>0</v>
      </c>
      <c r="H90" s="15">
        <v>0</v>
      </c>
      <c r="I90" s="37">
        <v>0</v>
      </c>
    </row>
    <row r="91" spans="1:9" x14ac:dyDescent="0.3">
      <c r="A91" s="38" t="s">
        <v>48</v>
      </c>
      <c r="B91" s="39" t="s">
        <v>141</v>
      </c>
      <c r="C91" s="17" t="s">
        <v>279</v>
      </c>
      <c r="D91" s="19" t="s">
        <v>92</v>
      </c>
      <c r="E91" s="19" t="s">
        <v>285</v>
      </c>
      <c r="F91" s="15">
        <v>0</v>
      </c>
      <c r="G91" s="36">
        <f t="shared" si="2"/>
        <v>0</v>
      </c>
      <c r="H91" s="15">
        <v>0</v>
      </c>
      <c r="I91" s="37">
        <v>0</v>
      </c>
    </row>
    <row r="92" spans="1:9" x14ac:dyDescent="0.3">
      <c r="A92" s="38" t="s">
        <v>48</v>
      </c>
      <c r="B92" s="39" t="s">
        <v>142</v>
      </c>
      <c r="C92" s="17" t="s">
        <v>279</v>
      </c>
      <c r="D92" s="19" t="s">
        <v>92</v>
      </c>
      <c r="E92" s="19" t="s">
        <v>285</v>
      </c>
      <c r="F92" s="15">
        <v>0</v>
      </c>
      <c r="G92" s="36">
        <f t="shared" si="2"/>
        <v>0</v>
      </c>
      <c r="H92" s="15">
        <v>0</v>
      </c>
      <c r="I92" s="37">
        <v>0</v>
      </c>
    </row>
    <row r="93" spans="1:9" x14ac:dyDescent="0.3">
      <c r="A93" s="38" t="s">
        <v>48</v>
      </c>
      <c r="B93" s="39" t="s">
        <v>143</v>
      </c>
      <c r="C93" s="17" t="s">
        <v>279</v>
      </c>
      <c r="D93" s="19" t="s">
        <v>92</v>
      </c>
      <c r="E93" s="19" t="s">
        <v>286</v>
      </c>
      <c r="F93" s="15">
        <v>0</v>
      </c>
      <c r="G93" s="36">
        <f t="shared" si="2"/>
        <v>0</v>
      </c>
      <c r="H93" s="15">
        <v>0</v>
      </c>
      <c r="I93" s="37">
        <v>0</v>
      </c>
    </row>
    <row r="94" spans="1:9" x14ac:dyDescent="0.3">
      <c r="A94" s="38" t="s">
        <v>48</v>
      </c>
      <c r="B94" s="39" t="s">
        <v>144</v>
      </c>
      <c r="C94" s="17" t="s">
        <v>279</v>
      </c>
      <c r="D94" s="19" t="s">
        <v>92</v>
      </c>
      <c r="E94" s="19" t="s">
        <v>285</v>
      </c>
      <c r="F94" s="15">
        <v>0</v>
      </c>
      <c r="G94" s="36">
        <f t="shared" si="2"/>
        <v>0</v>
      </c>
      <c r="H94" s="15">
        <v>0</v>
      </c>
      <c r="I94" s="37">
        <v>0</v>
      </c>
    </row>
    <row r="95" spans="1:9" x14ac:dyDescent="0.3">
      <c r="A95" s="38" t="s">
        <v>48</v>
      </c>
      <c r="B95" s="39" t="s">
        <v>145</v>
      </c>
      <c r="C95" s="17" t="s">
        <v>279</v>
      </c>
      <c r="D95" s="19" t="s">
        <v>92</v>
      </c>
      <c r="E95" s="19" t="s">
        <v>287</v>
      </c>
      <c r="F95" s="15">
        <v>0</v>
      </c>
      <c r="G95" s="36">
        <f t="shared" si="2"/>
        <v>0</v>
      </c>
      <c r="H95" s="15">
        <v>0</v>
      </c>
      <c r="I95" s="37">
        <v>0</v>
      </c>
    </row>
    <row r="96" spans="1:9" x14ac:dyDescent="0.3">
      <c r="A96" s="38" t="s">
        <v>48</v>
      </c>
      <c r="B96" s="39" t="s">
        <v>146</v>
      </c>
      <c r="C96" s="17" t="s">
        <v>279</v>
      </c>
      <c r="D96" s="19" t="s">
        <v>92</v>
      </c>
      <c r="E96" s="19" t="s">
        <v>285</v>
      </c>
      <c r="F96" s="15">
        <v>0</v>
      </c>
      <c r="G96" s="36">
        <f t="shared" si="2"/>
        <v>0</v>
      </c>
      <c r="H96" s="15">
        <v>0</v>
      </c>
      <c r="I96" s="37">
        <v>0</v>
      </c>
    </row>
    <row r="97" spans="1:9" x14ac:dyDescent="0.3">
      <c r="A97" s="38" t="s">
        <v>48</v>
      </c>
      <c r="B97" s="39" t="s">
        <v>147</v>
      </c>
      <c r="C97" s="17" t="s">
        <v>279</v>
      </c>
      <c r="D97" s="19" t="s">
        <v>92</v>
      </c>
      <c r="E97" s="19" t="s">
        <v>285</v>
      </c>
      <c r="F97" s="15">
        <v>0</v>
      </c>
      <c r="G97" s="36">
        <f t="shared" si="2"/>
        <v>0</v>
      </c>
      <c r="H97" s="15">
        <v>0</v>
      </c>
      <c r="I97" s="37">
        <v>0</v>
      </c>
    </row>
    <row r="98" spans="1:9" x14ac:dyDescent="0.3">
      <c r="A98" s="38" t="s">
        <v>48</v>
      </c>
      <c r="B98" s="39" t="s">
        <v>148</v>
      </c>
      <c r="C98" s="17" t="s">
        <v>279</v>
      </c>
      <c r="D98" s="19" t="s">
        <v>92</v>
      </c>
      <c r="E98" s="19" t="s">
        <v>286</v>
      </c>
      <c r="F98" s="15">
        <v>0</v>
      </c>
      <c r="G98" s="36">
        <f t="shared" si="2"/>
        <v>0</v>
      </c>
      <c r="H98" s="15">
        <v>0</v>
      </c>
      <c r="I98" s="37">
        <v>0</v>
      </c>
    </row>
    <row r="99" spans="1:9" x14ac:dyDescent="0.3">
      <c r="A99" s="38" t="s">
        <v>48</v>
      </c>
      <c r="B99" s="39" t="s">
        <v>149</v>
      </c>
      <c r="C99" s="17" t="s">
        <v>279</v>
      </c>
      <c r="D99" s="19" t="s">
        <v>92</v>
      </c>
      <c r="E99" s="19" t="s">
        <v>286</v>
      </c>
      <c r="F99" s="15">
        <v>0</v>
      </c>
      <c r="G99" s="36">
        <f t="shared" si="2"/>
        <v>0</v>
      </c>
      <c r="H99" s="15">
        <v>0</v>
      </c>
      <c r="I99" s="37">
        <v>0</v>
      </c>
    </row>
    <row r="100" spans="1:9" x14ac:dyDescent="0.3">
      <c r="A100" s="38" t="s">
        <v>48</v>
      </c>
      <c r="B100" s="39" t="s">
        <v>150</v>
      </c>
      <c r="C100" s="17" t="s">
        <v>279</v>
      </c>
      <c r="D100" s="19" t="s">
        <v>92</v>
      </c>
      <c r="E100" s="19" t="s">
        <v>286</v>
      </c>
      <c r="F100" s="15">
        <v>0</v>
      </c>
      <c r="G100" s="36">
        <f t="shared" si="2"/>
        <v>0</v>
      </c>
      <c r="H100" s="15">
        <v>0</v>
      </c>
      <c r="I100" s="37">
        <v>0</v>
      </c>
    </row>
    <row r="101" spans="1:9" x14ac:dyDescent="0.3">
      <c r="A101" s="38" t="s">
        <v>48</v>
      </c>
      <c r="B101" s="39" t="s">
        <v>151</v>
      </c>
      <c r="C101" s="17" t="s">
        <v>279</v>
      </c>
      <c r="D101" s="19" t="s">
        <v>92</v>
      </c>
      <c r="E101" s="19" t="s">
        <v>285</v>
      </c>
      <c r="F101" s="15">
        <v>0</v>
      </c>
      <c r="G101" s="36">
        <f t="shared" si="2"/>
        <v>0</v>
      </c>
      <c r="H101" s="15">
        <v>0</v>
      </c>
      <c r="I101" s="37">
        <v>0</v>
      </c>
    </row>
    <row r="102" spans="1:9" x14ac:dyDescent="0.3">
      <c r="A102" s="38" t="s">
        <v>48</v>
      </c>
      <c r="B102" s="39" t="s">
        <v>152</v>
      </c>
      <c r="C102" s="17" t="s">
        <v>279</v>
      </c>
      <c r="D102" s="19" t="s">
        <v>92</v>
      </c>
      <c r="E102" s="19" t="s">
        <v>285</v>
      </c>
      <c r="F102" s="15">
        <v>0</v>
      </c>
      <c r="G102" s="36">
        <f t="shared" si="2"/>
        <v>0</v>
      </c>
      <c r="H102" s="15">
        <v>0</v>
      </c>
      <c r="I102" s="37">
        <v>0</v>
      </c>
    </row>
    <row r="103" spans="1:9" x14ac:dyDescent="0.3">
      <c r="A103" s="38" t="s">
        <v>48</v>
      </c>
      <c r="B103" s="39" t="s">
        <v>153</v>
      </c>
      <c r="C103" s="17" t="s">
        <v>279</v>
      </c>
      <c r="D103" s="19" t="s">
        <v>92</v>
      </c>
      <c r="E103" s="19" t="s">
        <v>286</v>
      </c>
      <c r="F103" s="15">
        <v>0</v>
      </c>
      <c r="G103" s="36">
        <f t="shared" si="2"/>
        <v>0</v>
      </c>
      <c r="H103" s="15">
        <v>0</v>
      </c>
      <c r="I103" s="37">
        <v>0</v>
      </c>
    </row>
    <row r="104" spans="1:9" x14ac:dyDescent="0.3">
      <c r="A104" s="38" t="s">
        <v>48</v>
      </c>
      <c r="B104" s="39" t="s">
        <v>154</v>
      </c>
      <c r="C104" s="17" t="s">
        <v>279</v>
      </c>
      <c r="D104" s="19" t="s">
        <v>92</v>
      </c>
      <c r="E104" s="19" t="s">
        <v>286</v>
      </c>
      <c r="F104" s="15">
        <v>0</v>
      </c>
      <c r="G104" s="36">
        <f t="shared" si="2"/>
        <v>0</v>
      </c>
      <c r="H104" s="15">
        <v>0</v>
      </c>
      <c r="I104" s="37">
        <v>0</v>
      </c>
    </row>
    <row r="105" spans="1:9" x14ac:dyDescent="0.3">
      <c r="A105" s="38" t="s">
        <v>48</v>
      </c>
      <c r="B105" s="39" t="s">
        <v>155</v>
      </c>
      <c r="C105" s="17" t="s">
        <v>279</v>
      </c>
      <c r="D105" s="19" t="s">
        <v>92</v>
      </c>
      <c r="E105" s="19" t="s">
        <v>286</v>
      </c>
      <c r="F105" s="15">
        <v>0</v>
      </c>
      <c r="G105" s="36">
        <f t="shared" si="2"/>
        <v>0</v>
      </c>
      <c r="H105" s="15">
        <v>0</v>
      </c>
      <c r="I105" s="37">
        <v>0</v>
      </c>
    </row>
    <row r="106" spans="1:9" x14ac:dyDescent="0.3">
      <c r="A106" s="38" t="s">
        <v>48</v>
      </c>
      <c r="B106" s="39" t="s">
        <v>156</v>
      </c>
      <c r="C106" s="17" t="s">
        <v>279</v>
      </c>
      <c r="D106" s="19" t="s">
        <v>92</v>
      </c>
      <c r="E106" s="19" t="s">
        <v>286</v>
      </c>
      <c r="F106" s="15">
        <v>0</v>
      </c>
      <c r="G106" s="36">
        <f t="shared" si="2"/>
        <v>0</v>
      </c>
      <c r="H106" s="15">
        <v>0</v>
      </c>
      <c r="I106" s="37">
        <v>0</v>
      </c>
    </row>
    <row r="107" spans="1:9" x14ac:dyDescent="0.3">
      <c r="A107" s="38" t="s">
        <v>48</v>
      </c>
      <c r="B107" s="39" t="s">
        <v>157</v>
      </c>
      <c r="C107" s="17" t="s">
        <v>279</v>
      </c>
      <c r="D107" s="19" t="s">
        <v>92</v>
      </c>
      <c r="E107" s="19" t="s">
        <v>286</v>
      </c>
      <c r="F107" s="15">
        <v>0</v>
      </c>
      <c r="G107" s="36">
        <f t="shared" si="2"/>
        <v>0</v>
      </c>
      <c r="H107" s="15">
        <v>0</v>
      </c>
      <c r="I107" s="37">
        <v>0</v>
      </c>
    </row>
    <row r="108" spans="1:9" x14ac:dyDescent="0.3">
      <c r="A108" s="38" t="s">
        <v>48</v>
      </c>
      <c r="B108" s="39" t="s">
        <v>158</v>
      </c>
      <c r="C108" s="17" t="s">
        <v>279</v>
      </c>
      <c r="D108" s="19" t="s">
        <v>92</v>
      </c>
      <c r="E108" s="19" t="s">
        <v>286</v>
      </c>
      <c r="F108" s="15">
        <v>0</v>
      </c>
      <c r="G108" s="36">
        <f t="shared" si="2"/>
        <v>0</v>
      </c>
      <c r="H108" s="15">
        <v>0</v>
      </c>
      <c r="I108" s="37">
        <v>0</v>
      </c>
    </row>
    <row r="109" spans="1:9" x14ac:dyDescent="0.3">
      <c r="A109" s="38" t="s">
        <v>48</v>
      </c>
      <c r="B109" s="39" t="s">
        <v>159</v>
      </c>
      <c r="C109" s="17" t="s">
        <v>279</v>
      </c>
      <c r="D109" s="19" t="s">
        <v>92</v>
      </c>
      <c r="E109" s="19" t="s">
        <v>287</v>
      </c>
      <c r="F109" s="15">
        <v>0</v>
      </c>
      <c r="G109" s="36">
        <f t="shared" si="2"/>
        <v>0</v>
      </c>
      <c r="H109" s="15">
        <v>0</v>
      </c>
      <c r="I109" s="37">
        <v>0</v>
      </c>
    </row>
    <row r="110" spans="1:9" x14ac:dyDescent="0.3">
      <c r="A110" s="38" t="s">
        <v>48</v>
      </c>
      <c r="B110" s="39" t="s">
        <v>160</v>
      </c>
      <c r="C110" s="17" t="s">
        <v>279</v>
      </c>
      <c r="D110" s="19" t="s">
        <v>92</v>
      </c>
      <c r="E110" s="19" t="s">
        <v>290</v>
      </c>
      <c r="F110" s="15">
        <v>0</v>
      </c>
      <c r="G110" s="36">
        <f t="shared" si="2"/>
        <v>0</v>
      </c>
      <c r="H110" s="15">
        <v>0</v>
      </c>
      <c r="I110" s="37">
        <v>0</v>
      </c>
    </row>
    <row r="111" spans="1:9" x14ac:dyDescent="0.3">
      <c r="A111" s="38" t="s">
        <v>48</v>
      </c>
      <c r="B111" s="39" t="s">
        <v>161</v>
      </c>
      <c r="C111" s="17" t="s">
        <v>279</v>
      </c>
      <c r="D111" s="19" t="s">
        <v>92</v>
      </c>
      <c r="E111" s="19" t="s">
        <v>286</v>
      </c>
      <c r="F111" s="15">
        <v>0</v>
      </c>
      <c r="G111" s="36">
        <f t="shared" si="2"/>
        <v>0</v>
      </c>
      <c r="H111" s="15">
        <v>0</v>
      </c>
      <c r="I111" s="37">
        <v>0</v>
      </c>
    </row>
    <row r="112" spans="1:9" x14ac:dyDescent="0.3">
      <c r="A112" s="38" t="s">
        <v>48</v>
      </c>
      <c r="B112" s="39" t="s">
        <v>162</v>
      </c>
      <c r="C112" s="17" t="s">
        <v>279</v>
      </c>
      <c r="D112" s="19" t="s">
        <v>92</v>
      </c>
      <c r="E112" s="19" t="s">
        <v>285</v>
      </c>
      <c r="F112" s="15">
        <v>0</v>
      </c>
      <c r="G112" s="36">
        <f t="shared" si="2"/>
        <v>0</v>
      </c>
      <c r="H112" s="15">
        <v>0</v>
      </c>
      <c r="I112" s="37">
        <v>0</v>
      </c>
    </row>
    <row r="113" spans="1:9" x14ac:dyDescent="0.3">
      <c r="A113" s="38" t="s">
        <v>48</v>
      </c>
      <c r="B113" s="39" t="s">
        <v>163</v>
      </c>
      <c r="C113" s="17" t="s">
        <v>279</v>
      </c>
      <c r="D113" s="19" t="s">
        <v>92</v>
      </c>
      <c r="E113" s="19" t="s">
        <v>286</v>
      </c>
      <c r="F113" s="15">
        <v>0</v>
      </c>
      <c r="G113" s="36">
        <f t="shared" si="2"/>
        <v>0</v>
      </c>
      <c r="H113" s="15">
        <v>0</v>
      </c>
      <c r="I113" s="37">
        <v>0</v>
      </c>
    </row>
    <row r="114" spans="1:9" x14ac:dyDescent="0.3">
      <c r="A114" s="38" t="s">
        <v>48</v>
      </c>
      <c r="B114" s="39" t="s">
        <v>164</v>
      </c>
      <c r="C114" s="17" t="s">
        <v>279</v>
      </c>
      <c r="D114" s="19" t="s">
        <v>92</v>
      </c>
      <c r="E114" s="19" t="s">
        <v>285</v>
      </c>
      <c r="F114" s="15">
        <v>0</v>
      </c>
      <c r="G114" s="36">
        <f t="shared" si="2"/>
        <v>0</v>
      </c>
      <c r="H114" s="15">
        <v>0</v>
      </c>
      <c r="I114" s="37">
        <v>0</v>
      </c>
    </row>
    <row r="115" spans="1:9" x14ac:dyDescent="0.3">
      <c r="A115" s="38" t="s">
        <v>48</v>
      </c>
      <c r="B115" s="39" t="s">
        <v>165</v>
      </c>
      <c r="C115" s="17" t="s">
        <v>279</v>
      </c>
      <c r="D115" s="19" t="s">
        <v>92</v>
      </c>
      <c r="E115" s="19" t="s">
        <v>287</v>
      </c>
      <c r="F115" s="15">
        <v>0</v>
      </c>
      <c r="G115" s="36">
        <f t="shared" si="2"/>
        <v>0</v>
      </c>
      <c r="H115" s="15">
        <v>0</v>
      </c>
      <c r="I115" s="37">
        <v>0</v>
      </c>
    </row>
    <row r="116" spans="1:9" x14ac:dyDescent="0.3">
      <c r="A116" s="38" t="s">
        <v>48</v>
      </c>
      <c r="B116" s="39" t="s">
        <v>166</v>
      </c>
      <c r="C116" s="17" t="s">
        <v>279</v>
      </c>
      <c r="D116" s="19" t="s">
        <v>92</v>
      </c>
      <c r="E116" s="19" t="s">
        <v>285</v>
      </c>
      <c r="F116" s="15">
        <v>0</v>
      </c>
      <c r="G116" s="36">
        <f t="shared" si="2"/>
        <v>0</v>
      </c>
      <c r="H116" s="15">
        <v>0</v>
      </c>
      <c r="I116" s="37">
        <v>0</v>
      </c>
    </row>
    <row r="117" spans="1:9" x14ac:dyDescent="0.3">
      <c r="A117" s="38" t="s">
        <v>48</v>
      </c>
      <c r="B117" s="39" t="s">
        <v>167</v>
      </c>
      <c r="C117" s="17" t="s">
        <v>279</v>
      </c>
      <c r="D117" s="19" t="s">
        <v>92</v>
      </c>
      <c r="E117" s="19" t="s">
        <v>286</v>
      </c>
      <c r="F117" s="15">
        <v>0</v>
      </c>
      <c r="G117" s="36">
        <f t="shared" si="2"/>
        <v>0</v>
      </c>
      <c r="H117" s="15">
        <v>0</v>
      </c>
      <c r="I117" s="37">
        <v>0</v>
      </c>
    </row>
    <row r="118" spans="1:9" x14ac:dyDescent="0.3">
      <c r="A118" s="38" t="s">
        <v>48</v>
      </c>
      <c r="B118" s="39" t="s">
        <v>168</v>
      </c>
      <c r="C118" s="17" t="s">
        <v>279</v>
      </c>
      <c r="D118" s="19" t="s">
        <v>92</v>
      </c>
      <c r="E118" s="19" t="s">
        <v>285</v>
      </c>
      <c r="F118" s="15">
        <v>0</v>
      </c>
      <c r="G118" s="36">
        <f t="shared" si="2"/>
        <v>0</v>
      </c>
      <c r="H118" s="15">
        <v>0</v>
      </c>
      <c r="I118" s="37">
        <v>0</v>
      </c>
    </row>
    <row r="119" spans="1:9" x14ac:dyDescent="0.3">
      <c r="A119" s="38" t="s">
        <v>48</v>
      </c>
      <c r="B119" s="39" t="s">
        <v>169</v>
      </c>
      <c r="C119" s="17" t="s">
        <v>279</v>
      </c>
      <c r="D119" s="19" t="s">
        <v>92</v>
      </c>
      <c r="E119" s="19" t="s">
        <v>286</v>
      </c>
      <c r="F119" s="15">
        <v>0</v>
      </c>
      <c r="G119" s="36">
        <f t="shared" si="2"/>
        <v>0</v>
      </c>
      <c r="H119" s="15">
        <v>0</v>
      </c>
      <c r="I119" s="37">
        <v>0</v>
      </c>
    </row>
    <row r="120" spans="1:9" x14ac:dyDescent="0.3">
      <c r="A120" s="38" t="s">
        <v>48</v>
      </c>
      <c r="B120" s="39" t="s">
        <v>170</v>
      </c>
      <c r="C120" s="17" t="s">
        <v>279</v>
      </c>
      <c r="D120" s="19" t="s">
        <v>92</v>
      </c>
      <c r="E120" s="19" t="s">
        <v>287</v>
      </c>
      <c r="F120" s="15">
        <v>0</v>
      </c>
      <c r="G120" s="36">
        <f t="shared" si="2"/>
        <v>0</v>
      </c>
      <c r="H120" s="15">
        <v>0</v>
      </c>
      <c r="I120" s="37">
        <v>0</v>
      </c>
    </row>
    <row r="121" spans="1:9" x14ac:dyDescent="0.3">
      <c r="A121" s="38" t="s">
        <v>48</v>
      </c>
      <c r="B121" s="39" t="s">
        <v>171</v>
      </c>
      <c r="C121" s="17" t="s">
        <v>279</v>
      </c>
      <c r="D121" s="19" t="s">
        <v>92</v>
      </c>
      <c r="E121" s="19" t="s">
        <v>286</v>
      </c>
      <c r="F121" s="15">
        <v>0</v>
      </c>
      <c r="G121" s="36">
        <f t="shared" si="2"/>
        <v>0</v>
      </c>
      <c r="H121" s="15">
        <v>0</v>
      </c>
      <c r="I121" s="37">
        <v>0</v>
      </c>
    </row>
    <row r="122" spans="1:9" x14ac:dyDescent="0.3">
      <c r="A122" s="38" t="s">
        <v>48</v>
      </c>
      <c r="B122" s="39" t="s">
        <v>172</v>
      </c>
      <c r="C122" s="17" t="s">
        <v>279</v>
      </c>
      <c r="D122" s="19" t="s">
        <v>92</v>
      </c>
      <c r="E122" s="19" t="s">
        <v>285</v>
      </c>
      <c r="F122" s="15">
        <v>0</v>
      </c>
      <c r="G122" s="36">
        <f t="shared" si="2"/>
        <v>0</v>
      </c>
      <c r="H122" s="15">
        <v>0</v>
      </c>
      <c r="I122" s="37">
        <v>0</v>
      </c>
    </row>
    <row r="123" spans="1:9" x14ac:dyDescent="0.3">
      <c r="A123" s="38" t="s">
        <v>48</v>
      </c>
      <c r="B123" s="39" t="s">
        <v>173</v>
      </c>
      <c r="C123" s="17" t="s">
        <v>279</v>
      </c>
      <c r="D123" s="19" t="s">
        <v>92</v>
      </c>
      <c r="E123" s="19" t="s">
        <v>285</v>
      </c>
      <c r="F123" s="15">
        <v>0</v>
      </c>
      <c r="G123" s="36">
        <f t="shared" si="2"/>
        <v>0</v>
      </c>
      <c r="H123" s="15">
        <v>0</v>
      </c>
      <c r="I123" s="37">
        <v>0</v>
      </c>
    </row>
    <row r="124" spans="1:9" x14ac:dyDescent="0.3">
      <c r="A124" s="38" t="s">
        <v>48</v>
      </c>
      <c r="B124" s="39" t="s">
        <v>174</v>
      </c>
      <c r="C124" s="17" t="s">
        <v>279</v>
      </c>
      <c r="D124" s="19" t="s">
        <v>92</v>
      </c>
      <c r="E124" s="19" t="s">
        <v>285</v>
      </c>
      <c r="F124" s="15">
        <v>0</v>
      </c>
      <c r="G124" s="36">
        <f t="shared" si="2"/>
        <v>0</v>
      </c>
      <c r="H124" s="15">
        <v>0</v>
      </c>
      <c r="I124" s="37">
        <v>0</v>
      </c>
    </row>
    <row r="125" spans="1:9" x14ac:dyDescent="0.3">
      <c r="A125" s="38" t="s">
        <v>48</v>
      </c>
      <c r="B125" s="39" t="s">
        <v>175</v>
      </c>
      <c r="C125" s="17" t="s">
        <v>279</v>
      </c>
      <c r="D125" s="19" t="s">
        <v>92</v>
      </c>
      <c r="E125" s="19" t="s">
        <v>285</v>
      </c>
      <c r="F125" s="15">
        <v>0</v>
      </c>
      <c r="G125" s="36">
        <f t="shared" si="2"/>
        <v>0</v>
      </c>
      <c r="H125" s="15">
        <v>0</v>
      </c>
      <c r="I125" s="37">
        <v>0</v>
      </c>
    </row>
    <row r="126" spans="1:9" x14ac:dyDescent="0.3">
      <c r="A126" s="38" t="s">
        <v>48</v>
      </c>
      <c r="B126" s="39" t="s">
        <v>176</v>
      </c>
      <c r="C126" s="17" t="s">
        <v>279</v>
      </c>
      <c r="D126" s="19" t="s">
        <v>92</v>
      </c>
      <c r="E126" s="19" t="s">
        <v>286</v>
      </c>
      <c r="F126" s="15">
        <v>0</v>
      </c>
      <c r="G126" s="36">
        <f t="shared" si="2"/>
        <v>0</v>
      </c>
      <c r="H126" s="15">
        <v>0</v>
      </c>
      <c r="I126" s="37">
        <v>0</v>
      </c>
    </row>
    <row r="127" spans="1:9" x14ac:dyDescent="0.3">
      <c r="A127" s="38" t="s">
        <v>48</v>
      </c>
      <c r="B127" s="39" t="s">
        <v>177</v>
      </c>
      <c r="C127" s="17" t="s">
        <v>279</v>
      </c>
      <c r="D127" s="19" t="s">
        <v>92</v>
      </c>
      <c r="E127" s="19" t="s">
        <v>286</v>
      </c>
      <c r="F127" s="15">
        <v>0</v>
      </c>
      <c r="G127" s="36">
        <f t="shared" si="2"/>
        <v>0</v>
      </c>
      <c r="H127" s="15">
        <v>0</v>
      </c>
      <c r="I127" s="37">
        <v>0</v>
      </c>
    </row>
    <row r="128" spans="1:9" x14ac:dyDescent="0.3">
      <c r="A128" s="38" t="s">
        <v>48</v>
      </c>
      <c r="B128" s="39" t="s">
        <v>178</v>
      </c>
      <c r="C128" s="17" t="s">
        <v>279</v>
      </c>
      <c r="D128" s="19" t="s">
        <v>92</v>
      </c>
      <c r="E128" s="19" t="s">
        <v>285</v>
      </c>
      <c r="F128" s="15">
        <v>0</v>
      </c>
      <c r="G128" s="36">
        <f t="shared" si="2"/>
        <v>0</v>
      </c>
      <c r="H128" s="15">
        <v>0</v>
      </c>
      <c r="I128" s="37">
        <v>0</v>
      </c>
    </row>
    <row r="129" spans="1:9" x14ac:dyDescent="0.3">
      <c r="A129" s="38" t="s">
        <v>48</v>
      </c>
      <c r="B129" s="39" t="s">
        <v>179</v>
      </c>
      <c r="C129" s="17" t="s">
        <v>279</v>
      </c>
      <c r="D129" s="19" t="s">
        <v>92</v>
      </c>
      <c r="E129" s="19" t="s">
        <v>285</v>
      </c>
      <c r="F129" s="15">
        <v>0</v>
      </c>
      <c r="G129" s="36">
        <f t="shared" si="2"/>
        <v>0</v>
      </c>
      <c r="H129" s="15">
        <v>0</v>
      </c>
      <c r="I129" s="37">
        <v>0</v>
      </c>
    </row>
    <row r="130" spans="1:9" x14ac:dyDescent="0.3">
      <c r="A130" s="38" t="s">
        <v>46</v>
      </c>
      <c r="B130" s="39" t="s">
        <v>180</v>
      </c>
      <c r="C130" s="17" t="s">
        <v>277</v>
      </c>
      <c r="D130" s="19" t="s">
        <v>57</v>
      </c>
      <c r="E130" s="19" t="s">
        <v>286</v>
      </c>
      <c r="F130" s="15">
        <v>0</v>
      </c>
      <c r="G130" s="36">
        <f t="shared" si="2"/>
        <v>0</v>
      </c>
      <c r="H130" s="15">
        <v>0</v>
      </c>
      <c r="I130" s="37">
        <v>0</v>
      </c>
    </row>
    <row r="131" spans="1:9" x14ac:dyDescent="0.3">
      <c r="A131" s="38" t="s">
        <v>46</v>
      </c>
      <c r="B131" s="39" t="s">
        <v>181</v>
      </c>
      <c r="C131" s="17" t="s">
        <v>277</v>
      </c>
      <c r="D131" s="19" t="s">
        <v>57</v>
      </c>
      <c r="E131" s="19" t="s">
        <v>285</v>
      </c>
      <c r="F131" s="15">
        <v>0</v>
      </c>
      <c r="G131" s="36">
        <f t="shared" ref="G131:G194" si="3">+F131/1000000000</f>
        <v>0</v>
      </c>
      <c r="H131" s="15">
        <v>0</v>
      </c>
      <c r="I131" s="37">
        <v>0</v>
      </c>
    </row>
    <row r="132" spans="1:9" x14ac:dyDescent="0.3">
      <c r="A132" s="38" t="s">
        <v>46</v>
      </c>
      <c r="B132" s="39" t="s">
        <v>182</v>
      </c>
      <c r="C132" s="17" t="s">
        <v>277</v>
      </c>
      <c r="D132" s="19" t="s">
        <v>57</v>
      </c>
      <c r="E132" s="19" t="s">
        <v>286</v>
      </c>
      <c r="F132" s="15">
        <v>0</v>
      </c>
      <c r="G132" s="36">
        <f t="shared" si="3"/>
        <v>0</v>
      </c>
      <c r="H132" s="15">
        <v>0</v>
      </c>
      <c r="I132" s="37">
        <v>0</v>
      </c>
    </row>
    <row r="133" spans="1:9" x14ac:dyDescent="0.3">
      <c r="A133" s="38" t="s">
        <v>46</v>
      </c>
      <c r="B133" s="39" t="s">
        <v>183</v>
      </c>
      <c r="C133" s="17" t="s">
        <v>277</v>
      </c>
      <c r="D133" s="19" t="s">
        <v>57</v>
      </c>
      <c r="E133" s="19" t="s">
        <v>286</v>
      </c>
      <c r="F133" s="15">
        <v>0</v>
      </c>
      <c r="G133" s="36">
        <f t="shared" si="3"/>
        <v>0</v>
      </c>
      <c r="H133" s="15">
        <v>0</v>
      </c>
      <c r="I133" s="37">
        <v>0</v>
      </c>
    </row>
    <row r="134" spans="1:9" x14ac:dyDescent="0.3">
      <c r="A134" s="38" t="s">
        <v>46</v>
      </c>
      <c r="B134" s="39" t="s">
        <v>184</v>
      </c>
      <c r="C134" s="17" t="s">
        <v>277</v>
      </c>
      <c r="D134" s="19" t="s">
        <v>57</v>
      </c>
      <c r="E134" s="19" t="s">
        <v>286</v>
      </c>
      <c r="F134" s="15">
        <v>0</v>
      </c>
      <c r="G134" s="36">
        <f t="shared" si="3"/>
        <v>0</v>
      </c>
      <c r="H134" s="15">
        <v>0</v>
      </c>
      <c r="I134" s="37">
        <v>0</v>
      </c>
    </row>
    <row r="135" spans="1:9" x14ac:dyDescent="0.3">
      <c r="A135" s="38" t="s">
        <v>46</v>
      </c>
      <c r="B135" s="39" t="s">
        <v>185</v>
      </c>
      <c r="C135" s="17" t="s">
        <v>277</v>
      </c>
      <c r="D135" s="19" t="s">
        <v>57</v>
      </c>
      <c r="E135" s="19" t="s">
        <v>286</v>
      </c>
      <c r="F135" s="15">
        <v>0</v>
      </c>
      <c r="G135" s="36">
        <f t="shared" si="3"/>
        <v>0</v>
      </c>
      <c r="H135" s="15">
        <v>0</v>
      </c>
      <c r="I135" s="37">
        <v>0</v>
      </c>
    </row>
    <row r="136" spans="1:9" x14ac:dyDescent="0.3">
      <c r="A136" s="38" t="s">
        <v>46</v>
      </c>
      <c r="B136" s="39" t="s">
        <v>186</v>
      </c>
      <c r="C136" s="17" t="s">
        <v>277</v>
      </c>
      <c r="D136" s="19" t="s">
        <v>57</v>
      </c>
      <c r="E136" s="19" t="s">
        <v>285</v>
      </c>
      <c r="F136" s="15">
        <v>0</v>
      </c>
      <c r="G136" s="36">
        <f t="shared" si="3"/>
        <v>0</v>
      </c>
      <c r="H136" s="15">
        <v>0</v>
      </c>
      <c r="I136" s="37">
        <v>0</v>
      </c>
    </row>
    <row r="137" spans="1:9" x14ac:dyDescent="0.3">
      <c r="A137" s="38" t="s">
        <v>46</v>
      </c>
      <c r="B137" s="39" t="s">
        <v>187</v>
      </c>
      <c r="C137" s="17" t="s">
        <v>277</v>
      </c>
      <c r="D137" s="19" t="s">
        <v>57</v>
      </c>
      <c r="E137" s="19" t="s">
        <v>285</v>
      </c>
      <c r="F137" s="15">
        <v>0</v>
      </c>
      <c r="G137" s="36">
        <f t="shared" si="3"/>
        <v>0</v>
      </c>
      <c r="H137" s="15">
        <v>0</v>
      </c>
      <c r="I137" s="37">
        <v>0</v>
      </c>
    </row>
    <row r="138" spans="1:9" x14ac:dyDescent="0.3">
      <c r="A138" s="38" t="s">
        <v>46</v>
      </c>
      <c r="B138" s="39" t="s">
        <v>188</v>
      </c>
      <c r="C138" s="17" t="s">
        <v>277</v>
      </c>
      <c r="D138" s="19" t="s">
        <v>57</v>
      </c>
      <c r="E138" s="19" t="s">
        <v>287</v>
      </c>
      <c r="F138" s="15">
        <v>0</v>
      </c>
      <c r="G138" s="36">
        <f t="shared" si="3"/>
        <v>0</v>
      </c>
      <c r="H138" s="15">
        <v>0</v>
      </c>
      <c r="I138" s="37">
        <v>0</v>
      </c>
    </row>
    <row r="139" spans="1:9" x14ac:dyDescent="0.3">
      <c r="A139" s="38" t="s">
        <v>46</v>
      </c>
      <c r="B139" s="39" t="s">
        <v>189</v>
      </c>
      <c r="C139" s="17" t="s">
        <v>277</v>
      </c>
      <c r="D139" s="19" t="s">
        <v>57</v>
      </c>
      <c r="E139" s="19" t="s">
        <v>285</v>
      </c>
      <c r="F139" s="15">
        <v>0</v>
      </c>
      <c r="G139" s="36">
        <f t="shared" si="3"/>
        <v>0</v>
      </c>
      <c r="H139" s="15">
        <v>0</v>
      </c>
      <c r="I139" s="37">
        <v>0</v>
      </c>
    </row>
    <row r="140" spans="1:9" x14ac:dyDescent="0.3">
      <c r="A140" s="38" t="s">
        <v>46</v>
      </c>
      <c r="B140" s="39" t="s">
        <v>190</v>
      </c>
      <c r="C140" s="17" t="s">
        <v>277</v>
      </c>
      <c r="D140" s="19" t="s">
        <v>57</v>
      </c>
      <c r="E140" s="19" t="s">
        <v>285</v>
      </c>
      <c r="F140" s="15">
        <v>0</v>
      </c>
      <c r="G140" s="36">
        <f t="shared" si="3"/>
        <v>0</v>
      </c>
      <c r="H140" s="15">
        <v>0</v>
      </c>
      <c r="I140" s="37">
        <v>0</v>
      </c>
    </row>
    <row r="141" spans="1:9" x14ac:dyDescent="0.3">
      <c r="A141" s="38" t="s">
        <v>46</v>
      </c>
      <c r="B141" s="39" t="s">
        <v>191</v>
      </c>
      <c r="C141" s="17" t="s">
        <v>277</v>
      </c>
      <c r="D141" s="19" t="s">
        <v>57</v>
      </c>
      <c r="E141" s="19" t="s">
        <v>285</v>
      </c>
      <c r="F141" s="15">
        <v>0</v>
      </c>
      <c r="G141" s="36">
        <f t="shared" si="3"/>
        <v>0</v>
      </c>
      <c r="H141" s="15">
        <v>0</v>
      </c>
      <c r="I141" s="37">
        <v>0</v>
      </c>
    </row>
    <row r="142" spans="1:9" x14ac:dyDescent="0.3">
      <c r="A142" s="38" t="s">
        <v>46</v>
      </c>
      <c r="B142" s="39" t="s">
        <v>192</v>
      </c>
      <c r="C142" s="17" t="s">
        <v>277</v>
      </c>
      <c r="D142" s="19" t="s">
        <v>57</v>
      </c>
      <c r="E142" s="19" t="s">
        <v>285</v>
      </c>
      <c r="F142" s="15">
        <v>0</v>
      </c>
      <c r="G142" s="36">
        <f t="shared" si="3"/>
        <v>0</v>
      </c>
      <c r="H142" s="15">
        <v>0</v>
      </c>
      <c r="I142" s="37">
        <v>0</v>
      </c>
    </row>
    <row r="143" spans="1:9" x14ac:dyDescent="0.3">
      <c r="A143" s="38" t="s">
        <v>46</v>
      </c>
      <c r="B143" s="39" t="s">
        <v>193</v>
      </c>
      <c r="C143" s="17" t="s">
        <v>277</v>
      </c>
      <c r="D143" s="19" t="s">
        <v>57</v>
      </c>
      <c r="E143" s="19" t="s">
        <v>286</v>
      </c>
      <c r="F143" s="15">
        <v>0</v>
      </c>
      <c r="G143" s="36">
        <f t="shared" si="3"/>
        <v>0</v>
      </c>
      <c r="H143" s="15">
        <v>0</v>
      </c>
      <c r="I143" s="37">
        <v>0</v>
      </c>
    </row>
    <row r="144" spans="1:9" x14ac:dyDescent="0.3">
      <c r="A144" s="38" t="s">
        <v>46</v>
      </c>
      <c r="B144" s="39" t="s">
        <v>194</v>
      </c>
      <c r="C144" s="17" t="s">
        <v>277</v>
      </c>
      <c r="D144" s="19" t="s">
        <v>57</v>
      </c>
      <c r="E144" s="19" t="s">
        <v>287</v>
      </c>
      <c r="F144" s="15">
        <v>0</v>
      </c>
      <c r="G144" s="36">
        <f t="shared" si="3"/>
        <v>0</v>
      </c>
      <c r="H144" s="15">
        <v>0</v>
      </c>
      <c r="I144" s="37">
        <v>0</v>
      </c>
    </row>
    <row r="145" spans="1:9" x14ac:dyDescent="0.3">
      <c r="A145" s="38" t="s">
        <v>46</v>
      </c>
      <c r="B145" s="39" t="s">
        <v>195</v>
      </c>
      <c r="C145" s="17" t="s">
        <v>277</v>
      </c>
      <c r="D145" s="19" t="s">
        <v>57</v>
      </c>
      <c r="E145" s="19" t="s">
        <v>285</v>
      </c>
      <c r="F145" s="15">
        <v>0</v>
      </c>
      <c r="G145" s="36">
        <f t="shared" si="3"/>
        <v>0</v>
      </c>
      <c r="H145" s="15">
        <v>0</v>
      </c>
      <c r="I145" s="37">
        <v>0</v>
      </c>
    </row>
    <row r="146" spans="1:9" x14ac:dyDescent="0.3">
      <c r="A146" s="38" t="s">
        <v>46</v>
      </c>
      <c r="B146" s="39" t="s">
        <v>196</v>
      </c>
      <c r="C146" s="17" t="s">
        <v>277</v>
      </c>
      <c r="D146" s="19" t="s">
        <v>57</v>
      </c>
      <c r="E146" s="19" t="s">
        <v>285</v>
      </c>
      <c r="F146" s="15">
        <v>0</v>
      </c>
      <c r="G146" s="36">
        <f t="shared" si="3"/>
        <v>0</v>
      </c>
      <c r="H146" s="15">
        <v>0</v>
      </c>
      <c r="I146" s="37">
        <v>0</v>
      </c>
    </row>
    <row r="147" spans="1:9" x14ac:dyDescent="0.3">
      <c r="A147" s="38" t="s">
        <v>46</v>
      </c>
      <c r="B147" s="39" t="s">
        <v>197</v>
      </c>
      <c r="C147" s="17" t="s">
        <v>277</v>
      </c>
      <c r="D147" s="19" t="s">
        <v>57</v>
      </c>
      <c r="E147" s="19" t="s">
        <v>287</v>
      </c>
      <c r="F147" s="15">
        <v>0</v>
      </c>
      <c r="G147" s="36">
        <f t="shared" si="3"/>
        <v>0</v>
      </c>
      <c r="H147" s="15">
        <v>0</v>
      </c>
      <c r="I147" s="37">
        <v>0</v>
      </c>
    </row>
    <row r="148" spans="1:9" x14ac:dyDescent="0.3">
      <c r="A148" s="38" t="s">
        <v>46</v>
      </c>
      <c r="B148" s="39" t="s">
        <v>198</v>
      </c>
      <c r="C148" s="17" t="s">
        <v>277</v>
      </c>
      <c r="D148" s="19" t="s">
        <v>57</v>
      </c>
      <c r="E148" s="19" t="s">
        <v>286</v>
      </c>
      <c r="F148" s="15">
        <v>0</v>
      </c>
      <c r="G148" s="36">
        <f t="shared" si="3"/>
        <v>0</v>
      </c>
      <c r="H148" s="15">
        <v>0</v>
      </c>
      <c r="I148" s="37">
        <v>0</v>
      </c>
    </row>
    <row r="149" spans="1:9" x14ac:dyDescent="0.3">
      <c r="A149" s="38" t="s">
        <v>46</v>
      </c>
      <c r="B149" s="39" t="s">
        <v>199</v>
      </c>
      <c r="C149" s="17" t="s">
        <v>277</v>
      </c>
      <c r="D149" s="19" t="s">
        <v>57</v>
      </c>
      <c r="E149" s="19" t="s">
        <v>286</v>
      </c>
      <c r="F149" s="15">
        <v>0</v>
      </c>
      <c r="G149" s="36">
        <f t="shared" si="3"/>
        <v>0</v>
      </c>
      <c r="H149" s="15">
        <v>0</v>
      </c>
      <c r="I149" s="37">
        <v>0</v>
      </c>
    </row>
    <row r="150" spans="1:9" x14ac:dyDescent="0.3">
      <c r="A150" s="38" t="s">
        <v>46</v>
      </c>
      <c r="B150" s="39" t="s">
        <v>200</v>
      </c>
      <c r="C150" s="17" t="s">
        <v>277</v>
      </c>
      <c r="D150" s="19" t="s">
        <v>57</v>
      </c>
      <c r="E150" s="19" t="s">
        <v>285</v>
      </c>
      <c r="F150" s="15">
        <v>0</v>
      </c>
      <c r="G150" s="36">
        <f t="shared" si="3"/>
        <v>0</v>
      </c>
      <c r="H150" s="15">
        <v>0</v>
      </c>
      <c r="I150" s="37">
        <v>0</v>
      </c>
    </row>
    <row r="151" spans="1:9" x14ac:dyDescent="0.3">
      <c r="A151" s="38" t="s">
        <v>46</v>
      </c>
      <c r="B151" s="39" t="s">
        <v>201</v>
      </c>
      <c r="C151" s="17" t="s">
        <v>277</v>
      </c>
      <c r="D151" s="19" t="s">
        <v>57</v>
      </c>
      <c r="E151" s="19" t="s">
        <v>286</v>
      </c>
      <c r="F151" s="15">
        <v>0</v>
      </c>
      <c r="G151" s="36">
        <f t="shared" si="3"/>
        <v>0</v>
      </c>
      <c r="H151" s="15">
        <v>0</v>
      </c>
      <c r="I151" s="37">
        <v>0</v>
      </c>
    </row>
    <row r="152" spans="1:9" x14ac:dyDescent="0.3">
      <c r="A152" s="38" t="s">
        <v>46</v>
      </c>
      <c r="B152" s="39" t="s">
        <v>202</v>
      </c>
      <c r="C152" s="17" t="s">
        <v>277</v>
      </c>
      <c r="D152" s="19" t="s">
        <v>57</v>
      </c>
      <c r="E152" s="19" t="s">
        <v>290</v>
      </c>
      <c r="F152" s="15">
        <v>0</v>
      </c>
      <c r="G152" s="36">
        <f t="shared" si="3"/>
        <v>0</v>
      </c>
      <c r="H152" s="15">
        <v>0</v>
      </c>
      <c r="I152" s="37">
        <v>0</v>
      </c>
    </row>
    <row r="153" spans="1:9" x14ac:dyDescent="0.3">
      <c r="A153" s="38" t="s">
        <v>46</v>
      </c>
      <c r="B153" s="39" t="s">
        <v>203</v>
      </c>
      <c r="C153" s="17" t="s">
        <v>277</v>
      </c>
      <c r="D153" s="19" t="s">
        <v>57</v>
      </c>
      <c r="E153" s="19" t="s">
        <v>290</v>
      </c>
      <c r="F153" s="15">
        <v>0</v>
      </c>
      <c r="G153" s="36">
        <f t="shared" si="3"/>
        <v>0</v>
      </c>
      <c r="H153" s="15">
        <v>0</v>
      </c>
      <c r="I153" s="37">
        <v>0</v>
      </c>
    </row>
    <row r="154" spans="1:9" x14ac:dyDescent="0.3">
      <c r="A154" s="38" t="s">
        <v>46</v>
      </c>
      <c r="B154" s="39" t="s">
        <v>204</v>
      </c>
      <c r="C154" s="17" t="s">
        <v>277</v>
      </c>
      <c r="D154" s="19" t="s">
        <v>57</v>
      </c>
      <c r="E154" s="19" t="s">
        <v>286</v>
      </c>
      <c r="F154" s="15">
        <v>0</v>
      </c>
      <c r="G154" s="36">
        <f t="shared" si="3"/>
        <v>0</v>
      </c>
      <c r="H154" s="15">
        <v>0</v>
      </c>
      <c r="I154" s="37">
        <v>0</v>
      </c>
    </row>
    <row r="155" spans="1:9" x14ac:dyDescent="0.3">
      <c r="A155" s="38" t="s">
        <v>46</v>
      </c>
      <c r="B155" s="39" t="s">
        <v>205</v>
      </c>
      <c r="C155" s="17" t="s">
        <v>277</v>
      </c>
      <c r="D155" s="19" t="s">
        <v>57</v>
      </c>
      <c r="E155" s="19" t="s">
        <v>287</v>
      </c>
      <c r="F155" s="15">
        <v>0</v>
      </c>
      <c r="G155" s="36">
        <f t="shared" si="3"/>
        <v>0</v>
      </c>
      <c r="H155" s="15">
        <v>0</v>
      </c>
      <c r="I155" s="37">
        <v>0</v>
      </c>
    </row>
    <row r="156" spans="1:9" x14ac:dyDescent="0.3">
      <c r="A156" s="38" t="s">
        <v>46</v>
      </c>
      <c r="B156" s="39" t="s">
        <v>206</v>
      </c>
      <c r="C156" s="17" t="s">
        <v>277</v>
      </c>
      <c r="D156" s="19" t="s">
        <v>57</v>
      </c>
      <c r="E156" s="19" t="s">
        <v>287</v>
      </c>
      <c r="F156" s="15">
        <v>0</v>
      </c>
      <c r="G156" s="36">
        <f t="shared" si="3"/>
        <v>0</v>
      </c>
      <c r="H156" s="15">
        <v>0</v>
      </c>
      <c r="I156" s="37">
        <v>0</v>
      </c>
    </row>
    <row r="157" spans="1:9" x14ac:dyDescent="0.3">
      <c r="A157" s="38" t="s">
        <v>47</v>
      </c>
      <c r="B157" s="39" t="s">
        <v>207</v>
      </c>
      <c r="C157" s="17" t="s">
        <v>278</v>
      </c>
      <c r="D157" s="39" t="s">
        <v>95</v>
      </c>
      <c r="E157" s="39" t="s">
        <v>287</v>
      </c>
      <c r="F157" s="15">
        <v>0</v>
      </c>
      <c r="G157" s="36">
        <f t="shared" si="3"/>
        <v>0</v>
      </c>
      <c r="H157" s="15">
        <v>0</v>
      </c>
      <c r="I157" s="37">
        <v>0</v>
      </c>
    </row>
    <row r="158" spans="1:9" x14ac:dyDescent="0.3">
      <c r="A158" s="38" t="s">
        <v>47</v>
      </c>
      <c r="B158" s="39" t="s">
        <v>208</v>
      </c>
      <c r="C158" s="17" t="s">
        <v>278</v>
      </c>
      <c r="D158" s="39" t="s">
        <v>95</v>
      </c>
      <c r="E158" s="39" t="s">
        <v>290</v>
      </c>
      <c r="F158" s="15">
        <v>0</v>
      </c>
      <c r="G158" s="36">
        <f t="shared" si="3"/>
        <v>0</v>
      </c>
      <c r="H158" s="15">
        <v>0</v>
      </c>
      <c r="I158" s="37">
        <v>0</v>
      </c>
    </row>
    <row r="159" spans="1:9" x14ac:dyDescent="0.3">
      <c r="A159" s="38" t="s">
        <v>47</v>
      </c>
      <c r="B159" s="39" t="s">
        <v>209</v>
      </c>
      <c r="C159" s="17" t="s">
        <v>278</v>
      </c>
      <c r="D159" s="39" t="s">
        <v>95</v>
      </c>
      <c r="E159" s="39" t="s">
        <v>290</v>
      </c>
      <c r="F159" s="15">
        <v>0</v>
      </c>
      <c r="G159" s="36">
        <f t="shared" si="3"/>
        <v>0</v>
      </c>
      <c r="H159" s="15">
        <v>0</v>
      </c>
      <c r="I159" s="37">
        <v>0</v>
      </c>
    </row>
    <row r="160" spans="1:9" x14ac:dyDescent="0.3">
      <c r="A160" s="38" t="s">
        <v>47</v>
      </c>
      <c r="B160" s="39" t="s">
        <v>210</v>
      </c>
      <c r="C160" s="17" t="s">
        <v>278</v>
      </c>
      <c r="D160" s="39" t="s">
        <v>95</v>
      </c>
      <c r="E160" s="39" t="s">
        <v>290</v>
      </c>
      <c r="F160" s="15">
        <v>0</v>
      </c>
      <c r="G160" s="36">
        <f t="shared" si="3"/>
        <v>0</v>
      </c>
      <c r="H160" s="15">
        <v>0</v>
      </c>
      <c r="I160" s="37">
        <v>0</v>
      </c>
    </row>
    <row r="161" spans="1:9" x14ac:dyDescent="0.3">
      <c r="A161" s="38" t="s">
        <v>47</v>
      </c>
      <c r="B161" s="39" t="s">
        <v>211</v>
      </c>
      <c r="C161" s="17" t="s">
        <v>278</v>
      </c>
      <c r="D161" s="39" t="s">
        <v>95</v>
      </c>
      <c r="E161" s="39" t="s">
        <v>286</v>
      </c>
      <c r="F161" s="15">
        <v>0</v>
      </c>
      <c r="G161" s="36">
        <f t="shared" si="3"/>
        <v>0</v>
      </c>
      <c r="H161" s="15">
        <v>0</v>
      </c>
      <c r="I161" s="37">
        <v>0</v>
      </c>
    </row>
    <row r="162" spans="1:9" x14ac:dyDescent="0.3">
      <c r="A162" s="38" t="s">
        <v>47</v>
      </c>
      <c r="B162" s="39" t="s">
        <v>212</v>
      </c>
      <c r="C162" s="17" t="s">
        <v>278</v>
      </c>
      <c r="D162" s="39" t="s">
        <v>95</v>
      </c>
      <c r="E162" s="39" t="s">
        <v>290</v>
      </c>
      <c r="F162" s="15">
        <v>0</v>
      </c>
      <c r="G162" s="36">
        <f t="shared" si="3"/>
        <v>0</v>
      </c>
      <c r="H162" s="15">
        <v>0</v>
      </c>
      <c r="I162" s="37">
        <v>0</v>
      </c>
    </row>
    <row r="163" spans="1:9" x14ac:dyDescent="0.3">
      <c r="A163" s="38" t="s">
        <v>47</v>
      </c>
      <c r="B163" s="39" t="s">
        <v>213</v>
      </c>
      <c r="C163" s="17" t="s">
        <v>278</v>
      </c>
      <c r="D163" s="39" t="s">
        <v>95</v>
      </c>
      <c r="E163" s="39" t="s">
        <v>287</v>
      </c>
      <c r="F163" s="15">
        <v>0</v>
      </c>
      <c r="G163" s="36">
        <f t="shared" si="3"/>
        <v>0</v>
      </c>
      <c r="H163" s="15">
        <v>0</v>
      </c>
      <c r="I163" s="37">
        <v>0</v>
      </c>
    </row>
    <row r="164" spans="1:9" x14ac:dyDescent="0.3">
      <c r="A164" s="38" t="s">
        <v>47</v>
      </c>
      <c r="B164" s="39" t="s">
        <v>214</v>
      </c>
      <c r="C164" s="17" t="s">
        <v>278</v>
      </c>
      <c r="D164" s="39" t="s">
        <v>95</v>
      </c>
      <c r="E164" s="39" t="s">
        <v>287</v>
      </c>
      <c r="F164" s="15">
        <v>0</v>
      </c>
      <c r="G164" s="36">
        <f t="shared" si="3"/>
        <v>0</v>
      </c>
      <c r="H164" s="15">
        <v>0</v>
      </c>
      <c r="I164" s="37">
        <v>0</v>
      </c>
    </row>
    <row r="165" spans="1:9" x14ac:dyDescent="0.3">
      <c r="A165" s="38" t="s">
        <v>47</v>
      </c>
      <c r="B165" s="39" t="s">
        <v>215</v>
      </c>
      <c r="C165" s="17" t="s">
        <v>278</v>
      </c>
      <c r="D165" s="39" t="s">
        <v>95</v>
      </c>
      <c r="E165" s="39" t="s">
        <v>290</v>
      </c>
      <c r="F165" s="15">
        <v>0</v>
      </c>
      <c r="G165" s="36">
        <f t="shared" si="3"/>
        <v>0</v>
      </c>
      <c r="H165" s="15">
        <v>0</v>
      </c>
      <c r="I165" s="37">
        <v>0</v>
      </c>
    </row>
    <row r="166" spans="1:9" x14ac:dyDescent="0.3">
      <c r="A166" s="38" t="s">
        <v>47</v>
      </c>
      <c r="B166" s="39" t="s">
        <v>216</v>
      </c>
      <c r="C166" s="17" t="s">
        <v>278</v>
      </c>
      <c r="D166" s="39" t="s">
        <v>95</v>
      </c>
      <c r="E166" s="39" t="s">
        <v>287</v>
      </c>
      <c r="F166" s="15">
        <v>0</v>
      </c>
      <c r="G166" s="36">
        <f t="shared" si="3"/>
        <v>0</v>
      </c>
      <c r="H166" s="15">
        <v>0</v>
      </c>
      <c r="I166" s="37">
        <v>0</v>
      </c>
    </row>
    <row r="167" spans="1:9" x14ac:dyDescent="0.3">
      <c r="A167" s="38" t="s">
        <v>47</v>
      </c>
      <c r="B167" s="39" t="s">
        <v>217</v>
      </c>
      <c r="C167" s="17" t="s">
        <v>278</v>
      </c>
      <c r="D167" s="39" t="s">
        <v>95</v>
      </c>
      <c r="E167" s="39" t="s">
        <v>290</v>
      </c>
      <c r="F167" s="15">
        <v>0</v>
      </c>
      <c r="G167" s="36">
        <f t="shared" si="3"/>
        <v>0</v>
      </c>
      <c r="H167" s="15">
        <v>0</v>
      </c>
      <c r="I167" s="37">
        <v>0</v>
      </c>
    </row>
    <row r="168" spans="1:9" x14ac:dyDescent="0.3">
      <c r="A168" s="38" t="s">
        <v>47</v>
      </c>
      <c r="B168" s="39" t="s">
        <v>218</v>
      </c>
      <c r="C168" s="17" t="s">
        <v>278</v>
      </c>
      <c r="D168" s="39" t="s">
        <v>95</v>
      </c>
      <c r="E168" s="39" t="s">
        <v>287</v>
      </c>
      <c r="F168" s="15">
        <v>0</v>
      </c>
      <c r="G168" s="36">
        <f t="shared" si="3"/>
        <v>0</v>
      </c>
      <c r="H168" s="15">
        <v>0</v>
      </c>
      <c r="I168" s="37">
        <v>0</v>
      </c>
    </row>
    <row r="169" spans="1:9" x14ac:dyDescent="0.3">
      <c r="A169" s="38" t="s">
        <v>47</v>
      </c>
      <c r="B169" s="39" t="s">
        <v>219</v>
      </c>
      <c r="C169" s="17" t="s">
        <v>278</v>
      </c>
      <c r="D169" s="39" t="s">
        <v>95</v>
      </c>
      <c r="E169" s="39" t="s">
        <v>290</v>
      </c>
      <c r="F169" s="15">
        <v>0</v>
      </c>
      <c r="G169" s="36">
        <f t="shared" si="3"/>
        <v>0</v>
      </c>
      <c r="H169" s="15">
        <v>0</v>
      </c>
      <c r="I169" s="37">
        <v>0</v>
      </c>
    </row>
    <row r="170" spans="1:9" x14ac:dyDescent="0.3">
      <c r="A170" s="38" t="s">
        <v>47</v>
      </c>
      <c r="B170" s="39" t="s">
        <v>220</v>
      </c>
      <c r="C170" s="17" t="s">
        <v>278</v>
      </c>
      <c r="D170" s="39" t="s">
        <v>95</v>
      </c>
      <c r="E170" s="39" t="s">
        <v>290</v>
      </c>
      <c r="F170" s="15">
        <v>0</v>
      </c>
      <c r="G170" s="36">
        <f t="shared" si="3"/>
        <v>0</v>
      </c>
      <c r="H170" s="15">
        <v>0</v>
      </c>
      <c r="I170" s="37">
        <v>0</v>
      </c>
    </row>
    <row r="171" spans="1:9" x14ac:dyDescent="0.3">
      <c r="A171" s="38" t="s">
        <v>47</v>
      </c>
      <c r="B171" s="39" t="s">
        <v>221</v>
      </c>
      <c r="C171" s="17" t="s">
        <v>278</v>
      </c>
      <c r="D171" s="39" t="s">
        <v>95</v>
      </c>
      <c r="E171" s="39" t="s">
        <v>286</v>
      </c>
      <c r="F171" s="15">
        <v>0</v>
      </c>
      <c r="G171" s="36">
        <f t="shared" si="3"/>
        <v>0</v>
      </c>
      <c r="H171" s="15">
        <v>0</v>
      </c>
      <c r="I171" s="37">
        <v>0</v>
      </c>
    </row>
    <row r="172" spans="1:9" x14ac:dyDescent="0.3">
      <c r="A172" s="38" t="s">
        <v>47</v>
      </c>
      <c r="B172" s="39" t="s">
        <v>222</v>
      </c>
      <c r="C172" s="17" t="s">
        <v>278</v>
      </c>
      <c r="D172" s="39" t="s">
        <v>95</v>
      </c>
      <c r="E172" s="39" t="s">
        <v>287</v>
      </c>
      <c r="F172" s="15">
        <v>0</v>
      </c>
      <c r="G172" s="36">
        <f t="shared" si="3"/>
        <v>0</v>
      </c>
      <c r="H172" s="15">
        <v>0</v>
      </c>
      <c r="I172" s="37">
        <v>0</v>
      </c>
    </row>
    <row r="173" spans="1:9" x14ac:dyDescent="0.3">
      <c r="A173" s="38" t="s">
        <v>47</v>
      </c>
      <c r="B173" s="39" t="s">
        <v>223</v>
      </c>
      <c r="C173" s="17" t="s">
        <v>278</v>
      </c>
      <c r="D173" s="39" t="s">
        <v>95</v>
      </c>
      <c r="E173" s="39" t="s">
        <v>290</v>
      </c>
      <c r="F173" s="15">
        <v>0</v>
      </c>
      <c r="G173" s="36">
        <f t="shared" si="3"/>
        <v>0</v>
      </c>
      <c r="H173" s="15">
        <v>0</v>
      </c>
      <c r="I173" s="37">
        <v>0</v>
      </c>
    </row>
    <row r="174" spans="1:9" x14ac:dyDescent="0.3">
      <c r="A174" s="38" t="s">
        <v>47</v>
      </c>
      <c r="B174" s="39" t="s">
        <v>224</v>
      </c>
      <c r="C174" s="17" t="s">
        <v>278</v>
      </c>
      <c r="D174" s="39" t="s">
        <v>95</v>
      </c>
      <c r="E174" s="39" t="s">
        <v>290</v>
      </c>
      <c r="F174" s="15">
        <v>0</v>
      </c>
      <c r="G174" s="36">
        <f t="shared" si="3"/>
        <v>0</v>
      </c>
      <c r="H174" s="15">
        <v>0</v>
      </c>
      <c r="I174" s="37">
        <v>0</v>
      </c>
    </row>
    <row r="175" spans="1:9" x14ac:dyDescent="0.3">
      <c r="A175" s="38" t="s">
        <v>47</v>
      </c>
      <c r="B175" s="39" t="s">
        <v>225</v>
      </c>
      <c r="C175" s="17" t="s">
        <v>278</v>
      </c>
      <c r="D175" s="39" t="s">
        <v>95</v>
      </c>
      <c r="E175" s="39" t="s">
        <v>290</v>
      </c>
      <c r="F175" s="15">
        <v>0</v>
      </c>
      <c r="G175" s="36">
        <f t="shared" si="3"/>
        <v>0</v>
      </c>
      <c r="H175" s="15">
        <v>0</v>
      </c>
      <c r="I175" s="37">
        <v>0</v>
      </c>
    </row>
    <row r="176" spans="1:9" x14ac:dyDescent="0.3">
      <c r="A176" s="38" t="s">
        <v>47</v>
      </c>
      <c r="B176" s="39" t="s">
        <v>226</v>
      </c>
      <c r="C176" s="17" t="s">
        <v>278</v>
      </c>
      <c r="D176" s="39" t="s">
        <v>95</v>
      </c>
      <c r="E176" s="39" t="s">
        <v>286</v>
      </c>
      <c r="F176" s="15">
        <v>0</v>
      </c>
      <c r="G176" s="36">
        <f t="shared" si="3"/>
        <v>0</v>
      </c>
      <c r="H176" s="15">
        <v>0</v>
      </c>
      <c r="I176" s="37">
        <v>0</v>
      </c>
    </row>
    <row r="177" spans="1:9" x14ac:dyDescent="0.3">
      <c r="A177" s="38" t="s">
        <v>47</v>
      </c>
      <c r="B177" s="39" t="s">
        <v>227</v>
      </c>
      <c r="C177" s="17" t="s">
        <v>278</v>
      </c>
      <c r="D177" s="39" t="s">
        <v>95</v>
      </c>
      <c r="E177" s="39" t="s">
        <v>287</v>
      </c>
      <c r="F177" s="15">
        <v>0</v>
      </c>
      <c r="G177" s="36">
        <f t="shared" si="3"/>
        <v>0</v>
      </c>
      <c r="H177" s="15">
        <v>0</v>
      </c>
      <c r="I177" s="37">
        <v>0</v>
      </c>
    </row>
    <row r="178" spans="1:9" x14ac:dyDescent="0.3">
      <c r="A178" s="38" t="s">
        <v>47</v>
      </c>
      <c r="B178" s="39" t="s">
        <v>228</v>
      </c>
      <c r="C178" s="17" t="s">
        <v>278</v>
      </c>
      <c r="D178" s="39" t="s">
        <v>95</v>
      </c>
      <c r="E178" s="39" t="s">
        <v>290</v>
      </c>
      <c r="F178" s="15">
        <v>0</v>
      </c>
      <c r="G178" s="36">
        <f t="shared" si="3"/>
        <v>0</v>
      </c>
      <c r="H178" s="15">
        <v>0</v>
      </c>
      <c r="I178" s="37">
        <v>0</v>
      </c>
    </row>
    <row r="179" spans="1:9" x14ac:dyDescent="0.3">
      <c r="A179" s="38" t="s">
        <v>47</v>
      </c>
      <c r="B179" s="39" t="s">
        <v>229</v>
      </c>
      <c r="C179" s="17" t="s">
        <v>278</v>
      </c>
      <c r="D179" s="39" t="s">
        <v>95</v>
      </c>
      <c r="E179" s="39" t="s">
        <v>287</v>
      </c>
      <c r="F179" s="15">
        <v>0</v>
      </c>
      <c r="G179" s="36">
        <f t="shared" si="3"/>
        <v>0</v>
      </c>
      <c r="H179" s="15">
        <v>0</v>
      </c>
      <c r="I179" s="37">
        <v>0</v>
      </c>
    </row>
    <row r="180" spans="1:9" x14ac:dyDescent="0.3">
      <c r="A180" s="38" t="s">
        <v>47</v>
      </c>
      <c r="B180" s="39" t="s">
        <v>230</v>
      </c>
      <c r="C180" s="17" t="s">
        <v>278</v>
      </c>
      <c r="D180" s="39" t="s">
        <v>95</v>
      </c>
      <c r="E180" s="39" t="s">
        <v>290</v>
      </c>
      <c r="F180" s="15">
        <v>0</v>
      </c>
      <c r="G180" s="36">
        <f t="shared" si="3"/>
        <v>0</v>
      </c>
      <c r="H180" s="15">
        <v>0</v>
      </c>
      <c r="I180" s="37">
        <v>0</v>
      </c>
    </row>
    <row r="181" spans="1:9" x14ac:dyDescent="0.3">
      <c r="A181" s="38" t="s">
        <v>47</v>
      </c>
      <c r="B181" s="39" t="s">
        <v>231</v>
      </c>
      <c r="C181" s="17" t="s">
        <v>278</v>
      </c>
      <c r="D181" s="39" t="s">
        <v>95</v>
      </c>
      <c r="E181" s="39" t="s">
        <v>290</v>
      </c>
      <c r="F181" s="15">
        <v>0</v>
      </c>
      <c r="G181" s="36">
        <f t="shared" si="3"/>
        <v>0</v>
      </c>
      <c r="H181" s="15">
        <v>0</v>
      </c>
      <c r="I181" s="37">
        <v>0</v>
      </c>
    </row>
    <row r="182" spans="1:9" x14ac:dyDescent="0.3">
      <c r="A182" s="38" t="s">
        <v>47</v>
      </c>
      <c r="B182" s="39" t="s">
        <v>232</v>
      </c>
      <c r="C182" s="17" t="s">
        <v>278</v>
      </c>
      <c r="D182" s="39" t="s">
        <v>95</v>
      </c>
      <c r="E182" s="39" t="s">
        <v>290</v>
      </c>
      <c r="F182" s="15">
        <v>0</v>
      </c>
      <c r="G182" s="36">
        <f t="shared" si="3"/>
        <v>0</v>
      </c>
      <c r="H182" s="15">
        <v>0</v>
      </c>
      <c r="I182" s="37">
        <v>0</v>
      </c>
    </row>
    <row r="183" spans="1:9" x14ac:dyDescent="0.3">
      <c r="A183" s="38" t="s">
        <v>47</v>
      </c>
      <c r="B183" s="39" t="s">
        <v>233</v>
      </c>
      <c r="C183" s="17" t="s">
        <v>278</v>
      </c>
      <c r="D183" s="39" t="s">
        <v>95</v>
      </c>
      <c r="E183" s="39" t="s">
        <v>287</v>
      </c>
      <c r="F183" s="15">
        <v>0</v>
      </c>
      <c r="G183" s="36">
        <f t="shared" si="3"/>
        <v>0</v>
      </c>
      <c r="H183" s="15">
        <v>0</v>
      </c>
      <c r="I183" s="37">
        <v>0</v>
      </c>
    </row>
    <row r="184" spans="1:9" x14ac:dyDescent="0.3">
      <c r="A184" s="38" t="s">
        <v>47</v>
      </c>
      <c r="B184" s="39" t="s">
        <v>234</v>
      </c>
      <c r="C184" s="17" t="s">
        <v>278</v>
      </c>
      <c r="D184" s="39" t="s">
        <v>95</v>
      </c>
      <c r="E184" s="39" t="s">
        <v>286</v>
      </c>
      <c r="F184" s="15">
        <v>0</v>
      </c>
      <c r="G184" s="36">
        <f t="shared" si="3"/>
        <v>0</v>
      </c>
      <c r="H184" s="15">
        <v>0</v>
      </c>
      <c r="I184" s="37">
        <v>0</v>
      </c>
    </row>
    <row r="185" spans="1:9" x14ac:dyDescent="0.3">
      <c r="A185" s="38" t="s">
        <v>47</v>
      </c>
      <c r="B185" s="39" t="s">
        <v>235</v>
      </c>
      <c r="C185" s="17" t="s">
        <v>278</v>
      </c>
      <c r="D185" s="39" t="s">
        <v>95</v>
      </c>
      <c r="E185" s="39" t="s">
        <v>290</v>
      </c>
      <c r="F185" s="15">
        <v>0</v>
      </c>
      <c r="G185" s="36">
        <f t="shared" si="3"/>
        <v>0</v>
      </c>
      <c r="H185" s="15">
        <v>0</v>
      </c>
      <c r="I185" s="37">
        <v>0</v>
      </c>
    </row>
    <row r="186" spans="1:9" x14ac:dyDescent="0.3">
      <c r="A186" s="38" t="s">
        <v>47</v>
      </c>
      <c r="B186" s="39" t="s">
        <v>236</v>
      </c>
      <c r="C186" s="17" t="s">
        <v>278</v>
      </c>
      <c r="D186" s="39" t="s">
        <v>95</v>
      </c>
      <c r="E186" s="39" t="s">
        <v>286</v>
      </c>
      <c r="F186" s="15">
        <v>0</v>
      </c>
      <c r="G186" s="36">
        <f t="shared" si="3"/>
        <v>0</v>
      </c>
      <c r="H186" s="15">
        <v>0</v>
      </c>
      <c r="I186" s="37">
        <v>0</v>
      </c>
    </row>
    <row r="187" spans="1:9" x14ac:dyDescent="0.3">
      <c r="A187" s="38" t="s">
        <v>47</v>
      </c>
      <c r="B187" s="39" t="s">
        <v>237</v>
      </c>
      <c r="C187" s="17" t="s">
        <v>278</v>
      </c>
      <c r="D187" s="39" t="s">
        <v>95</v>
      </c>
      <c r="E187" s="39" t="s">
        <v>290</v>
      </c>
      <c r="F187" s="15">
        <v>0</v>
      </c>
      <c r="G187" s="36">
        <f t="shared" si="3"/>
        <v>0</v>
      </c>
      <c r="H187" s="15">
        <v>0</v>
      </c>
      <c r="I187" s="37">
        <v>0</v>
      </c>
    </row>
    <row r="188" spans="1:9" x14ac:dyDescent="0.3">
      <c r="A188" s="38" t="s">
        <v>47</v>
      </c>
      <c r="B188" s="39" t="s">
        <v>238</v>
      </c>
      <c r="C188" s="17" t="s">
        <v>278</v>
      </c>
      <c r="D188" s="39" t="s">
        <v>95</v>
      </c>
      <c r="E188" s="39" t="s">
        <v>287</v>
      </c>
      <c r="F188" s="15">
        <v>0</v>
      </c>
      <c r="G188" s="36">
        <f t="shared" si="3"/>
        <v>0</v>
      </c>
      <c r="H188" s="15">
        <v>0</v>
      </c>
      <c r="I188" s="37">
        <v>0</v>
      </c>
    </row>
    <row r="189" spans="1:9" x14ac:dyDescent="0.3">
      <c r="A189" s="38" t="s">
        <v>47</v>
      </c>
      <c r="B189" s="39" t="s">
        <v>239</v>
      </c>
      <c r="C189" s="17" t="s">
        <v>278</v>
      </c>
      <c r="D189" s="39" t="s">
        <v>95</v>
      </c>
      <c r="E189" s="39" t="s">
        <v>290</v>
      </c>
      <c r="F189" s="15">
        <v>0</v>
      </c>
      <c r="G189" s="36">
        <f t="shared" si="3"/>
        <v>0</v>
      </c>
      <c r="H189" s="15">
        <v>0</v>
      </c>
      <c r="I189" s="37">
        <v>0</v>
      </c>
    </row>
    <row r="190" spans="1:9" x14ac:dyDescent="0.3">
      <c r="A190" s="38" t="s">
        <v>47</v>
      </c>
      <c r="B190" s="39" t="s">
        <v>240</v>
      </c>
      <c r="C190" s="17" t="s">
        <v>278</v>
      </c>
      <c r="D190" s="39" t="s">
        <v>95</v>
      </c>
      <c r="E190" s="39" t="s">
        <v>287</v>
      </c>
      <c r="F190" s="15">
        <v>0</v>
      </c>
      <c r="G190" s="36">
        <f t="shared" si="3"/>
        <v>0</v>
      </c>
      <c r="H190" s="15">
        <v>0</v>
      </c>
      <c r="I190" s="37">
        <v>0</v>
      </c>
    </row>
    <row r="191" spans="1:9" x14ac:dyDescent="0.3">
      <c r="A191" s="38" t="s">
        <v>47</v>
      </c>
      <c r="B191" s="39" t="s">
        <v>241</v>
      </c>
      <c r="C191" s="17" t="s">
        <v>278</v>
      </c>
      <c r="D191" s="39" t="s">
        <v>95</v>
      </c>
      <c r="E191" s="39" t="s">
        <v>290</v>
      </c>
      <c r="F191" s="15">
        <v>0</v>
      </c>
      <c r="G191" s="36">
        <f t="shared" si="3"/>
        <v>0</v>
      </c>
      <c r="H191" s="15">
        <v>0</v>
      </c>
      <c r="I191" s="37">
        <v>0</v>
      </c>
    </row>
    <row r="192" spans="1:9" x14ac:dyDescent="0.3">
      <c r="A192" s="38" t="s">
        <v>47</v>
      </c>
      <c r="B192" s="39" t="s">
        <v>242</v>
      </c>
      <c r="C192" s="17" t="s">
        <v>278</v>
      </c>
      <c r="D192" s="39" t="s">
        <v>95</v>
      </c>
      <c r="E192" s="39" t="s">
        <v>290</v>
      </c>
      <c r="F192" s="15">
        <v>0</v>
      </c>
      <c r="G192" s="36">
        <f t="shared" si="3"/>
        <v>0</v>
      </c>
      <c r="H192" s="15">
        <v>0</v>
      </c>
      <c r="I192" s="37">
        <v>0</v>
      </c>
    </row>
    <row r="193" spans="1:9" x14ac:dyDescent="0.3">
      <c r="A193" s="38" t="s">
        <v>47</v>
      </c>
      <c r="B193" s="39" t="s">
        <v>243</v>
      </c>
      <c r="C193" s="17" t="s">
        <v>278</v>
      </c>
      <c r="D193" s="39" t="s">
        <v>95</v>
      </c>
      <c r="E193" s="39" t="s">
        <v>290</v>
      </c>
      <c r="F193" s="15">
        <v>0</v>
      </c>
      <c r="G193" s="36">
        <f t="shared" si="3"/>
        <v>0</v>
      </c>
      <c r="H193" s="15">
        <v>0</v>
      </c>
      <c r="I193" s="37">
        <v>0</v>
      </c>
    </row>
    <row r="194" spans="1:9" x14ac:dyDescent="0.3">
      <c r="A194" s="38" t="s">
        <v>47</v>
      </c>
      <c r="B194" s="39" t="s">
        <v>244</v>
      </c>
      <c r="C194" s="17" t="s">
        <v>278</v>
      </c>
      <c r="D194" s="39" t="s">
        <v>95</v>
      </c>
      <c r="E194" s="39" t="s">
        <v>290</v>
      </c>
      <c r="F194" s="15">
        <v>0</v>
      </c>
      <c r="G194" s="36">
        <f t="shared" si="3"/>
        <v>0</v>
      </c>
      <c r="H194" s="15">
        <v>0</v>
      </c>
      <c r="I194" s="37">
        <v>0</v>
      </c>
    </row>
    <row r="195" spans="1:9" x14ac:dyDescent="0.3">
      <c r="A195" s="38" t="s">
        <v>47</v>
      </c>
      <c r="B195" s="39" t="s">
        <v>245</v>
      </c>
      <c r="C195" s="17" t="s">
        <v>278</v>
      </c>
      <c r="D195" s="39" t="s">
        <v>95</v>
      </c>
      <c r="E195" s="39" t="s">
        <v>287</v>
      </c>
      <c r="F195" s="15">
        <v>0</v>
      </c>
      <c r="G195" s="36">
        <f t="shared" ref="G195:G224" si="4">+F195/1000000000</f>
        <v>0</v>
      </c>
      <c r="H195" s="15">
        <v>0</v>
      </c>
      <c r="I195" s="37">
        <v>0</v>
      </c>
    </row>
    <row r="196" spans="1:9" x14ac:dyDescent="0.3">
      <c r="A196" s="38" t="s">
        <v>47</v>
      </c>
      <c r="B196" s="39" t="s">
        <v>246</v>
      </c>
      <c r="C196" s="17" t="s">
        <v>278</v>
      </c>
      <c r="D196" s="39" t="s">
        <v>95</v>
      </c>
      <c r="E196" s="39" t="s">
        <v>287</v>
      </c>
      <c r="F196" s="15">
        <v>0</v>
      </c>
      <c r="G196" s="36">
        <f t="shared" si="4"/>
        <v>0</v>
      </c>
      <c r="H196" s="15">
        <v>0</v>
      </c>
      <c r="I196" s="37">
        <v>0</v>
      </c>
    </row>
    <row r="197" spans="1:9" x14ac:dyDescent="0.3">
      <c r="A197" s="38" t="s">
        <v>47</v>
      </c>
      <c r="B197" s="39" t="s">
        <v>247</v>
      </c>
      <c r="C197" s="17" t="s">
        <v>278</v>
      </c>
      <c r="D197" s="39" t="s">
        <v>95</v>
      </c>
      <c r="E197" s="39" t="s">
        <v>285</v>
      </c>
      <c r="F197" s="15">
        <v>0</v>
      </c>
      <c r="G197" s="36">
        <f t="shared" si="4"/>
        <v>0</v>
      </c>
      <c r="H197" s="15">
        <v>0</v>
      </c>
      <c r="I197" s="37">
        <v>0</v>
      </c>
    </row>
    <row r="198" spans="1:9" x14ac:dyDescent="0.3">
      <c r="A198" s="38" t="s">
        <v>47</v>
      </c>
      <c r="B198" s="39" t="s">
        <v>248</v>
      </c>
      <c r="C198" s="17" t="s">
        <v>278</v>
      </c>
      <c r="D198" s="39" t="s">
        <v>95</v>
      </c>
      <c r="E198" s="39" t="s">
        <v>290</v>
      </c>
      <c r="F198" s="15">
        <v>0</v>
      </c>
      <c r="G198" s="36">
        <f t="shared" si="4"/>
        <v>0</v>
      </c>
      <c r="H198" s="15">
        <v>0</v>
      </c>
      <c r="I198" s="37">
        <v>0</v>
      </c>
    </row>
    <row r="199" spans="1:9" x14ac:dyDescent="0.3">
      <c r="A199" s="38" t="s">
        <v>47</v>
      </c>
      <c r="B199" s="39" t="s">
        <v>249</v>
      </c>
      <c r="C199" s="17" t="s">
        <v>278</v>
      </c>
      <c r="D199" s="39" t="s">
        <v>95</v>
      </c>
      <c r="E199" s="39" t="s">
        <v>290</v>
      </c>
      <c r="F199" s="15">
        <v>0</v>
      </c>
      <c r="G199" s="36">
        <f t="shared" si="4"/>
        <v>0</v>
      </c>
      <c r="H199" s="15">
        <v>0</v>
      </c>
      <c r="I199" s="37">
        <v>0</v>
      </c>
    </row>
    <row r="200" spans="1:9" x14ac:dyDescent="0.3">
      <c r="A200" s="38" t="s">
        <v>47</v>
      </c>
      <c r="B200" s="39" t="s">
        <v>250</v>
      </c>
      <c r="C200" s="17" t="s">
        <v>278</v>
      </c>
      <c r="D200" s="39" t="s">
        <v>95</v>
      </c>
      <c r="E200" s="39" t="s">
        <v>290</v>
      </c>
      <c r="F200" s="15">
        <v>0</v>
      </c>
      <c r="G200" s="36">
        <f t="shared" si="4"/>
        <v>0</v>
      </c>
      <c r="H200" s="15">
        <v>0</v>
      </c>
      <c r="I200" s="37">
        <v>0</v>
      </c>
    </row>
    <row r="201" spans="1:9" x14ac:dyDescent="0.3">
      <c r="A201" s="38" t="s">
        <v>47</v>
      </c>
      <c r="B201" s="39" t="s">
        <v>283</v>
      </c>
      <c r="C201" s="17" t="s">
        <v>278</v>
      </c>
      <c r="D201" s="39" t="s">
        <v>95</v>
      </c>
      <c r="E201" s="39" t="s">
        <v>290</v>
      </c>
      <c r="F201" s="15">
        <v>0</v>
      </c>
      <c r="G201" s="36">
        <f t="shared" ref="G201" si="5">+F201/1000000000</f>
        <v>0</v>
      </c>
      <c r="H201" s="15">
        <v>0</v>
      </c>
      <c r="I201" s="37">
        <v>0</v>
      </c>
    </row>
    <row r="202" spans="1:9" x14ac:dyDescent="0.3">
      <c r="A202" s="38" t="s">
        <v>47</v>
      </c>
      <c r="B202" s="39" t="s">
        <v>251</v>
      </c>
      <c r="C202" s="17" t="s">
        <v>278</v>
      </c>
      <c r="D202" s="39" t="s">
        <v>95</v>
      </c>
      <c r="E202" s="39" t="s">
        <v>287</v>
      </c>
      <c r="F202" s="15">
        <v>0</v>
      </c>
      <c r="G202" s="36">
        <f t="shared" si="4"/>
        <v>0</v>
      </c>
      <c r="H202" s="15">
        <v>0</v>
      </c>
      <c r="I202" s="37">
        <v>0</v>
      </c>
    </row>
    <row r="203" spans="1:9" x14ac:dyDescent="0.3">
      <c r="A203" s="38" t="s">
        <v>47</v>
      </c>
      <c r="B203" s="39" t="s">
        <v>252</v>
      </c>
      <c r="C203" s="17" t="s">
        <v>278</v>
      </c>
      <c r="D203" s="39" t="s">
        <v>95</v>
      </c>
      <c r="E203" s="39" t="s">
        <v>290</v>
      </c>
      <c r="F203" s="15">
        <v>0</v>
      </c>
      <c r="G203" s="36">
        <f t="shared" si="4"/>
        <v>0</v>
      </c>
      <c r="H203" s="15">
        <v>0</v>
      </c>
      <c r="I203" s="37">
        <v>0</v>
      </c>
    </row>
    <row r="204" spans="1:9" x14ac:dyDescent="0.3">
      <c r="A204" s="38" t="s">
        <v>47</v>
      </c>
      <c r="B204" s="39" t="s">
        <v>253</v>
      </c>
      <c r="C204" s="17" t="s">
        <v>278</v>
      </c>
      <c r="D204" s="39" t="s">
        <v>95</v>
      </c>
      <c r="E204" s="39" t="s">
        <v>285</v>
      </c>
      <c r="F204" s="15">
        <v>0</v>
      </c>
      <c r="G204" s="36">
        <f t="shared" si="4"/>
        <v>0</v>
      </c>
      <c r="H204" s="15">
        <v>0</v>
      </c>
      <c r="I204" s="37">
        <v>0</v>
      </c>
    </row>
    <row r="205" spans="1:9" x14ac:dyDescent="0.3">
      <c r="A205" s="38" t="s">
        <v>49</v>
      </c>
      <c r="B205" s="39" t="s">
        <v>254</v>
      </c>
      <c r="C205" s="17" t="s">
        <v>280</v>
      </c>
      <c r="D205" s="26" t="s">
        <v>98</v>
      </c>
      <c r="E205" s="26" t="s">
        <v>285</v>
      </c>
      <c r="F205" s="15">
        <v>0</v>
      </c>
      <c r="G205" s="36">
        <f t="shared" si="4"/>
        <v>0</v>
      </c>
      <c r="H205" s="15">
        <v>0</v>
      </c>
      <c r="I205" s="37">
        <v>0</v>
      </c>
    </row>
    <row r="206" spans="1:9" x14ac:dyDescent="0.3">
      <c r="A206" s="38" t="s">
        <v>49</v>
      </c>
      <c r="B206" s="39" t="s">
        <v>255</v>
      </c>
      <c r="C206" s="17" t="s">
        <v>280</v>
      </c>
      <c r="D206" s="26" t="s">
        <v>98</v>
      </c>
      <c r="E206" s="26" t="s">
        <v>287</v>
      </c>
      <c r="F206" s="15">
        <v>0</v>
      </c>
      <c r="G206" s="36">
        <f t="shared" si="4"/>
        <v>0</v>
      </c>
      <c r="H206" s="15">
        <v>0</v>
      </c>
      <c r="I206" s="37">
        <v>0</v>
      </c>
    </row>
    <row r="207" spans="1:9" x14ac:dyDescent="0.3">
      <c r="A207" s="38" t="s">
        <v>49</v>
      </c>
      <c r="B207" s="39" t="s">
        <v>256</v>
      </c>
      <c r="C207" s="17" t="s">
        <v>280</v>
      </c>
      <c r="D207" s="26" t="s">
        <v>98</v>
      </c>
      <c r="E207" s="26" t="s">
        <v>286</v>
      </c>
      <c r="F207" s="15">
        <v>0</v>
      </c>
      <c r="G207" s="36">
        <f t="shared" si="4"/>
        <v>0</v>
      </c>
      <c r="H207" s="15">
        <v>0</v>
      </c>
      <c r="I207" s="37">
        <v>0</v>
      </c>
    </row>
    <row r="208" spans="1:9" x14ac:dyDescent="0.3">
      <c r="A208" s="38" t="s">
        <v>49</v>
      </c>
      <c r="B208" s="39" t="s">
        <v>257</v>
      </c>
      <c r="C208" s="17" t="s">
        <v>280</v>
      </c>
      <c r="D208" s="26" t="s">
        <v>98</v>
      </c>
      <c r="E208" s="26" t="s">
        <v>287</v>
      </c>
      <c r="F208" s="15">
        <v>0</v>
      </c>
      <c r="G208" s="36">
        <f t="shared" si="4"/>
        <v>0</v>
      </c>
      <c r="H208" s="15">
        <v>0</v>
      </c>
      <c r="I208" s="37">
        <v>0</v>
      </c>
    </row>
    <row r="209" spans="1:9" x14ac:dyDescent="0.3">
      <c r="A209" s="38" t="s">
        <v>49</v>
      </c>
      <c r="B209" s="39" t="s">
        <v>258</v>
      </c>
      <c r="C209" s="17" t="s">
        <v>280</v>
      </c>
      <c r="D209" s="26" t="s">
        <v>98</v>
      </c>
      <c r="E209" s="26" t="s">
        <v>286</v>
      </c>
      <c r="F209" s="15">
        <v>0</v>
      </c>
      <c r="G209" s="36">
        <f t="shared" si="4"/>
        <v>0</v>
      </c>
      <c r="H209" s="15">
        <v>0</v>
      </c>
      <c r="I209" s="37">
        <v>0</v>
      </c>
    </row>
    <row r="210" spans="1:9" x14ac:dyDescent="0.3">
      <c r="A210" s="38" t="s">
        <v>49</v>
      </c>
      <c r="B210" s="39" t="s">
        <v>259</v>
      </c>
      <c r="C210" s="17" t="s">
        <v>280</v>
      </c>
      <c r="D210" s="26" t="s">
        <v>98</v>
      </c>
      <c r="E210" s="26" t="s">
        <v>286</v>
      </c>
      <c r="F210" s="15">
        <v>0</v>
      </c>
      <c r="G210" s="36">
        <f t="shared" si="4"/>
        <v>0</v>
      </c>
      <c r="H210" s="15">
        <v>0</v>
      </c>
      <c r="I210" s="37">
        <v>0</v>
      </c>
    </row>
    <row r="211" spans="1:9" x14ac:dyDescent="0.3">
      <c r="A211" s="38" t="s">
        <v>49</v>
      </c>
      <c r="B211" s="39" t="s">
        <v>260</v>
      </c>
      <c r="C211" s="17" t="s">
        <v>280</v>
      </c>
      <c r="D211" s="26" t="s">
        <v>98</v>
      </c>
      <c r="E211" s="26" t="s">
        <v>285</v>
      </c>
      <c r="F211" s="15">
        <v>0</v>
      </c>
      <c r="G211" s="36">
        <f t="shared" si="4"/>
        <v>0</v>
      </c>
      <c r="H211" s="15">
        <v>0</v>
      </c>
      <c r="I211" s="37">
        <v>0</v>
      </c>
    </row>
    <row r="212" spans="1:9" x14ac:dyDescent="0.3">
      <c r="A212" s="38" t="s">
        <v>49</v>
      </c>
      <c r="B212" s="39" t="s">
        <v>261</v>
      </c>
      <c r="C212" s="17" t="s">
        <v>280</v>
      </c>
      <c r="D212" s="26" t="s">
        <v>98</v>
      </c>
      <c r="E212" s="26" t="s">
        <v>286</v>
      </c>
      <c r="F212" s="15">
        <v>0</v>
      </c>
      <c r="G212" s="36">
        <f t="shared" si="4"/>
        <v>0</v>
      </c>
      <c r="H212" s="15">
        <v>0</v>
      </c>
      <c r="I212" s="37">
        <v>0</v>
      </c>
    </row>
    <row r="213" spans="1:9" x14ac:dyDescent="0.3">
      <c r="A213" s="38" t="s">
        <v>49</v>
      </c>
      <c r="B213" s="39" t="s">
        <v>262</v>
      </c>
      <c r="C213" s="17" t="s">
        <v>280</v>
      </c>
      <c r="D213" s="26" t="s">
        <v>98</v>
      </c>
      <c r="E213" s="26" t="s">
        <v>285</v>
      </c>
      <c r="F213" s="15">
        <v>0</v>
      </c>
      <c r="G213" s="36">
        <f t="shared" si="4"/>
        <v>0</v>
      </c>
      <c r="H213" s="15">
        <v>0</v>
      </c>
      <c r="I213" s="37">
        <v>0</v>
      </c>
    </row>
    <row r="214" spans="1:9" x14ac:dyDescent="0.3">
      <c r="A214" s="38" t="s">
        <v>49</v>
      </c>
      <c r="B214" s="39" t="s">
        <v>263</v>
      </c>
      <c r="C214" s="17" t="s">
        <v>280</v>
      </c>
      <c r="D214" s="26" t="s">
        <v>98</v>
      </c>
      <c r="E214" s="26" t="s">
        <v>286</v>
      </c>
      <c r="F214" s="15">
        <v>0</v>
      </c>
      <c r="G214" s="36">
        <f t="shared" si="4"/>
        <v>0</v>
      </c>
      <c r="H214" s="15">
        <v>0</v>
      </c>
      <c r="I214" s="37">
        <v>0</v>
      </c>
    </row>
    <row r="215" spans="1:9" x14ac:dyDescent="0.3">
      <c r="A215" s="38" t="s">
        <v>49</v>
      </c>
      <c r="B215" s="39" t="s">
        <v>264</v>
      </c>
      <c r="C215" s="17" t="s">
        <v>280</v>
      </c>
      <c r="D215" s="26" t="s">
        <v>98</v>
      </c>
      <c r="E215" s="26" t="s">
        <v>286</v>
      </c>
      <c r="F215" s="15">
        <v>0</v>
      </c>
      <c r="G215" s="36">
        <f t="shared" si="4"/>
        <v>0</v>
      </c>
      <c r="H215" s="15">
        <v>0</v>
      </c>
      <c r="I215" s="37">
        <v>0</v>
      </c>
    </row>
    <row r="216" spans="1:9" x14ac:dyDescent="0.3">
      <c r="A216" s="38" t="s">
        <v>49</v>
      </c>
      <c r="B216" s="39" t="s">
        <v>265</v>
      </c>
      <c r="C216" s="17" t="s">
        <v>280</v>
      </c>
      <c r="D216" s="26" t="s">
        <v>98</v>
      </c>
      <c r="E216" s="26" t="s">
        <v>287</v>
      </c>
      <c r="F216" s="15">
        <v>0</v>
      </c>
      <c r="G216" s="36">
        <f t="shared" si="4"/>
        <v>0</v>
      </c>
      <c r="H216" s="15">
        <v>0</v>
      </c>
      <c r="I216" s="37">
        <v>0</v>
      </c>
    </row>
    <row r="217" spans="1:9" x14ac:dyDescent="0.3">
      <c r="A217" s="38" t="s">
        <v>49</v>
      </c>
      <c r="B217" s="39" t="s">
        <v>266</v>
      </c>
      <c r="C217" s="17" t="s">
        <v>280</v>
      </c>
      <c r="D217" s="26" t="s">
        <v>98</v>
      </c>
      <c r="E217" s="26" t="s">
        <v>285</v>
      </c>
      <c r="F217" s="15">
        <v>0</v>
      </c>
      <c r="G217" s="36">
        <f t="shared" si="4"/>
        <v>0</v>
      </c>
      <c r="H217" s="15">
        <v>0</v>
      </c>
      <c r="I217" s="37">
        <v>0</v>
      </c>
    </row>
    <row r="218" spans="1:9" x14ac:dyDescent="0.3">
      <c r="A218" s="38" t="s">
        <v>49</v>
      </c>
      <c r="B218" s="39" t="s">
        <v>267</v>
      </c>
      <c r="C218" s="17" t="s">
        <v>280</v>
      </c>
      <c r="D218" s="26" t="s">
        <v>98</v>
      </c>
      <c r="E218" s="26" t="s">
        <v>287</v>
      </c>
      <c r="F218" s="15">
        <v>0</v>
      </c>
      <c r="G218" s="36">
        <f t="shared" si="4"/>
        <v>0</v>
      </c>
      <c r="H218" s="15">
        <v>0</v>
      </c>
      <c r="I218" s="37">
        <v>0</v>
      </c>
    </row>
    <row r="219" spans="1:9" x14ac:dyDescent="0.3">
      <c r="A219" s="38" t="s">
        <v>49</v>
      </c>
      <c r="B219" s="39" t="s">
        <v>268</v>
      </c>
      <c r="C219" s="17" t="s">
        <v>280</v>
      </c>
      <c r="D219" s="26" t="s">
        <v>98</v>
      </c>
      <c r="E219" s="26" t="s">
        <v>285</v>
      </c>
      <c r="F219" s="15">
        <v>0</v>
      </c>
      <c r="G219" s="36">
        <f t="shared" si="4"/>
        <v>0</v>
      </c>
      <c r="H219" s="15">
        <v>0</v>
      </c>
      <c r="I219" s="37">
        <v>0</v>
      </c>
    </row>
    <row r="220" spans="1:9" x14ac:dyDescent="0.3">
      <c r="A220" s="38" t="s">
        <v>49</v>
      </c>
      <c r="B220" s="39" t="s">
        <v>269</v>
      </c>
      <c r="C220" s="17" t="s">
        <v>280</v>
      </c>
      <c r="D220" s="26" t="s">
        <v>98</v>
      </c>
      <c r="E220" s="26" t="s">
        <v>285</v>
      </c>
      <c r="F220" s="15">
        <v>0</v>
      </c>
      <c r="G220" s="36">
        <f t="shared" si="4"/>
        <v>0</v>
      </c>
      <c r="H220" s="15">
        <v>0</v>
      </c>
      <c r="I220" s="37">
        <v>0</v>
      </c>
    </row>
    <row r="221" spans="1:9" x14ac:dyDescent="0.3">
      <c r="A221" s="38" t="s">
        <v>49</v>
      </c>
      <c r="B221" s="39" t="s">
        <v>270</v>
      </c>
      <c r="C221" s="17" t="s">
        <v>280</v>
      </c>
      <c r="D221" s="26" t="s">
        <v>98</v>
      </c>
      <c r="E221" s="26" t="s">
        <v>290</v>
      </c>
      <c r="F221" s="15">
        <v>0</v>
      </c>
      <c r="G221" s="36">
        <f t="shared" si="4"/>
        <v>0</v>
      </c>
      <c r="H221" s="15">
        <v>0</v>
      </c>
      <c r="I221" s="37">
        <v>0</v>
      </c>
    </row>
    <row r="222" spans="1:9" x14ac:dyDescent="0.3">
      <c r="A222" s="38" t="s">
        <v>49</v>
      </c>
      <c r="B222" s="39" t="s">
        <v>271</v>
      </c>
      <c r="C222" s="17" t="s">
        <v>280</v>
      </c>
      <c r="D222" s="26" t="s">
        <v>98</v>
      </c>
      <c r="E222" s="26" t="s">
        <v>287</v>
      </c>
      <c r="F222" s="15">
        <v>0</v>
      </c>
      <c r="G222" s="36">
        <f t="shared" si="4"/>
        <v>0</v>
      </c>
      <c r="H222" s="15">
        <v>0</v>
      </c>
      <c r="I222" s="37">
        <v>0</v>
      </c>
    </row>
    <row r="223" spans="1:9" x14ac:dyDescent="0.3">
      <c r="A223" s="38" t="s">
        <v>49</v>
      </c>
      <c r="B223" s="39" t="s">
        <v>272</v>
      </c>
      <c r="C223" s="17" t="s">
        <v>280</v>
      </c>
      <c r="D223" s="26" t="s">
        <v>98</v>
      </c>
      <c r="E223" s="26" t="s">
        <v>290</v>
      </c>
      <c r="F223" s="15">
        <v>0</v>
      </c>
      <c r="G223" s="36">
        <f t="shared" si="4"/>
        <v>0</v>
      </c>
      <c r="H223" s="15">
        <v>0</v>
      </c>
      <c r="I223" s="37">
        <v>0</v>
      </c>
    </row>
    <row r="224" spans="1:9" x14ac:dyDescent="0.3">
      <c r="A224" s="40" t="s">
        <v>49</v>
      </c>
      <c r="B224" s="41" t="s">
        <v>273</v>
      </c>
      <c r="C224" s="42" t="s">
        <v>280</v>
      </c>
      <c r="D224" s="43" t="s">
        <v>98</v>
      </c>
      <c r="E224" s="43"/>
      <c r="F224" s="44">
        <v>0</v>
      </c>
      <c r="G224" s="36">
        <f t="shared" si="4"/>
        <v>0</v>
      </c>
      <c r="H224" s="44">
        <v>0</v>
      </c>
      <c r="I224" s="45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6"/>
  <sheetViews>
    <sheetView workbookViewId="0"/>
  </sheetViews>
  <sheetFormatPr defaultColWidth="9.1796875" defaultRowHeight="14" x14ac:dyDescent="0.3"/>
  <cols>
    <col min="1" max="2" width="9.1796875" style="8"/>
    <col min="3" max="3" width="28.81640625" style="8" customWidth="1"/>
    <col min="4" max="4" width="21.1796875" style="8" customWidth="1"/>
    <col min="5" max="5" width="17.26953125" style="8" customWidth="1"/>
    <col min="6" max="6" width="18.453125" style="8" customWidth="1"/>
    <col min="7" max="7" width="9.1796875" style="46"/>
    <col min="8" max="16384" width="9.1796875" style="8"/>
  </cols>
  <sheetData>
    <row r="1" spans="1:9" x14ac:dyDescent="0.3">
      <c r="A1" s="10" t="s">
        <v>291</v>
      </c>
      <c r="B1" s="10" t="s">
        <v>274</v>
      </c>
      <c r="C1" s="12" t="s">
        <v>284</v>
      </c>
      <c r="D1" s="13" t="s">
        <v>0</v>
      </c>
      <c r="E1" s="13" t="s">
        <v>281</v>
      </c>
      <c r="F1" s="13" t="s">
        <v>1</v>
      </c>
      <c r="H1" s="47" t="s">
        <v>298</v>
      </c>
      <c r="I1" s="47" t="s">
        <v>299</v>
      </c>
    </row>
    <row r="2" spans="1:9" x14ac:dyDescent="0.3">
      <c r="A2" s="16" t="s">
        <v>3</v>
      </c>
      <c r="B2" s="17" t="s">
        <v>58</v>
      </c>
      <c r="C2" s="19" t="s">
        <v>285</v>
      </c>
      <c r="D2" s="20">
        <f>sa_all_tot!F2</f>
        <v>100017445.1636125</v>
      </c>
      <c r="E2" s="21">
        <f t="shared" ref="E2:E35" si="0">+D2/1000000000</f>
        <v>0.1000174451636125</v>
      </c>
      <c r="F2" s="22">
        <v>8391643</v>
      </c>
      <c r="G2" s="46">
        <f>+D2/F2</f>
        <v>11.918696393973445</v>
      </c>
      <c r="H2" s="48">
        <f>+E2/$E$54*100</f>
        <v>0.32936254770531165</v>
      </c>
      <c r="I2" s="48">
        <f>+F2/$F$54*100</f>
        <v>0.12005789459663738</v>
      </c>
    </row>
    <row r="3" spans="1:9" x14ac:dyDescent="0.3">
      <c r="A3" s="16" t="s">
        <v>4</v>
      </c>
      <c r="B3" s="17" t="s">
        <v>51</v>
      </c>
      <c r="C3" s="19" t="s">
        <v>285</v>
      </c>
      <c r="D3" s="20">
        <f>sa_all_tot!F3</f>
        <v>106298643.6820022</v>
      </c>
      <c r="E3" s="21">
        <f t="shared" si="0"/>
        <v>0.1062986436820022</v>
      </c>
      <c r="F3" s="22">
        <v>22340024</v>
      </c>
      <c r="G3" s="46">
        <f t="shared" ref="G3:G54" si="1">+D3/F3</f>
        <v>4.7582152858028355</v>
      </c>
      <c r="H3" s="48">
        <f t="shared" ref="H3:H54" si="2">+E3/$E$54*100</f>
        <v>0.3500468547607003</v>
      </c>
      <c r="I3" s="48">
        <f t="shared" ref="I3:I54" si="3">+F3/$F$54*100</f>
        <v>0.31961515124968365</v>
      </c>
    </row>
    <row r="4" spans="1:9" x14ac:dyDescent="0.3">
      <c r="A4" s="16" t="s">
        <v>5</v>
      </c>
      <c r="B4" s="17" t="s">
        <v>59</v>
      </c>
      <c r="C4" s="19" t="s">
        <v>285</v>
      </c>
      <c r="D4" s="20">
        <f>sa_all_tot!F4</f>
        <v>106443874.80832499</v>
      </c>
      <c r="E4" s="21">
        <f t="shared" si="0"/>
        <v>0.106443874808325</v>
      </c>
      <c r="F4" s="22">
        <v>11047744</v>
      </c>
      <c r="G4" s="46">
        <f t="shared" si="1"/>
        <v>9.6348969353675269</v>
      </c>
      <c r="H4" s="48">
        <f t="shared" si="2"/>
        <v>0.35052510826631167</v>
      </c>
      <c r="I4" s="48">
        <f t="shared" si="3"/>
        <v>0.15805830689921305</v>
      </c>
    </row>
    <row r="5" spans="1:9" x14ac:dyDescent="0.3">
      <c r="A5" s="16" t="s">
        <v>6</v>
      </c>
      <c r="B5" s="17" t="s">
        <v>60</v>
      </c>
      <c r="C5" s="19" t="s">
        <v>285</v>
      </c>
      <c r="D5" s="20">
        <f>sa_all_tot!F5</f>
        <v>38221683.543860734</v>
      </c>
      <c r="E5" s="21">
        <f t="shared" si="0"/>
        <v>3.8221683543860734E-2</v>
      </c>
      <c r="F5" s="22">
        <v>7348328</v>
      </c>
      <c r="G5" s="46">
        <f t="shared" si="1"/>
        <v>5.2014122864222632</v>
      </c>
      <c r="H5" s="48">
        <f t="shared" si="2"/>
        <v>0.12586595317445784</v>
      </c>
      <c r="I5" s="48">
        <f t="shared" si="3"/>
        <v>0.10513135371529973</v>
      </c>
    </row>
    <row r="6" spans="1:9" x14ac:dyDescent="0.3">
      <c r="A6" s="16" t="s">
        <v>8</v>
      </c>
      <c r="B6" s="17" t="s">
        <v>89</v>
      </c>
      <c r="C6" s="19" t="s">
        <v>285</v>
      </c>
      <c r="D6" s="20">
        <f>sa_all_tot!F7</f>
        <v>392357947.85977751</v>
      </c>
      <c r="E6" s="21">
        <f t="shared" si="0"/>
        <v>0.39235794785977751</v>
      </c>
      <c r="F6" s="22">
        <v>34342780</v>
      </c>
      <c r="G6" s="46">
        <f t="shared" si="1"/>
        <v>11.424757921745925</v>
      </c>
      <c r="H6" s="48">
        <f t="shared" si="2"/>
        <v>1.2920547321332578</v>
      </c>
      <c r="I6" s="48">
        <f t="shared" si="3"/>
        <v>0.49133666212868038</v>
      </c>
    </row>
    <row r="7" spans="1:9" x14ac:dyDescent="0.3">
      <c r="A7" s="16" t="s">
        <v>9</v>
      </c>
      <c r="B7" s="17" t="s">
        <v>86</v>
      </c>
      <c r="C7" s="19" t="s">
        <v>285</v>
      </c>
      <c r="D7" s="20">
        <f>sa_all_tot!F8</f>
        <v>64860705.785781913</v>
      </c>
      <c r="E7" s="21">
        <f t="shared" si="0"/>
        <v>6.4860705785781916E-2</v>
      </c>
      <c r="F7" s="22">
        <v>7912398</v>
      </c>
      <c r="G7" s="46">
        <f t="shared" si="1"/>
        <v>8.1973512689556198</v>
      </c>
      <c r="H7" s="48">
        <f t="shared" si="2"/>
        <v>0.21358961197842885</v>
      </c>
      <c r="I7" s="48">
        <f t="shared" si="3"/>
        <v>0.11320141301180763</v>
      </c>
    </row>
    <row r="8" spans="1:9" x14ac:dyDescent="0.3">
      <c r="A8" s="16" t="s">
        <v>11</v>
      </c>
      <c r="B8" s="17" t="s">
        <v>61</v>
      </c>
      <c r="C8" s="19" t="s">
        <v>285</v>
      </c>
      <c r="D8" s="20">
        <f>sa_all_tot!F10</f>
        <v>11549774.61997688</v>
      </c>
      <c r="E8" s="21">
        <f t="shared" si="0"/>
        <v>1.1549774619976879E-2</v>
      </c>
      <c r="F8" s="22">
        <v>1124835</v>
      </c>
      <c r="G8" s="46">
        <f t="shared" si="1"/>
        <v>10.267972298138732</v>
      </c>
      <c r="H8" s="48">
        <f t="shared" si="2"/>
        <v>3.8033996849598538E-2</v>
      </c>
      <c r="I8" s="48">
        <f t="shared" si="3"/>
        <v>1.6092834486477629E-2</v>
      </c>
    </row>
    <row r="9" spans="1:9" x14ac:dyDescent="0.3">
      <c r="A9" s="16" t="s">
        <v>12</v>
      </c>
      <c r="B9" s="24" t="s">
        <v>62</v>
      </c>
      <c r="C9" s="19" t="s">
        <v>285</v>
      </c>
      <c r="D9" s="20">
        <f>sa_all_tot!F11</f>
        <v>91774596.56463705</v>
      </c>
      <c r="E9" s="21">
        <f t="shared" si="0"/>
        <v>9.1774596564637045E-2</v>
      </c>
      <c r="F9" s="22">
        <v>10496088</v>
      </c>
      <c r="G9" s="46">
        <f t="shared" si="1"/>
        <v>8.7436954191539797</v>
      </c>
      <c r="H9" s="48">
        <f t="shared" si="2"/>
        <v>0.30221842689252143</v>
      </c>
      <c r="I9" s="48">
        <f t="shared" si="3"/>
        <v>0.15016585271573518</v>
      </c>
    </row>
    <row r="10" spans="1:9" x14ac:dyDescent="0.3">
      <c r="A10" s="16" t="s">
        <v>13</v>
      </c>
      <c r="B10" s="17" t="s">
        <v>67</v>
      </c>
      <c r="C10" s="19" t="s">
        <v>285</v>
      </c>
      <c r="D10" s="20">
        <f>sa_all_tot!F12</f>
        <v>700656399.86290944</v>
      </c>
      <c r="E10" s="21">
        <f t="shared" si="0"/>
        <v>0.7006563998629094</v>
      </c>
      <c r="F10" s="22">
        <v>80274983</v>
      </c>
      <c r="G10" s="46">
        <f t="shared" si="1"/>
        <v>8.7282036529725513</v>
      </c>
      <c r="H10" s="48">
        <f t="shared" si="2"/>
        <v>2.3072972574672024</v>
      </c>
      <c r="I10" s="48">
        <f t="shared" si="3"/>
        <v>1.148481345996351</v>
      </c>
    </row>
    <row r="11" spans="1:9" x14ac:dyDescent="0.3">
      <c r="A11" s="16" t="s">
        <v>14</v>
      </c>
      <c r="B11" s="17" t="s">
        <v>63</v>
      </c>
      <c r="C11" s="19" t="s">
        <v>285</v>
      </c>
      <c r="D11" s="20">
        <f>sa_all_tot!F13</f>
        <v>52222075.784433663</v>
      </c>
      <c r="E11" s="21">
        <f t="shared" si="0"/>
        <v>5.2222075784433664E-2</v>
      </c>
      <c r="F11" s="22">
        <v>5570572</v>
      </c>
      <c r="G11" s="46">
        <f t="shared" si="1"/>
        <v>9.3746343794557649</v>
      </c>
      <c r="H11" s="48">
        <f t="shared" si="2"/>
        <v>0.17196995882752752</v>
      </c>
      <c r="I11" s="48">
        <f t="shared" si="3"/>
        <v>7.9697282882384229E-2</v>
      </c>
    </row>
    <row r="12" spans="1:9" x14ac:dyDescent="0.3">
      <c r="A12" s="16" t="s">
        <v>15</v>
      </c>
      <c r="B12" s="17" t="s">
        <v>64</v>
      </c>
      <c r="C12" s="19" t="s">
        <v>285</v>
      </c>
      <c r="D12" s="20">
        <f>sa_all_tot!F14</f>
        <v>12003488.616244361</v>
      </c>
      <c r="E12" s="21">
        <f t="shared" si="0"/>
        <v>1.2003488616244361E-2</v>
      </c>
      <c r="F12" s="22">
        <v>1327439</v>
      </c>
      <c r="G12" s="46">
        <f t="shared" si="1"/>
        <v>9.0425914985504878</v>
      </c>
      <c r="H12" s="48">
        <f t="shared" si="2"/>
        <v>3.9528100178230482E-2</v>
      </c>
      <c r="I12" s="48">
        <f t="shared" si="3"/>
        <v>1.8991457518565281E-2</v>
      </c>
    </row>
    <row r="13" spans="1:9" x14ac:dyDescent="0.3">
      <c r="A13" s="16" t="s">
        <v>16</v>
      </c>
      <c r="B13" s="17" t="s">
        <v>81</v>
      </c>
      <c r="C13" s="19" t="s">
        <v>285</v>
      </c>
      <c r="D13" s="20">
        <f>sa_all_tot!F15</f>
        <v>282258108.13105428</v>
      </c>
      <c r="E13" s="21">
        <f t="shared" si="0"/>
        <v>0.28225810813105429</v>
      </c>
      <c r="F13" s="22">
        <v>46742697</v>
      </c>
      <c r="G13" s="46">
        <f t="shared" si="1"/>
        <v>6.0385498964908741</v>
      </c>
      <c r="H13" s="48">
        <f t="shared" si="2"/>
        <v>0.92949034493381766</v>
      </c>
      <c r="I13" s="48">
        <f t="shared" si="3"/>
        <v>0.6687402919295492</v>
      </c>
    </row>
    <row r="14" spans="1:9" x14ac:dyDescent="0.3">
      <c r="A14" s="16" t="s">
        <v>17</v>
      </c>
      <c r="B14" s="17" t="s">
        <v>65</v>
      </c>
      <c r="C14" s="19" t="s">
        <v>285</v>
      </c>
      <c r="D14" s="20">
        <f>sa_all_tot!F16</f>
        <v>82105216.118441164</v>
      </c>
      <c r="E14" s="21">
        <f t="shared" si="0"/>
        <v>8.2105216118441168E-2</v>
      </c>
      <c r="F14" s="22">
        <v>5388272</v>
      </c>
      <c r="G14" s="46">
        <f t="shared" si="1"/>
        <v>15.237763817127489</v>
      </c>
      <c r="H14" s="48">
        <f t="shared" si="2"/>
        <v>0.270376663955253</v>
      </c>
      <c r="I14" s="48">
        <f t="shared" si="3"/>
        <v>7.7089145931733799E-2</v>
      </c>
    </row>
    <row r="15" spans="1:9" x14ac:dyDescent="0.3">
      <c r="A15" s="16" t="s">
        <v>18</v>
      </c>
      <c r="B15" s="17" t="s">
        <v>66</v>
      </c>
      <c r="C15" s="19" t="s">
        <v>285</v>
      </c>
      <c r="D15" s="20">
        <f>sa_all_tot!F17</f>
        <v>428761167.17649448</v>
      </c>
      <c r="E15" s="21">
        <f t="shared" si="0"/>
        <v>0.42876116717649448</v>
      </c>
      <c r="F15" s="22">
        <v>65342776</v>
      </c>
      <c r="G15" s="46">
        <f t="shared" si="1"/>
        <v>6.5617225563923771</v>
      </c>
      <c r="H15" s="48">
        <f t="shared" si="2"/>
        <v>1.4119323898680223</v>
      </c>
      <c r="I15" s="48">
        <f t="shared" si="3"/>
        <v>0.93484864807281309</v>
      </c>
    </row>
    <row r="16" spans="1:9" x14ac:dyDescent="0.3">
      <c r="A16" s="16" t="s">
        <v>19</v>
      </c>
      <c r="B16" s="17" t="s">
        <v>83</v>
      </c>
      <c r="C16" s="19" t="s">
        <v>285</v>
      </c>
      <c r="D16" s="20">
        <f>sa_all_tot!F18</f>
        <v>341969516.72053099</v>
      </c>
      <c r="E16" s="21">
        <f t="shared" si="0"/>
        <v>0.341969516720531</v>
      </c>
      <c r="F16" s="22">
        <v>63258918</v>
      </c>
      <c r="G16" s="46">
        <f t="shared" si="1"/>
        <v>5.4058704690543555</v>
      </c>
      <c r="H16" s="48">
        <f t="shared" si="2"/>
        <v>1.1261230586362254</v>
      </c>
      <c r="I16" s="48">
        <f t="shared" si="3"/>
        <v>0.90503522487090149</v>
      </c>
    </row>
    <row r="17" spans="1:9" x14ac:dyDescent="0.3">
      <c r="A17" s="16" t="s">
        <v>20</v>
      </c>
      <c r="B17" s="17" t="s">
        <v>68</v>
      </c>
      <c r="C17" s="19" t="s">
        <v>285</v>
      </c>
      <c r="D17" s="20">
        <f>sa_all_tot!F19</f>
        <v>67669214.883245558</v>
      </c>
      <c r="E17" s="21">
        <f t="shared" si="0"/>
        <v>6.7669214883245551E-2</v>
      </c>
      <c r="F17" s="22">
        <v>11104899</v>
      </c>
      <c r="G17" s="46">
        <f t="shared" si="1"/>
        <v>6.0936362305722511</v>
      </c>
      <c r="H17" s="48">
        <f t="shared" si="2"/>
        <v>0.22283817566730321</v>
      </c>
      <c r="I17" s="48">
        <f t="shared" si="3"/>
        <v>0.15887601434526036</v>
      </c>
    </row>
    <row r="18" spans="1:9" x14ac:dyDescent="0.3">
      <c r="A18" s="16" t="s">
        <v>21</v>
      </c>
      <c r="B18" s="17" t="s">
        <v>84</v>
      </c>
      <c r="C18" s="19" t="s">
        <v>285</v>
      </c>
      <c r="D18" s="20">
        <f>sa_all_tot!F20</f>
        <v>23171201.136430159</v>
      </c>
      <c r="E18" s="21">
        <f t="shared" si="0"/>
        <v>2.3171201136430158E-2</v>
      </c>
      <c r="F18" s="22">
        <v>4280622</v>
      </c>
      <c r="G18" s="46">
        <f t="shared" si="1"/>
        <v>5.4130453790197217</v>
      </c>
      <c r="H18" s="48">
        <f t="shared" si="2"/>
        <v>7.6303947048463092E-2</v>
      </c>
      <c r="I18" s="48">
        <f t="shared" si="3"/>
        <v>6.12421744924143E-2</v>
      </c>
    </row>
    <row r="19" spans="1:9" x14ac:dyDescent="0.3">
      <c r="A19" s="16" t="s">
        <v>22</v>
      </c>
      <c r="B19" s="17" t="s">
        <v>69</v>
      </c>
      <c r="C19" s="19" t="s">
        <v>285</v>
      </c>
      <c r="D19" s="20">
        <f>sa_all_tot!F21</f>
        <v>34261412.749802783</v>
      </c>
      <c r="E19" s="21">
        <f t="shared" si="0"/>
        <v>3.426141274980278E-2</v>
      </c>
      <c r="F19" s="22">
        <v>9971727</v>
      </c>
      <c r="G19" s="46">
        <f t="shared" si="1"/>
        <v>3.4358554691482008</v>
      </c>
      <c r="H19" s="48">
        <f t="shared" si="2"/>
        <v>0.1128245794800975</v>
      </c>
      <c r="I19" s="48">
        <f t="shared" si="3"/>
        <v>0.14266390373284982</v>
      </c>
    </row>
    <row r="20" spans="1:9" x14ac:dyDescent="0.3">
      <c r="A20" s="16" t="s">
        <v>24</v>
      </c>
      <c r="B20" s="17" t="s">
        <v>70</v>
      </c>
      <c r="C20" s="19" t="s">
        <v>285</v>
      </c>
      <c r="D20" s="20">
        <f>sa_all_tot!F23</f>
        <v>48380324.546188213</v>
      </c>
      <c r="E20" s="21">
        <f t="shared" si="0"/>
        <v>4.8380324546188215E-2</v>
      </c>
      <c r="F20" s="22">
        <v>4576794</v>
      </c>
      <c r="G20" s="46">
        <f t="shared" si="1"/>
        <v>10.570789191339662</v>
      </c>
      <c r="H20" s="48">
        <f t="shared" si="2"/>
        <v>0.15931887607482689</v>
      </c>
      <c r="I20" s="48">
        <f t="shared" si="3"/>
        <v>6.5479459939194545E-2</v>
      </c>
    </row>
    <row r="21" spans="1:9" x14ac:dyDescent="0.3">
      <c r="A21" s="16" t="s">
        <v>26</v>
      </c>
      <c r="B21" s="17" t="s">
        <v>71</v>
      </c>
      <c r="C21" s="19" t="s">
        <v>285</v>
      </c>
      <c r="D21" s="20">
        <f>sa_all_tot!F25</f>
        <v>384603366.55867982</v>
      </c>
      <c r="E21" s="21">
        <f t="shared" si="0"/>
        <v>0.38460336655867983</v>
      </c>
      <c r="F21" s="22">
        <v>59379449</v>
      </c>
      <c r="G21" s="46">
        <f t="shared" si="1"/>
        <v>6.4770450557511881</v>
      </c>
      <c r="H21" s="48">
        <f t="shared" si="2"/>
        <v>1.2665185004334831</v>
      </c>
      <c r="I21" s="48">
        <f t="shared" si="3"/>
        <v>0.84953228220604771</v>
      </c>
    </row>
    <row r="22" spans="1:9" x14ac:dyDescent="0.3">
      <c r="A22" s="16" t="s">
        <v>27</v>
      </c>
      <c r="B22" s="17" t="s">
        <v>55</v>
      </c>
      <c r="C22" s="19" t="s">
        <v>285</v>
      </c>
      <c r="D22" s="20">
        <f>sa_all_tot!F26</f>
        <v>634255754.61794639</v>
      </c>
      <c r="E22" s="21">
        <f t="shared" si="0"/>
        <v>0.63425575461794637</v>
      </c>
      <c r="F22" s="22">
        <v>127833000</v>
      </c>
      <c r="G22" s="46">
        <f t="shared" si="1"/>
        <v>4.9615964157764143</v>
      </c>
      <c r="H22" s="48">
        <f t="shared" si="2"/>
        <v>2.0886365463144427</v>
      </c>
      <c r="I22" s="48">
        <f t="shared" si="3"/>
        <v>1.8288862907981125</v>
      </c>
    </row>
    <row r="23" spans="1:9" x14ac:dyDescent="0.3">
      <c r="A23" s="16" t="s">
        <v>28</v>
      </c>
      <c r="B23" s="24" t="s">
        <v>96</v>
      </c>
      <c r="C23" s="19" t="s">
        <v>285</v>
      </c>
      <c r="D23" s="20">
        <f>sa_all_tot!F27</f>
        <v>358978748.83680642</v>
      </c>
      <c r="E23" s="21">
        <f t="shared" si="0"/>
        <v>0.35897874883680642</v>
      </c>
      <c r="F23" s="22">
        <v>49936638</v>
      </c>
      <c r="G23" s="46">
        <f t="shared" si="1"/>
        <v>7.1886847656185111</v>
      </c>
      <c r="H23" s="48">
        <f t="shared" si="2"/>
        <v>1.182135327447563</v>
      </c>
      <c r="I23" s="48">
        <f t="shared" si="3"/>
        <v>0.71443549511274917</v>
      </c>
    </row>
    <row r="24" spans="1:9" x14ac:dyDescent="0.3">
      <c r="A24" s="16" t="s">
        <v>29</v>
      </c>
      <c r="B24" s="24" t="s">
        <v>73</v>
      </c>
      <c r="C24" s="19" t="s">
        <v>285</v>
      </c>
      <c r="D24" s="20">
        <f>sa_all_tot!F28</f>
        <v>14095331.6287286</v>
      </c>
      <c r="E24" s="21">
        <f t="shared" si="0"/>
        <v>1.40953316287286E-2</v>
      </c>
      <c r="F24" s="22">
        <v>3028115</v>
      </c>
      <c r="G24" s="46">
        <f t="shared" si="1"/>
        <v>4.6548204505867838</v>
      </c>
      <c r="H24" s="48">
        <f t="shared" si="2"/>
        <v>4.6416645900072412E-2</v>
      </c>
      <c r="I24" s="48">
        <f t="shared" si="3"/>
        <v>4.3322757116395036E-2</v>
      </c>
    </row>
    <row r="25" spans="1:9" x14ac:dyDescent="0.3">
      <c r="A25" s="16" t="s">
        <v>30</v>
      </c>
      <c r="B25" s="17" t="s">
        <v>74</v>
      </c>
      <c r="C25" s="19" t="s">
        <v>285</v>
      </c>
      <c r="D25" s="20">
        <f>sa_all_tot!F29</f>
        <v>9885001.0605341773</v>
      </c>
      <c r="E25" s="21">
        <f t="shared" si="0"/>
        <v>9.8850010605341775E-3</v>
      </c>
      <c r="F25" s="22">
        <v>518347</v>
      </c>
      <c r="G25" s="46">
        <f t="shared" si="1"/>
        <v>19.070238779300695</v>
      </c>
      <c r="H25" s="48">
        <f t="shared" si="2"/>
        <v>3.2551812616702619E-2</v>
      </c>
      <c r="I25" s="48">
        <f t="shared" si="3"/>
        <v>7.4159076465101278E-3</v>
      </c>
    </row>
    <row r="26" spans="1:9" x14ac:dyDescent="0.3">
      <c r="A26" s="16" t="s">
        <v>31</v>
      </c>
      <c r="B26" s="17" t="s">
        <v>72</v>
      </c>
      <c r="C26" s="19" t="s">
        <v>285</v>
      </c>
      <c r="D26" s="20">
        <f>sa_all_tot!F30</f>
        <v>13339518.422678489</v>
      </c>
      <c r="E26" s="21">
        <f t="shared" si="0"/>
        <v>1.3339518422678489E-2</v>
      </c>
      <c r="F26" s="22">
        <v>2059709</v>
      </c>
      <c r="G26" s="46">
        <f t="shared" si="1"/>
        <v>6.4764092513449665</v>
      </c>
      <c r="H26" s="48">
        <f t="shared" si="2"/>
        <v>4.3927714466893295E-2</v>
      </c>
      <c r="I26" s="48">
        <f t="shared" si="3"/>
        <v>2.9467927320281063E-2</v>
      </c>
    </row>
    <row r="27" spans="1:9" x14ac:dyDescent="0.3">
      <c r="A27" s="16" t="s">
        <v>32</v>
      </c>
      <c r="B27" s="17" t="s">
        <v>75</v>
      </c>
      <c r="C27" s="19" t="s">
        <v>285</v>
      </c>
      <c r="D27" s="20">
        <f>sa_all_tot!F31</f>
        <v>2072384.2807455731</v>
      </c>
      <c r="E27" s="21">
        <f t="shared" si="0"/>
        <v>2.0723842807455731E-3</v>
      </c>
      <c r="F27" s="22">
        <v>416268</v>
      </c>
      <c r="G27" s="46">
        <f t="shared" si="1"/>
        <v>4.9784856888965114</v>
      </c>
      <c r="H27" s="48">
        <f t="shared" si="2"/>
        <v>6.8244671258522313E-3</v>
      </c>
      <c r="I27" s="48">
        <f t="shared" si="3"/>
        <v>5.9554797157068103E-3</v>
      </c>
    </row>
    <row r="28" spans="1:9" x14ac:dyDescent="0.3">
      <c r="A28" s="16" t="s">
        <v>34</v>
      </c>
      <c r="B28" s="17" t="s">
        <v>76</v>
      </c>
      <c r="C28" s="19" t="s">
        <v>285</v>
      </c>
      <c r="D28" s="20">
        <f>sa_all_tot!F33</f>
        <v>116868040.2482132</v>
      </c>
      <c r="E28" s="21">
        <f t="shared" si="0"/>
        <v>0.11686804024821321</v>
      </c>
      <c r="F28" s="22">
        <v>16693074</v>
      </c>
      <c r="G28" s="46">
        <f t="shared" si="1"/>
        <v>7.0009897666668941</v>
      </c>
      <c r="H28" s="48">
        <f t="shared" si="2"/>
        <v>0.38485241668102738</v>
      </c>
      <c r="I28" s="48">
        <f t="shared" si="3"/>
        <v>0.23882514053396547</v>
      </c>
    </row>
    <row r="29" spans="1:9" x14ac:dyDescent="0.3">
      <c r="A29" s="16" t="s">
        <v>35</v>
      </c>
      <c r="B29" s="17" t="s">
        <v>85</v>
      </c>
      <c r="C29" s="19" t="s">
        <v>285</v>
      </c>
      <c r="D29" s="20">
        <f>sa_all_tot!F34</f>
        <v>73018917.938560098</v>
      </c>
      <c r="E29" s="21">
        <f t="shared" si="0"/>
        <v>7.3018917938560093E-2</v>
      </c>
      <c r="F29" s="22">
        <v>4953088</v>
      </c>
      <c r="G29" s="46">
        <f t="shared" si="1"/>
        <v>14.742099865489992</v>
      </c>
      <c r="H29" s="48">
        <f t="shared" si="2"/>
        <v>0.24045502065752419</v>
      </c>
      <c r="I29" s="48">
        <f t="shared" si="3"/>
        <v>7.0863038028651765E-2</v>
      </c>
    </row>
    <row r="30" spans="1:9" x14ac:dyDescent="0.3">
      <c r="A30" s="16" t="s">
        <v>36</v>
      </c>
      <c r="B30" s="17" t="s">
        <v>275</v>
      </c>
      <c r="C30" s="19" t="s">
        <v>285</v>
      </c>
      <c r="D30" s="20">
        <f>sa_all_tot!F35</f>
        <v>372687684.84123462</v>
      </c>
      <c r="E30" s="21">
        <f t="shared" si="0"/>
        <v>0.3726876848412346</v>
      </c>
      <c r="F30" s="22">
        <v>38063255</v>
      </c>
      <c r="G30" s="46">
        <f t="shared" si="1"/>
        <v>9.7912720507280486</v>
      </c>
      <c r="H30" s="48">
        <f t="shared" si="2"/>
        <v>1.2272795528510552</v>
      </c>
      <c r="I30" s="48">
        <f t="shared" si="3"/>
        <v>0.54456490305830818</v>
      </c>
    </row>
    <row r="31" spans="1:9" x14ac:dyDescent="0.3">
      <c r="A31" s="16" t="s">
        <v>37</v>
      </c>
      <c r="B31" s="17" t="s">
        <v>77</v>
      </c>
      <c r="C31" s="19" t="s">
        <v>285</v>
      </c>
      <c r="D31" s="20">
        <f>sa_all_tot!F36</f>
        <v>107918644.1539456</v>
      </c>
      <c r="E31" s="21">
        <f t="shared" si="0"/>
        <v>0.1079186441539456</v>
      </c>
      <c r="F31" s="22">
        <v>10557560</v>
      </c>
      <c r="G31" s="46">
        <f t="shared" si="1"/>
        <v>10.221930460631585</v>
      </c>
      <c r="H31" s="48">
        <f t="shared" si="2"/>
        <v>0.35538159893308202</v>
      </c>
      <c r="I31" s="48">
        <f t="shared" si="3"/>
        <v>0.15104532279050417</v>
      </c>
    </row>
    <row r="32" spans="1:9" x14ac:dyDescent="0.3">
      <c r="A32" s="16" t="s">
        <v>40</v>
      </c>
      <c r="B32" s="17" t="s">
        <v>82</v>
      </c>
      <c r="C32" s="19" t="s">
        <v>285</v>
      </c>
      <c r="D32" s="20">
        <f>sa_all_tot!F39</f>
        <v>108785996.03378139</v>
      </c>
      <c r="E32" s="21">
        <f t="shared" si="0"/>
        <v>0.10878599603378139</v>
      </c>
      <c r="F32" s="22">
        <v>9449213</v>
      </c>
      <c r="G32" s="46">
        <f t="shared" si="1"/>
        <v>11.512704394935472</v>
      </c>
      <c r="H32" s="48">
        <f t="shared" si="2"/>
        <v>0.35823783290738909</v>
      </c>
      <c r="I32" s="48">
        <f t="shared" si="3"/>
        <v>0.13518837948363335</v>
      </c>
    </row>
    <row r="33" spans="1:9" x14ac:dyDescent="0.3">
      <c r="A33" s="16" t="s">
        <v>41</v>
      </c>
      <c r="B33" s="24" t="s">
        <v>80</v>
      </c>
      <c r="C33" s="19" t="s">
        <v>285</v>
      </c>
      <c r="D33" s="20">
        <f>sa_all_tot!F40</f>
        <v>13836481.88611367</v>
      </c>
      <c r="E33" s="21">
        <f t="shared" si="0"/>
        <v>1.383648188611367E-2</v>
      </c>
      <c r="F33" s="22">
        <v>2052843</v>
      </c>
      <c r="G33" s="46">
        <f t="shared" si="1"/>
        <v>6.7401559135860216</v>
      </c>
      <c r="H33" s="48">
        <f t="shared" si="2"/>
        <v>4.5564240496584515E-2</v>
      </c>
      <c r="I33" s="48">
        <f t="shared" si="3"/>
        <v>2.9369696556138629E-2</v>
      </c>
    </row>
    <row r="34" spans="1:9" x14ac:dyDescent="0.3">
      <c r="A34" s="16" t="s">
        <v>42</v>
      </c>
      <c r="B34" s="24" t="s">
        <v>79</v>
      </c>
      <c r="C34" s="19" t="s">
        <v>285</v>
      </c>
      <c r="D34" s="20">
        <f>sa_all_tot!F41</f>
        <v>38790991.565392204</v>
      </c>
      <c r="E34" s="21">
        <f t="shared" si="0"/>
        <v>3.8790991565392202E-2</v>
      </c>
      <c r="F34" s="22">
        <v>5398384</v>
      </c>
      <c r="G34" s="46">
        <f t="shared" si="1"/>
        <v>7.1856673340377792</v>
      </c>
      <c r="H34" s="48">
        <f t="shared" si="2"/>
        <v>0.12774071352345434</v>
      </c>
      <c r="I34" s="48">
        <f t="shared" si="3"/>
        <v>7.7233816698848323E-2</v>
      </c>
    </row>
    <row r="35" spans="1:9" x14ac:dyDescent="0.3">
      <c r="A35" s="16" t="s">
        <v>44</v>
      </c>
      <c r="B35" s="17" t="s">
        <v>90</v>
      </c>
      <c r="C35" s="19" t="s">
        <v>285</v>
      </c>
      <c r="D35" s="20">
        <f>sa_all_tot!F43</f>
        <v>2108904091.805475</v>
      </c>
      <c r="E35" s="21">
        <f t="shared" si="0"/>
        <v>2.1089040918054751</v>
      </c>
      <c r="F35" s="22">
        <v>311663358</v>
      </c>
      <c r="G35" s="46">
        <f t="shared" si="1"/>
        <v>6.7666090275696602</v>
      </c>
      <c r="H35" s="48">
        <f t="shared" si="2"/>
        <v>6.9447287261433566</v>
      </c>
      <c r="I35" s="48">
        <f t="shared" si="3"/>
        <v>4.4589178286538234</v>
      </c>
    </row>
    <row r="36" spans="1:9" x14ac:dyDescent="0.3">
      <c r="A36" s="49" t="s">
        <v>293</v>
      </c>
      <c r="B36" s="50"/>
      <c r="C36" s="51"/>
      <c r="D36" s="52">
        <f>+SUM(D2:D35)</f>
        <v>7343023751.6325855</v>
      </c>
      <c r="E36" s="52">
        <f t="shared" ref="E36:F36" si="4">+SUM(E2:E35)</f>
        <v>7.3430237516325843</v>
      </c>
      <c r="F36" s="52">
        <f t="shared" si="4"/>
        <v>1042845840</v>
      </c>
      <c r="G36" s="53">
        <f t="shared" si="1"/>
        <v>7.0413319687141733</v>
      </c>
      <c r="H36" s="54">
        <f t="shared" si="2"/>
        <v>24.18095170039604</v>
      </c>
      <c r="I36" s="54">
        <f t="shared" si="3"/>
        <v>14.919828684235229</v>
      </c>
    </row>
    <row r="37" spans="1:9" x14ac:dyDescent="0.3">
      <c r="A37" s="49" t="s">
        <v>10</v>
      </c>
      <c r="B37" s="50" t="s">
        <v>53</v>
      </c>
      <c r="C37" s="51" t="s">
        <v>286</v>
      </c>
      <c r="D37" s="52">
        <f>sa_all_tot!F9</f>
        <v>13972337415.664881</v>
      </c>
      <c r="E37" s="55">
        <f t="shared" ref="E37:E45" si="5">+D37/1000000000</f>
        <v>13.972337415664882</v>
      </c>
      <c r="F37" s="56">
        <v>1344130000</v>
      </c>
      <c r="G37" s="53">
        <f t="shared" si="1"/>
        <v>10.395078910272726</v>
      </c>
      <c r="H37" s="54">
        <f t="shared" si="2"/>
        <v>46.01161968388174</v>
      </c>
      <c r="I37" s="54">
        <f t="shared" si="3"/>
        <v>19.230252986712873</v>
      </c>
    </row>
    <row r="38" spans="1:9" x14ac:dyDescent="0.3">
      <c r="A38" s="16" t="s">
        <v>7</v>
      </c>
      <c r="B38" s="17" t="s">
        <v>91</v>
      </c>
      <c r="C38" s="19" t="s">
        <v>286</v>
      </c>
      <c r="D38" s="20">
        <f>sa_all_tot!F6</f>
        <v>553065039.60840642</v>
      </c>
      <c r="E38" s="21">
        <f t="shared" si="5"/>
        <v>0.55306503960840647</v>
      </c>
      <c r="F38" s="22">
        <v>198686688</v>
      </c>
      <c r="G38" s="46">
        <f t="shared" si="1"/>
        <v>2.783603900068063</v>
      </c>
      <c r="H38" s="48">
        <f t="shared" si="2"/>
        <v>1.8212713811493693</v>
      </c>
      <c r="I38" s="48">
        <f t="shared" si="3"/>
        <v>2.8425786756728062</v>
      </c>
    </row>
    <row r="39" spans="1:9" x14ac:dyDescent="0.3">
      <c r="A39" s="16" t="s">
        <v>33</v>
      </c>
      <c r="B39" s="17" t="s">
        <v>93</v>
      </c>
      <c r="C39" s="19" t="s">
        <v>286</v>
      </c>
      <c r="D39" s="20">
        <f>sa_all_tot!F32</f>
        <v>265799909.30403939</v>
      </c>
      <c r="E39" s="21">
        <f t="shared" si="5"/>
        <v>0.26579990930403941</v>
      </c>
      <c r="F39" s="22">
        <v>119090017</v>
      </c>
      <c r="G39" s="46">
        <f t="shared" si="1"/>
        <v>2.2319243543649789</v>
      </c>
      <c r="H39" s="48">
        <f t="shared" si="2"/>
        <v>0.87529265684611679</v>
      </c>
      <c r="I39" s="48">
        <f t="shared" si="3"/>
        <v>1.703801830999931</v>
      </c>
    </row>
    <row r="40" spans="1:9" x14ac:dyDescent="0.3">
      <c r="A40" s="16" t="s">
        <v>38</v>
      </c>
      <c r="B40" s="17" t="s">
        <v>78</v>
      </c>
      <c r="C40" s="19" t="s">
        <v>286</v>
      </c>
      <c r="D40" s="20">
        <f>sa_all_tot!F37</f>
        <v>105170903.47280011</v>
      </c>
      <c r="E40" s="21">
        <f t="shared" si="5"/>
        <v>0.1051709034728001</v>
      </c>
      <c r="F40" s="22">
        <v>20147528</v>
      </c>
      <c r="G40" s="46">
        <f t="shared" si="1"/>
        <v>5.2200400700671619</v>
      </c>
      <c r="H40" s="48">
        <f t="shared" si="2"/>
        <v>0.34633314873826676</v>
      </c>
      <c r="I40" s="48">
        <f t="shared" si="3"/>
        <v>0.28824746155273762</v>
      </c>
    </row>
    <row r="41" spans="1:9" x14ac:dyDescent="0.3">
      <c r="A41" s="16" t="s">
        <v>39</v>
      </c>
      <c r="B41" s="24" t="s">
        <v>56</v>
      </c>
      <c r="C41" s="19" t="s">
        <v>286</v>
      </c>
      <c r="D41" s="20">
        <f>sa_all_tot!F38</f>
        <v>528615755.16888589</v>
      </c>
      <c r="E41" s="21">
        <f t="shared" si="5"/>
        <v>0.52861575516888593</v>
      </c>
      <c r="F41" s="22">
        <v>142960868</v>
      </c>
      <c r="G41" s="46">
        <f t="shared" si="1"/>
        <v>3.6976255290285862</v>
      </c>
      <c r="H41" s="48">
        <f t="shared" si="2"/>
        <v>1.7407586406029634</v>
      </c>
      <c r="I41" s="48">
        <f t="shared" si="3"/>
        <v>2.0453182793629074</v>
      </c>
    </row>
    <row r="42" spans="1:9" x14ac:dyDescent="0.3">
      <c r="A42" s="16" t="s">
        <v>43</v>
      </c>
      <c r="B42" s="17" t="s">
        <v>87</v>
      </c>
      <c r="C42" s="19" t="s">
        <v>286</v>
      </c>
      <c r="D42" s="20">
        <f>sa_all_tot!F42</f>
        <v>367177909.36214811</v>
      </c>
      <c r="E42" s="21">
        <f t="shared" si="5"/>
        <v>0.36717790936214811</v>
      </c>
      <c r="F42" s="22">
        <v>73409455</v>
      </c>
      <c r="G42" s="46">
        <f t="shared" si="1"/>
        <v>5.0017795304725814</v>
      </c>
      <c r="H42" s="48">
        <f t="shared" si="2"/>
        <v>1.2091355812058326</v>
      </c>
      <c r="I42" s="48">
        <f t="shared" si="3"/>
        <v>1.0502573346824446</v>
      </c>
    </row>
    <row r="43" spans="1:9" x14ac:dyDescent="0.3">
      <c r="A43" s="16" t="s">
        <v>46</v>
      </c>
      <c r="B43" s="17" t="s">
        <v>277</v>
      </c>
      <c r="C43" s="19" t="s">
        <v>286</v>
      </c>
      <c r="D43" s="20">
        <f>sa_all_tot!F45</f>
        <v>138937105.51078349</v>
      </c>
      <c r="E43" s="21">
        <f t="shared" si="5"/>
        <v>0.1389371055107835</v>
      </c>
      <c r="F43" s="22">
        <v>158263341</v>
      </c>
      <c r="G43" s="46">
        <f t="shared" si="1"/>
        <v>0.87788558381807125</v>
      </c>
      <c r="H43" s="48">
        <f t="shared" si="2"/>
        <v>0.45752697408913229</v>
      </c>
      <c r="I43" s="48">
        <f t="shared" si="3"/>
        <v>2.2642483137437659</v>
      </c>
    </row>
    <row r="44" spans="1:9" x14ac:dyDescent="0.3">
      <c r="A44" s="16" t="s">
        <v>48</v>
      </c>
      <c r="B44" s="17" t="s">
        <v>279</v>
      </c>
      <c r="C44" s="19" t="s">
        <v>286</v>
      </c>
      <c r="D44" s="20">
        <f>sa_all_tot!F47</f>
        <v>736665252.97333908</v>
      </c>
      <c r="E44" s="21">
        <f t="shared" si="5"/>
        <v>0.73666525297333907</v>
      </c>
      <c r="F44" s="22">
        <v>285822469</v>
      </c>
      <c r="G44" s="46">
        <f t="shared" si="1"/>
        <v>2.5773524927927869</v>
      </c>
      <c r="H44" s="48">
        <f t="shared" si="2"/>
        <v>2.4258762471724125</v>
      </c>
      <c r="I44" s="48">
        <f t="shared" si="3"/>
        <v>4.0892163616293793</v>
      </c>
    </row>
    <row r="45" spans="1:9" x14ac:dyDescent="0.3">
      <c r="A45" s="16" t="s">
        <v>50</v>
      </c>
      <c r="B45" s="17" t="s">
        <v>94</v>
      </c>
      <c r="C45" s="28" t="s">
        <v>286</v>
      </c>
      <c r="D45" s="29">
        <f>sa_all_tot!F49</f>
        <v>121880591.05360229</v>
      </c>
      <c r="E45" s="30">
        <f t="shared" si="5"/>
        <v>0.1218805910536023</v>
      </c>
      <c r="F45" s="31">
        <v>51729345.359999999</v>
      </c>
      <c r="G45" s="46">
        <f t="shared" si="1"/>
        <v>2.356120886614721</v>
      </c>
      <c r="H45" s="48">
        <f t="shared" si="2"/>
        <v>0.40135900211784364</v>
      </c>
      <c r="I45" s="48">
        <f t="shared" si="3"/>
        <v>0.74008347266249674</v>
      </c>
    </row>
    <row r="46" spans="1:9" x14ac:dyDescent="0.3">
      <c r="A46" s="49" t="s">
        <v>294</v>
      </c>
      <c r="B46" s="57"/>
      <c r="C46" s="57"/>
      <c r="D46" s="53">
        <f>+SUM(D38:D45)</f>
        <v>2817312466.4540043</v>
      </c>
      <c r="E46" s="53">
        <f t="shared" ref="E46:F46" si="6">+SUM(E38:E45)</f>
        <v>2.817312466454005</v>
      </c>
      <c r="F46" s="53">
        <f t="shared" si="6"/>
        <v>1050109711.36</v>
      </c>
      <c r="G46" s="53">
        <f t="shared" si="1"/>
        <v>2.6828744044327473</v>
      </c>
      <c r="H46" s="54">
        <f t="shared" si="2"/>
        <v>9.277553631921938</v>
      </c>
      <c r="I46" s="54">
        <f t="shared" si="3"/>
        <v>15.02375173030647</v>
      </c>
    </row>
    <row r="47" spans="1:9" x14ac:dyDescent="0.3">
      <c r="A47" s="16" t="s">
        <v>45</v>
      </c>
      <c r="B47" s="17" t="s">
        <v>276</v>
      </c>
      <c r="C47" s="19" t="s">
        <v>288</v>
      </c>
      <c r="D47" s="20">
        <f>sa_all_tot!F44</f>
        <v>1723851404.0443709</v>
      </c>
      <c r="E47" s="21">
        <f>+D47/1000000000</f>
        <v>1.7238514040443709</v>
      </c>
      <c r="F47" s="22">
        <v>813751154</v>
      </c>
      <c r="G47" s="46">
        <f t="shared" si="1"/>
        <v>2.1184011789977393</v>
      </c>
      <c r="H47" s="48">
        <f t="shared" si="2"/>
        <v>5.6767305880753947</v>
      </c>
      <c r="I47" s="48">
        <f t="shared" si="3"/>
        <v>11.642207643345174</v>
      </c>
    </row>
    <row r="48" spans="1:9" x14ac:dyDescent="0.3">
      <c r="A48" s="16" t="s">
        <v>49</v>
      </c>
      <c r="B48" s="17" t="s">
        <v>280</v>
      </c>
      <c r="C48" s="26" t="s">
        <v>288</v>
      </c>
      <c r="D48" s="20">
        <f>sa_all_tot!F48</f>
        <v>1598293183.760381</v>
      </c>
      <c r="E48" s="21">
        <f>+D48/1000000000</f>
        <v>1.5982931837603809</v>
      </c>
      <c r="F48" s="22">
        <v>396156980</v>
      </c>
      <c r="G48" s="46">
        <f t="shared" si="1"/>
        <v>4.0344945676847122</v>
      </c>
      <c r="H48" s="48">
        <f t="shared" si="2"/>
        <v>5.2632609653467703</v>
      </c>
      <c r="I48" s="48">
        <f t="shared" si="3"/>
        <v>5.6677545682725272</v>
      </c>
    </row>
    <row r="49" spans="1:11" x14ac:dyDescent="0.3">
      <c r="A49" s="49" t="s">
        <v>296</v>
      </c>
      <c r="B49" s="57"/>
      <c r="C49" s="57"/>
      <c r="D49" s="53">
        <f>+SUM(D47:D48)</f>
        <v>3322144587.8047519</v>
      </c>
      <c r="E49" s="53">
        <f t="shared" ref="E49:F49" si="7">+SUM(E47:E48)</f>
        <v>3.3221445878047517</v>
      </c>
      <c r="F49" s="53">
        <f t="shared" si="7"/>
        <v>1209908134</v>
      </c>
      <c r="G49" s="53">
        <f t="shared" si="1"/>
        <v>2.7457825056697667</v>
      </c>
      <c r="H49" s="54">
        <f t="shared" si="2"/>
        <v>10.939991553422166</v>
      </c>
      <c r="I49" s="54">
        <f t="shared" si="3"/>
        <v>17.309962211617702</v>
      </c>
      <c r="J49" s="58"/>
      <c r="K49" s="48"/>
    </row>
    <row r="50" spans="1:11" x14ac:dyDescent="0.3">
      <c r="A50" s="16" t="s">
        <v>23</v>
      </c>
      <c r="B50" s="17" t="s">
        <v>97</v>
      </c>
      <c r="C50" s="19" t="s">
        <v>287</v>
      </c>
      <c r="D50" s="20">
        <f>sa_all_tot!F22</f>
        <v>374741182.86960781</v>
      </c>
      <c r="E50" s="21">
        <f>+D50/1000000000</f>
        <v>0.37474118286960778</v>
      </c>
      <c r="F50" s="22">
        <v>245707511</v>
      </c>
      <c r="G50" s="46">
        <f t="shared" si="1"/>
        <v>1.5251515158997635</v>
      </c>
      <c r="H50" s="48">
        <f t="shared" si="2"/>
        <v>1.2340418265846667</v>
      </c>
      <c r="I50" s="48">
        <f t="shared" si="3"/>
        <v>3.5152980718126496</v>
      </c>
    </row>
    <row r="51" spans="1:11" x14ac:dyDescent="0.3">
      <c r="A51" s="16" t="s">
        <v>25</v>
      </c>
      <c r="B51" s="17" t="s">
        <v>54</v>
      </c>
      <c r="C51" s="19" t="s">
        <v>287</v>
      </c>
      <c r="D51" s="20">
        <f>sa_all_tot!F24</f>
        <v>1624889226.9504061</v>
      </c>
      <c r="E51" s="21">
        <f>+D51/1000000000</f>
        <v>1.6248892269504061</v>
      </c>
      <c r="F51" s="22">
        <v>1247236029</v>
      </c>
      <c r="G51" s="46">
        <f t="shared" si="1"/>
        <v>1.3027920851943302</v>
      </c>
      <c r="H51" s="48">
        <f t="shared" si="2"/>
        <v>5.3508430919409635</v>
      </c>
      <c r="I51" s="48">
        <f t="shared" si="3"/>
        <v>17.844006436738375</v>
      </c>
    </row>
    <row r="52" spans="1:11" x14ac:dyDescent="0.3">
      <c r="A52" s="16" t="s">
        <v>47</v>
      </c>
      <c r="B52" s="17" t="s">
        <v>278</v>
      </c>
      <c r="C52" s="19" t="s">
        <v>289</v>
      </c>
      <c r="D52" s="20">
        <f>sa_all_tot!F46</f>
        <v>912527170.95464969</v>
      </c>
      <c r="E52" s="21">
        <f>+D52/1000000000</f>
        <v>0.91252717095464964</v>
      </c>
      <c r="F52" s="22">
        <v>849726410</v>
      </c>
      <c r="G52" s="46">
        <f t="shared" si="1"/>
        <v>1.0739070366833128</v>
      </c>
      <c r="H52" s="48">
        <f t="shared" si="2"/>
        <v>3.0049985118524929</v>
      </c>
      <c r="I52" s="48">
        <f t="shared" si="3"/>
        <v>12.156899878576706</v>
      </c>
    </row>
    <row r="53" spans="1:11" x14ac:dyDescent="0.3">
      <c r="A53" s="49" t="s">
        <v>297</v>
      </c>
      <c r="B53" s="57"/>
      <c r="C53" s="57"/>
      <c r="D53" s="53">
        <f>+SUM(D50:D52)</f>
        <v>2912157580.7746639</v>
      </c>
      <c r="E53" s="53">
        <f t="shared" ref="E53:F53" si="8">+SUM(E50:E52)</f>
        <v>2.9121575807746636</v>
      </c>
      <c r="F53" s="53">
        <f t="shared" si="8"/>
        <v>2342669950</v>
      </c>
      <c r="G53" s="53">
        <f>+D53/F53</f>
        <v>1.2430934117606554</v>
      </c>
      <c r="H53" s="54">
        <f t="shared" si="2"/>
        <v>9.5898834303781229</v>
      </c>
      <c r="I53" s="54">
        <f t="shared" si="3"/>
        <v>33.516204387127736</v>
      </c>
    </row>
    <row r="54" spans="1:11" x14ac:dyDescent="0.3">
      <c r="A54" s="59" t="s">
        <v>295</v>
      </c>
      <c r="B54" s="60"/>
      <c r="C54" s="60"/>
      <c r="D54" s="61">
        <f>+D53+D49+D46+D37+D36</f>
        <v>30366975802.330887</v>
      </c>
      <c r="E54" s="61">
        <f t="shared" ref="E54:F54" si="9">+E53+E49+E46+E37+E36</f>
        <v>30.366975802330884</v>
      </c>
      <c r="F54" s="61">
        <f t="shared" si="9"/>
        <v>6989663635.3599997</v>
      </c>
      <c r="G54" s="62">
        <f t="shared" si="1"/>
        <v>4.344554671945505</v>
      </c>
      <c r="H54" s="63">
        <f t="shared" si="2"/>
        <v>100</v>
      </c>
      <c r="I54" s="63">
        <f t="shared" si="3"/>
        <v>100</v>
      </c>
    </row>
    <row r="55" spans="1:11" x14ac:dyDescent="0.3">
      <c r="A55" s="47"/>
      <c r="E55" s="58"/>
    </row>
    <row r="56" spans="1:11" x14ac:dyDescent="0.3">
      <c r="E56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sa_all_tot</vt:lpstr>
      <vt:lpstr>sa_agg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2021-06-07T11:29:30Z</dcterms:modified>
</cp:coreProperties>
</file>