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2392129947f57dc4/All/01_Projects/250104_Gyoseki Competition/02_財務モデル/00_Financial model/02_花王/"/>
    </mc:Choice>
  </mc:AlternateContent>
  <xr:revisionPtr revIDLastSave="4195" documentId="8_{FCC76A60-C56A-43AE-9D9B-8B2B4C95943B}" xr6:coauthVersionLast="47" xr6:coauthVersionMax="47" xr10:uidLastSave="{1AD53E73-6F87-424F-92A3-89D9DB5C917C}"/>
  <bookViews>
    <workbookView xWindow="-110" yWindow="-110" windowWidth="19420" windowHeight="11500" tabRatio="987" activeTab="2" xr2:uid="{00000000-000D-0000-FFFF-FFFF00000000}"/>
  </bookViews>
  <sheets>
    <sheet name="Cover" sheetId="8" r:id="rId1"/>
    <sheet name="for pptx" sheetId="9" r:id="rId2"/>
    <sheet name="for py" sheetId="31" r:id="rId3"/>
    <sheet name="セグメント分析" sheetId="2" r:id="rId4"/>
    <sheet name="サマリ&gt;&gt;" sheetId="6" r:id="rId5"/>
    <sheet name="financials" sheetId="17" r:id="rId6"/>
    <sheet name="POS" sheetId="7" r:id="rId7"/>
    <sheet name="data&gt;&gt;" sheetId="4" r:id="rId8"/>
    <sheet name="三表" sheetId="30" r:id="rId9"/>
    <sheet name="財務サマリ" sheetId="3" r:id="rId10"/>
    <sheet name="nowcast" sheetId="15" r:id="rId11"/>
    <sheet name="note&gt;&gt;" sheetId="10" r:id="rId12"/>
    <sheet name="花_業績要因" sheetId="1" r:id="rId13"/>
  </sheets>
  <definedNames>
    <definedName name="_xlnm._FilterDatabase" localSheetId="10" hidden="1">nowcast!$A$3:$AR$115</definedName>
    <definedName name="_xlnm.Print_Area" localSheetId="0">Cover!$B$2:$F$25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T2" i="9" l="1"/>
  <c r="CU2" i="9"/>
  <c r="CV2" i="9"/>
  <c r="CW2" i="9"/>
  <c r="CX2" i="9"/>
  <c r="CG2" i="9"/>
  <c r="CH2" i="9" s="1"/>
  <c r="CI2" i="9" s="1"/>
  <c r="CJ2" i="9" s="1"/>
  <c r="CK2" i="9" s="1"/>
  <c r="CL2" i="9" s="1"/>
  <c r="CM2" i="9" s="1"/>
  <c r="CN2" i="9" s="1"/>
  <c r="CO2" i="9" s="1"/>
  <c r="CP2" i="9" s="1"/>
  <c r="CQ2" i="9" s="1"/>
  <c r="CR2" i="9" s="1"/>
  <c r="CS2" i="9" s="1"/>
  <c r="CF2"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21"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Q18" i="9"/>
  <c r="P18" i="9"/>
  <c r="O18" i="9"/>
  <c r="N18" i="9"/>
  <c r="M18" i="9"/>
  <c r="L18" i="9"/>
  <c r="K18" i="9"/>
  <c r="J18" i="9"/>
  <c r="I18" i="9"/>
  <c r="H18" i="9"/>
  <c r="G18" i="9"/>
  <c r="F18" i="9"/>
  <c r="E18" i="9"/>
  <c r="D18" i="9"/>
  <c r="CC17" i="9"/>
  <c r="CB17" i="9"/>
  <c r="CA17" i="9"/>
  <c r="BZ17" i="9"/>
  <c r="BY17" i="9"/>
  <c r="BX17" i="9"/>
  <c r="BW17" i="9"/>
  <c r="BV17" i="9"/>
  <c r="BU17" i="9"/>
  <c r="BT17" i="9"/>
  <c r="BS17" i="9"/>
  <c r="BR17" i="9"/>
  <c r="BQ17" i="9"/>
  <c r="BP17" i="9"/>
  <c r="BO17" i="9"/>
  <c r="BN17" i="9"/>
  <c r="BM17" i="9"/>
  <c r="BL17" i="9"/>
  <c r="BK17" i="9"/>
  <c r="BJ17" i="9"/>
  <c r="BI17" i="9"/>
  <c r="BH17" i="9"/>
  <c r="BG17" i="9"/>
  <c r="BF17" i="9"/>
  <c r="BE17" i="9"/>
  <c r="BD17" i="9"/>
  <c r="BC17" i="9"/>
  <c r="BB17" i="9"/>
  <c r="BA17" i="9"/>
  <c r="AZ17" i="9"/>
  <c r="AY17" i="9"/>
  <c r="AX17" i="9"/>
  <c r="AW17" i="9"/>
  <c r="AV17" i="9"/>
  <c r="AU17" i="9"/>
  <c r="AT17" i="9"/>
  <c r="AS17" i="9"/>
  <c r="AR17" i="9"/>
  <c r="AQ17" i="9"/>
  <c r="AP17" i="9"/>
  <c r="AO17" i="9"/>
  <c r="AN17" i="9"/>
  <c r="AM17" i="9"/>
  <c r="AL17" i="9"/>
  <c r="AK17" i="9"/>
  <c r="AJ17" i="9"/>
  <c r="AI17" i="9"/>
  <c r="AH17" i="9"/>
  <c r="AG17" i="9"/>
  <c r="AF17" i="9"/>
  <c r="AE17" i="9"/>
  <c r="AD17" i="9"/>
  <c r="AC17" i="9"/>
  <c r="AB17" i="9"/>
  <c r="AA17" i="9"/>
  <c r="Z17" i="9"/>
  <c r="Y17" i="9"/>
  <c r="X17" i="9"/>
  <c r="W17" i="9"/>
  <c r="V17" i="9"/>
  <c r="U17" i="9"/>
  <c r="T17" i="9"/>
  <c r="S17" i="9"/>
  <c r="R17" i="9"/>
  <c r="Q17" i="9"/>
  <c r="P17" i="9"/>
  <c r="O17" i="9"/>
  <c r="N17" i="9"/>
  <c r="M17" i="9"/>
  <c r="L17" i="9"/>
  <c r="K17" i="9"/>
  <c r="J17" i="9"/>
  <c r="I17" i="9"/>
  <c r="H17" i="9"/>
  <c r="G17" i="9"/>
  <c r="F17" i="9"/>
  <c r="E17" i="9"/>
  <c r="D17" i="9"/>
  <c r="CC16" i="9"/>
  <c r="CB16" i="9"/>
  <c r="CA16" i="9"/>
  <c r="BZ16" i="9"/>
  <c r="BY16" i="9"/>
  <c r="BX16" i="9"/>
  <c r="BW16" i="9"/>
  <c r="BV16" i="9"/>
  <c r="BU16" i="9"/>
  <c r="BT16" i="9"/>
  <c r="BS16" i="9"/>
  <c r="BR16" i="9"/>
  <c r="BQ16" i="9"/>
  <c r="BP16" i="9"/>
  <c r="BO16" i="9"/>
  <c r="BN16" i="9"/>
  <c r="BM16" i="9"/>
  <c r="BL16" i="9"/>
  <c r="BK16" i="9"/>
  <c r="BJ16" i="9"/>
  <c r="BI16" i="9"/>
  <c r="BH16" i="9"/>
  <c r="BG16"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Q16" i="9"/>
  <c r="P16" i="9"/>
  <c r="O16" i="9"/>
  <c r="N16" i="9"/>
  <c r="M16" i="9"/>
  <c r="L16" i="9"/>
  <c r="K16" i="9"/>
  <c r="J16" i="9"/>
  <c r="I16" i="9"/>
  <c r="H16" i="9"/>
  <c r="G16" i="9"/>
  <c r="F16" i="9"/>
  <c r="E16" i="9"/>
  <c r="D16" i="9"/>
  <c r="CC15" i="9"/>
  <c r="CB15" i="9"/>
  <c r="CA15" i="9"/>
  <c r="BZ15" i="9"/>
  <c r="BY15" i="9"/>
  <c r="BX15" i="9"/>
  <c r="BW15" i="9"/>
  <c r="BV15" i="9"/>
  <c r="BU15" i="9"/>
  <c r="BT15" i="9"/>
  <c r="BS15" i="9"/>
  <c r="BR15" i="9"/>
  <c r="BQ15" i="9"/>
  <c r="BP15" i="9"/>
  <c r="BO15" i="9"/>
  <c r="BN15" i="9"/>
  <c r="BM15" i="9"/>
  <c r="BL15" i="9"/>
  <c r="BK15" i="9"/>
  <c r="BJ15" i="9"/>
  <c r="BI15" i="9"/>
  <c r="BH15" i="9"/>
  <c r="BG15" i="9"/>
  <c r="BF15" i="9"/>
  <c r="BE15" i="9"/>
  <c r="BD15" i="9"/>
  <c r="BC15" i="9"/>
  <c r="BB15" i="9"/>
  <c r="BA15" i="9"/>
  <c r="AZ15" i="9"/>
  <c r="AY15" i="9"/>
  <c r="AX15" i="9"/>
  <c r="AW15" i="9"/>
  <c r="AV15" i="9"/>
  <c r="AU15" i="9"/>
  <c r="AT15" i="9"/>
  <c r="AS15" i="9"/>
  <c r="AR15" i="9"/>
  <c r="AQ15" i="9"/>
  <c r="AP15" i="9"/>
  <c r="AO15" i="9"/>
  <c r="AN15" i="9"/>
  <c r="AM15" i="9"/>
  <c r="AL15" i="9"/>
  <c r="AK15" i="9"/>
  <c r="AJ15" i="9"/>
  <c r="AI15" i="9"/>
  <c r="AH15" i="9"/>
  <c r="AG15" i="9"/>
  <c r="AF15" i="9"/>
  <c r="AE15" i="9"/>
  <c r="AD15" i="9"/>
  <c r="AC15" i="9"/>
  <c r="AB15" i="9"/>
  <c r="AA15" i="9"/>
  <c r="Z15" i="9"/>
  <c r="Y15" i="9"/>
  <c r="X15" i="9"/>
  <c r="W15" i="9"/>
  <c r="V15" i="9"/>
  <c r="U15" i="9"/>
  <c r="T15" i="9"/>
  <c r="S15" i="9"/>
  <c r="R15" i="9"/>
  <c r="Q15" i="9"/>
  <c r="P15" i="9"/>
  <c r="O15" i="9"/>
  <c r="N15" i="9"/>
  <c r="M15" i="9"/>
  <c r="L15" i="9"/>
  <c r="K15" i="9"/>
  <c r="J15" i="9"/>
  <c r="I15" i="9"/>
  <c r="H15" i="9"/>
  <c r="G15" i="9"/>
  <c r="F15" i="9"/>
  <c r="E15" i="9"/>
  <c r="D15" i="9"/>
  <c r="CC14" i="9"/>
  <c r="CB14" i="9"/>
  <c r="CA14" i="9"/>
  <c r="BZ14" i="9"/>
  <c r="BY14" i="9"/>
  <c r="BX14" i="9"/>
  <c r="BW14" i="9"/>
  <c r="BV14" i="9"/>
  <c r="BU14" i="9"/>
  <c r="BT14" i="9"/>
  <c r="BS14" i="9"/>
  <c r="BR14" i="9"/>
  <c r="BQ14" i="9"/>
  <c r="BP14" i="9"/>
  <c r="BO14" i="9"/>
  <c r="BN14" i="9"/>
  <c r="BM14" i="9"/>
  <c r="BL14" i="9"/>
  <c r="BK14" i="9"/>
  <c r="BJ14" i="9"/>
  <c r="BI14" i="9"/>
  <c r="BH14" i="9"/>
  <c r="BG14" i="9"/>
  <c r="BF14" i="9"/>
  <c r="BE14" i="9"/>
  <c r="BD14" i="9"/>
  <c r="BC14" i="9"/>
  <c r="BB14" i="9"/>
  <c r="BA14" i="9"/>
  <c r="AZ14" i="9"/>
  <c r="AY14" i="9"/>
  <c r="AX14" i="9"/>
  <c r="AW14" i="9"/>
  <c r="AV14" i="9"/>
  <c r="AU14" i="9"/>
  <c r="AT14" i="9"/>
  <c r="AS14" i="9"/>
  <c r="AR14" i="9"/>
  <c r="AQ14" i="9"/>
  <c r="AP14" i="9"/>
  <c r="AO14" i="9"/>
  <c r="AN14" i="9"/>
  <c r="AM14" i="9"/>
  <c r="AL14" i="9"/>
  <c r="AK14" i="9"/>
  <c r="AJ14" i="9"/>
  <c r="AI14" i="9"/>
  <c r="AH14" i="9"/>
  <c r="AG14" i="9"/>
  <c r="AF14" i="9"/>
  <c r="AE14" i="9"/>
  <c r="AD14" i="9"/>
  <c r="AC14" i="9"/>
  <c r="AB14" i="9"/>
  <c r="AA14" i="9"/>
  <c r="Z14" i="9"/>
  <c r="Y14" i="9"/>
  <c r="X14" i="9"/>
  <c r="W14" i="9"/>
  <c r="V14" i="9"/>
  <c r="U14" i="9"/>
  <c r="T14" i="9"/>
  <c r="S14" i="9"/>
  <c r="R14" i="9"/>
  <c r="Q14" i="9"/>
  <c r="P14" i="9"/>
  <c r="O14" i="9"/>
  <c r="N14" i="9"/>
  <c r="M14" i="9"/>
  <c r="L14" i="9"/>
  <c r="K14" i="9"/>
  <c r="J14" i="9"/>
  <c r="I14" i="9"/>
  <c r="H14" i="9"/>
  <c r="G14" i="9"/>
  <c r="F14" i="9"/>
  <c r="E14" i="9"/>
  <c r="D14" i="9"/>
  <c r="CC13" i="9"/>
  <c r="CB13" i="9"/>
  <c r="CA13" i="9"/>
  <c r="BZ13" i="9"/>
  <c r="BY13" i="9"/>
  <c r="BX13" i="9"/>
  <c r="BW13" i="9"/>
  <c r="BV13" i="9"/>
  <c r="BU13" i="9"/>
  <c r="BT13" i="9"/>
  <c r="BS13" i="9"/>
  <c r="BR13" i="9"/>
  <c r="BQ13" i="9"/>
  <c r="BP13" i="9"/>
  <c r="BO13" i="9"/>
  <c r="BN13" i="9"/>
  <c r="BM13" i="9"/>
  <c r="BL13" i="9"/>
  <c r="BK13" i="9"/>
  <c r="BJ13" i="9"/>
  <c r="BI13" i="9"/>
  <c r="BH13" i="9"/>
  <c r="BG13" i="9"/>
  <c r="BF13" i="9"/>
  <c r="BE13" i="9"/>
  <c r="BD13" i="9"/>
  <c r="BC13" i="9"/>
  <c r="BB13" i="9"/>
  <c r="BA13" i="9"/>
  <c r="AZ13" i="9"/>
  <c r="AY13" i="9"/>
  <c r="AX13" i="9"/>
  <c r="AW13" i="9"/>
  <c r="AV13" i="9"/>
  <c r="AU13" i="9"/>
  <c r="AT13" i="9"/>
  <c r="AS13" i="9"/>
  <c r="AR13" i="9"/>
  <c r="AQ13" i="9"/>
  <c r="AP13" i="9"/>
  <c r="AO13" i="9"/>
  <c r="AN13" i="9"/>
  <c r="AM13" i="9"/>
  <c r="AL13" i="9"/>
  <c r="AK13" i="9"/>
  <c r="AJ13" i="9"/>
  <c r="AI13" i="9"/>
  <c r="AH13" i="9"/>
  <c r="AG13" i="9"/>
  <c r="AF13" i="9"/>
  <c r="AE13" i="9"/>
  <c r="AD13" i="9"/>
  <c r="AC13" i="9"/>
  <c r="AB13" i="9"/>
  <c r="AA13" i="9"/>
  <c r="Z13" i="9"/>
  <c r="Y13" i="9"/>
  <c r="X13" i="9"/>
  <c r="W13" i="9"/>
  <c r="V13" i="9"/>
  <c r="U13" i="9"/>
  <c r="T13" i="9"/>
  <c r="S13" i="9"/>
  <c r="R13" i="9"/>
  <c r="Q13" i="9"/>
  <c r="P13" i="9"/>
  <c r="O13" i="9"/>
  <c r="N13" i="9"/>
  <c r="M13" i="9"/>
  <c r="L13" i="9"/>
  <c r="K13" i="9"/>
  <c r="J13" i="9"/>
  <c r="I13" i="9"/>
  <c r="H13" i="9"/>
  <c r="G13" i="9"/>
  <c r="F13" i="9"/>
  <c r="E13" i="9"/>
  <c r="D13" i="9"/>
  <c r="CC12" i="9"/>
  <c r="CB12" i="9"/>
  <c r="CA12" i="9"/>
  <c r="BZ12" i="9"/>
  <c r="BY12" i="9"/>
  <c r="BX12" i="9"/>
  <c r="BW12" i="9"/>
  <c r="BV12" i="9"/>
  <c r="BU12" i="9"/>
  <c r="BT12" i="9"/>
  <c r="BS12" i="9"/>
  <c r="BR12" i="9"/>
  <c r="BQ12" i="9"/>
  <c r="BP12" i="9"/>
  <c r="BO12" i="9"/>
  <c r="BN12" i="9"/>
  <c r="BM12" i="9"/>
  <c r="BL12" i="9"/>
  <c r="BK12" i="9"/>
  <c r="BJ12" i="9"/>
  <c r="BI12" i="9"/>
  <c r="BH12" i="9"/>
  <c r="BG12" i="9"/>
  <c r="BF12" i="9"/>
  <c r="BE12" i="9"/>
  <c r="BD12" i="9"/>
  <c r="BC12" i="9"/>
  <c r="BB12" i="9"/>
  <c r="BA12" i="9"/>
  <c r="AZ12" i="9"/>
  <c r="AY12" i="9"/>
  <c r="AX12" i="9"/>
  <c r="AW12" i="9"/>
  <c r="AV12" i="9"/>
  <c r="AU12" i="9"/>
  <c r="AT12" i="9"/>
  <c r="AS12" i="9"/>
  <c r="AR12" i="9"/>
  <c r="AQ12" i="9"/>
  <c r="AP12" i="9"/>
  <c r="AO12" i="9"/>
  <c r="AN12" i="9"/>
  <c r="AM12" i="9"/>
  <c r="AL12" i="9"/>
  <c r="AK12" i="9"/>
  <c r="AJ12" i="9"/>
  <c r="AI12" i="9"/>
  <c r="AH12" i="9"/>
  <c r="AG12" i="9"/>
  <c r="AF12" i="9"/>
  <c r="AE12" i="9"/>
  <c r="AD12" i="9"/>
  <c r="AC12" i="9"/>
  <c r="AB12" i="9"/>
  <c r="AA12" i="9"/>
  <c r="Z12" i="9"/>
  <c r="Y12" i="9"/>
  <c r="X12" i="9"/>
  <c r="W12" i="9"/>
  <c r="V12" i="9"/>
  <c r="U12" i="9"/>
  <c r="T12" i="9"/>
  <c r="S12" i="9"/>
  <c r="R12" i="9"/>
  <c r="Q12" i="9"/>
  <c r="P12" i="9"/>
  <c r="O12" i="9"/>
  <c r="N12" i="9"/>
  <c r="M12" i="9"/>
  <c r="L12" i="9"/>
  <c r="K12" i="9"/>
  <c r="J12" i="9"/>
  <c r="I12" i="9"/>
  <c r="H12" i="9"/>
  <c r="G12" i="9"/>
  <c r="F12" i="9"/>
  <c r="E12" i="9"/>
  <c r="D12" i="9"/>
  <c r="CC11" i="9"/>
  <c r="CB11" i="9"/>
  <c r="CA11" i="9"/>
  <c r="BZ11" i="9"/>
  <c r="BY11" i="9"/>
  <c r="BX11" i="9"/>
  <c r="BW11" i="9"/>
  <c r="BV11" i="9"/>
  <c r="BU11" i="9"/>
  <c r="BT11" i="9"/>
  <c r="BS11" i="9"/>
  <c r="BR11" i="9"/>
  <c r="BQ11" i="9"/>
  <c r="BP11" i="9"/>
  <c r="BO11" i="9"/>
  <c r="BN11" i="9"/>
  <c r="BM11" i="9"/>
  <c r="BL11" i="9"/>
  <c r="BK11" i="9"/>
  <c r="BJ11" i="9"/>
  <c r="BI11" i="9"/>
  <c r="BH11" i="9"/>
  <c r="BG11" i="9"/>
  <c r="BF11" i="9"/>
  <c r="BE11" i="9"/>
  <c r="BD11" i="9"/>
  <c r="BC11" i="9"/>
  <c r="BB11" i="9"/>
  <c r="BA11" i="9"/>
  <c r="AZ11" i="9"/>
  <c r="AY11" i="9"/>
  <c r="AX11" i="9"/>
  <c r="AW11" i="9"/>
  <c r="AV11" i="9"/>
  <c r="AU11" i="9"/>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E11" i="9"/>
  <c r="D11" i="9"/>
  <c r="CC10" i="9"/>
  <c r="CC9" i="9"/>
  <c r="CC8" i="9"/>
  <c r="CC7" i="9"/>
  <c r="CC6" i="9"/>
  <c r="C11" i="9"/>
  <c r="C9" i="9"/>
  <c r="C8" i="9"/>
  <c r="C7" i="9"/>
  <c r="C6" i="9"/>
  <c r="C18" i="9"/>
  <c r="C17" i="9"/>
  <c r="C16" i="9"/>
  <c r="C15" i="9"/>
  <c r="C14" i="9"/>
  <c r="C13" i="9"/>
  <c r="C12" i="9"/>
  <c r="CC5" i="9"/>
  <c r="CB5" i="9"/>
  <c r="CA5" i="9"/>
  <c r="BZ5" i="9"/>
  <c r="BY5" i="9"/>
  <c r="BX5" i="9"/>
  <c r="CC4" i="9"/>
  <c r="CB4" i="9"/>
  <c r="CA4" i="9"/>
  <c r="BZ4" i="9"/>
  <c r="BY4" i="9"/>
  <c r="BX4" i="9"/>
  <c r="CB3" i="9"/>
  <c r="CA3" i="9"/>
  <c r="BZ3" i="9"/>
  <c r="BY3" i="9"/>
  <c r="BX3" i="9"/>
  <c r="CC2" i="9"/>
  <c r="CB2" i="9"/>
  <c r="CA2" i="9"/>
  <c r="BZ2" i="9"/>
  <c r="BY2" i="9"/>
  <c r="BX2" i="9"/>
  <c r="BW5" i="9"/>
  <c r="BV5" i="9"/>
  <c r="BU5" i="9"/>
  <c r="BT5" i="9"/>
  <c r="BS5" i="9"/>
  <c r="BW4" i="9"/>
  <c r="BV4" i="9"/>
  <c r="BU4" i="9"/>
  <c r="BT4" i="9"/>
  <c r="BS4" i="9"/>
  <c r="BW3" i="9"/>
  <c r="BV3" i="9"/>
  <c r="BU3" i="9"/>
  <c r="BT3" i="9"/>
  <c r="BS3" i="9"/>
  <c r="BW2" i="9"/>
  <c r="BV2" i="9"/>
  <c r="BU2" i="9"/>
  <c r="BT2" i="9"/>
  <c r="BS2" i="9"/>
  <c r="BR5" i="9"/>
  <c r="BQ5" i="9"/>
  <c r="BP5" i="9"/>
  <c r="BO5" i="9"/>
  <c r="BN5" i="9"/>
  <c r="BM5" i="9"/>
  <c r="BL5" i="9"/>
  <c r="BK5" i="9"/>
  <c r="BR4" i="9"/>
  <c r="BQ4" i="9"/>
  <c r="BP4" i="9"/>
  <c r="BO4" i="9"/>
  <c r="BN4" i="9"/>
  <c r="BM4" i="9"/>
  <c r="BL4" i="9"/>
  <c r="BK4" i="9"/>
  <c r="BR3" i="9"/>
  <c r="BQ3" i="9"/>
  <c r="BP3" i="9"/>
  <c r="BO3" i="9"/>
  <c r="BN3" i="9"/>
  <c r="BM3" i="9"/>
  <c r="BL3" i="9"/>
  <c r="BK3" i="9"/>
  <c r="BR2" i="9"/>
  <c r="BQ2" i="9"/>
  <c r="BP2" i="9"/>
  <c r="BO2" i="9"/>
  <c r="BN2" i="9"/>
  <c r="BM2" i="9"/>
  <c r="BL2" i="9"/>
  <c r="BK2"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C3" i="9"/>
  <c r="D3" i="9"/>
  <c r="E3" i="9"/>
  <c r="F3" i="9"/>
  <c r="G3" i="9"/>
  <c r="H3" i="9"/>
  <c r="I3" i="9"/>
  <c r="J3" i="9"/>
  <c r="K3" i="9"/>
  <c r="L3" i="9"/>
  <c r="M3" i="9"/>
  <c r="N3" i="9"/>
  <c r="O3" i="9"/>
  <c r="P3" i="9"/>
  <c r="Q3" i="9"/>
  <c r="R3" i="9"/>
  <c r="S3" i="9"/>
  <c r="T3" i="9"/>
  <c r="U3" i="9"/>
  <c r="V3" i="9"/>
  <c r="W3" i="9"/>
  <c r="X3" i="9"/>
  <c r="Y3" i="9"/>
  <c r="Z3" i="9"/>
  <c r="AA3" i="9"/>
  <c r="AB3" i="9"/>
  <c r="AC3" i="9"/>
  <c r="C4" i="9"/>
  <c r="D4" i="9"/>
  <c r="E4" i="9"/>
  <c r="F4" i="9"/>
  <c r="G4" i="9"/>
  <c r="H4" i="9"/>
  <c r="I4" i="9"/>
  <c r="J4" i="9"/>
  <c r="K4" i="9"/>
  <c r="L4" i="9"/>
  <c r="M4" i="9"/>
  <c r="N4" i="9"/>
  <c r="O4" i="9"/>
  <c r="P4" i="9"/>
  <c r="Q4" i="9"/>
  <c r="R4" i="9"/>
  <c r="S4" i="9"/>
  <c r="T4" i="9"/>
  <c r="U4" i="9"/>
  <c r="V4" i="9"/>
  <c r="W4" i="9"/>
  <c r="X4" i="9"/>
  <c r="Y4" i="9"/>
  <c r="Z4" i="9"/>
  <c r="AA4" i="9"/>
  <c r="AB4" i="9"/>
  <c r="AC4" i="9"/>
  <c r="C5" i="9"/>
  <c r="D5" i="9"/>
  <c r="E5" i="9"/>
  <c r="F5" i="9"/>
  <c r="G5" i="9"/>
  <c r="H5" i="9"/>
  <c r="I5" i="9"/>
  <c r="J5" i="9"/>
  <c r="K5" i="9"/>
  <c r="L5" i="9"/>
  <c r="M5" i="9"/>
  <c r="N5" i="9"/>
  <c r="O5" i="9"/>
  <c r="P5" i="9"/>
  <c r="Q5" i="9"/>
  <c r="R5" i="9"/>
  <c r="S5" i="9"/>
  <c r="T5" i="9"/>
  <c r="U5" i="9"/>
  <c r="V5" i="9"/>
  <c r="W5" i="9"/>
  <c r="X5" i="9"/>
  <c r="Y5" i="9"/>
  <c r="Z5" i="9"/>
  <c r="AA5" i="9"/>
  <c r="AB5" i="9"/>
  <c r="AC5" i="9"/>
  <c r="AC2" i="9"/>
  <c r="AB2" i="9"/>
  <c r="AA2" i="9"/>
  <c r="Z2" i="9"/>
  <c r="Y2" i="9"/>
  <c r="X2" i="9"/>
  <c r="W2" i="9"/>
  <c r="V2" i="9"/>
  <c r="U2" i="9"/>
  <c r="T2" i="9"/>
  <c r="S2" i="9"/>
  <c r="R2" i="9"/>
  <c r="Q2" i="9"/>
  <c r="P2" i="9"/>
  <c r="O2" i="9"/>
  <c r="N2" i="9"/>
  <c r="M2" i="9"/>
  <c r="L2" i="9"/>
  <c r="K2" i="9"/>
  <c r="J2" i="9"/>
  <c r="I2" i="9"/>
  <c r="H2" i="9"/>
  <c r="G2" i="9"/>
  <c r="F2" i="9"/>
  <c r="E2" i="9"/>
  <c r="D2" i="9"/>
  <c r="C2" i="9"/>
  <c r="B11" i="9"/>
  <c r="B5" i="9"/>
  <c r="B4" i="9"/>
  <c r="B2" i="9"/>
  <c r="B3" i="9"/>
  <c r="BY33" i="17"/>
  <c r="BU8" i="9" s="1"/>
  <c r="G73" i="17"/>
  <c r="G71" i="17"/>
  <c r="G69" i="17"/>
  <c r="G66" i="17"/>
  <c r="G64" i="17"/>
  <c r="G62" i="17"/>
  <c r="F62" i="17"/>
  <c r="G60" i="17"/>
  <c r="G58" i="17"/>
  <c r="CK39" i="17"/>
  <c r="CK78" i="17" s="1"/>
  <c r="CJ39" i="17"/>
  <c r="CJ40" i="17" s="1"/>
  <c r="CI39" i="17"/>
  <c r="CI78" i="17" s="1"/>
  <c r="CH39" i="17"/>
  <c r="CH40" i="17" s="1"/>
  <c r="CG39" i="17"/>
  <c r="G39" i="17"/>
  <c r="G35" i="17"/>
  <c r="G33" i="17"/>
  <c r="G31" i="17"/>
  <c r="G27" i="17"/>
  <c r="G29" i="17"/>
  <c r="G25" i="17"/>
  <c r="G23" i="17"/>
  <c r="H1" i="17"/>
  <c r="H60" i="17" s="1"/>
  <c r="G3" i="17"/>
  <c r="G4" i="17"/>
  <c r="A11" i="30"/>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A90" i="30" s="1"/>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0" i="30"/>
  <c r="C8" i="30"/>
  <c r="D8" i="30" s="1"/>
  <c r="E8" i="30" s="1"/>
  <c r="F8" i="30" s="1"/>
  <c r="G8" i="30" s="1"/>
  <c r="H8" i="30" s="1"/>
  <c r="I8" i="30" s="1"/>
  <c r="J8" i="30" s="1"/>
  <c r="K8" i="30" s="1"/>
  <c r="L8" i="30" s="1"/>
  <c r="M8" i="30" s="1"/>
  <c r="N8" i="30" s="1"/>
  <c r="O8" i="30" s="1"/>
  <c r="P8" i="30" s="1"/>
  <c r="Q8" i="30" s="1"/>
  <c r="R8" i="30" s="1"/>
  <c r="S8" i="30" s="1"/>
  <c r="T8" i="30" s="1"/>
  <c r="U8" i="30" s="1"/>
  <c r="V8" i="30" s="1"/>
  <c r="W8" i="30" s="1"/>
  <c r="X8" i="30" s="1"/>
  <c r="Y8" i="30" s="1"/>
  <c r="Z8" i="30" s="1"/>
  <c r="AA8" i="30" s="1"/>
  <c r="AB8" i="30" s="1"/>
  <c r="AC8" i="30" s="1"/>
  <c r="AD8" i="30" s="1"/>
  <c r="AE8" i="30" s="1"/>
  <c r="AF8" i="30" s="1"/>
  <c r="AG8" i="30" s="1"/>
  <c r="AH8" i="30" s="1"/>
  <c r="AI8" i="30" s="1"/>
  <c r="AJ8" i="30" s="1"/>
  <c r="AK8" i="30" s="1"/>
  <c r="AL8" i="30" s="1"/>
  <c r="AM8" i="30" s="1"/>
  <c r="AN8" i="30" s="1"/>
  <c r="AO8" i="30" s="1"/>
  <c r="AP8" i="30" s="1"/>
  <c r="AQ8" i="30" s="1"/>
  <c r="AR8" i="30" s="1"/>
  <c r="AS8" i="30" s="1"/>
  <c r="AT8" i="30" s="1"/>
  <c r="AU8" i="30" s="1"/>
  <c r="AV8" i="30" s="1"/>
  <c r="AW8" i="30" s="1"/>
  <c r="AX8" i="30" s="1"/>
  <c r="AY8" i="30" s="1"/>
  <c r="AZ8" i="30" s="1"/>
  <c r="BA8" i="30" s="1"/>
  <c r="BB8" i="30" s="1"/>
  <c r="BC8" i="30" s="1"/>
  <c r="BD8" i="30" s="1"/>
  <c r="BE8" i="30" s="1"/>
  <c r="BF8" i="30" s="1"/>
  <c r="BG8" i="30" s="1"/>
  <c r="BH8" i="30" s="1"/>
  <c r="BI8" i="30" s="1"/>
  <c r="BJ8" i="30" s="1"/>
  <c r="BK8" i="30" s="1"/>
  <c r="BL8" i="30" s="1"/>
  <c r="BM8" i="30" s="1"/>
  <c r="BN8" i="30" s="1"/>
  <c r="BO8" i="30" s="1"/>
  <c r="BP8" i="30" s="1"/>
  <c r="BQ8" i="30" s="1"/>
  <c r="BR8" i="30" s="1"/>
  <c r="BS8" i="30" s="1"/>
  <c r="BT8" i="30" s="1"/>
  <c r="BU8" i="30" s="1"/>
  <c r="BV8" i="30" s="1"/>
  <c r="BW8" i="30" s="1"/>
  <c r="BX8" i="30" s="1"/>
  <c r="BY8" i="30" s="1"/>
  <c r="BZ8" i="30" s="1"/>
  <c r="CA8" i="30" s="1"/>
  <c r="CB8" i="30" s="1"/>
  <c r="CG43" i="17"/>
  <c r="CG41" i="17" s="1"/>
  <c r="CH43" i="17"/>
  <c r="CH41" i="17" s="1"/>
  <c r="CI43" i="17"/>
  <c r="CI41" i="17" s="1"/>
  <c r="CJ43" i="17"/>
  <c r="CJ41" i="17" s="1"/>
  <c r="CK43" i="17"/>
  <c r="CK41" i="17" s="1"/>
  <c r="CL43" i="17"/>
  <c r="CL41" i="17" s="1"/>
  <c r="CL8" i="17"/>
  <c r="CK8" i="17"/>
  <c r="CJ8" i="17"/>
  <c r="CI8" i="17"/>
  <c r="CH8" i="17"/>
  <c r="CG8" i="17"/>
  <c r="CL18" i="17"/>
  <c r="CK18" i="17"/>
  <c r="CJ18" i="17"/>
  <c r="CI18" i="17"/>
  <c r="CH18" i="17"/>
  <c r="CG18" i="17"/>
  <c r="CL16" i="17"/>
  <c r="CK16" i="17"/>
  <c r="CJ16" i="17"/>
  <c r="CI16" i="17"/>
  <c r="CH16" i="17"/>
  <c r="CG16" i="17"/>
  <c r="CL14" i="17"/>
  <c r="CK14" i="17"/>
  <c r="CJ14" i="17"/>
  <c r="CI14" i="17"/>
  <c r="CH14" i="17"/>
  <c r="CG14" i="17"/>
  <c r="CL12" i="17"/>
  <c r="CK12" i="17"/>
  <c r="CJ12" i="17"/>
  <c r="CI12" i="17"/>
  <c r="CH12" i="17"/>
  <c r="CG12" i="17"/>
  <c r="CG10" i="17"/>
  <c r="CH10" i="17"/>
  <c r="CI10" i="17"/>
  <c r="CJ10" i="17"/>
  <c r="CK10" i="17"/>
  <c r="CL10" i="17"/>
  <c r="F55" i="17"/>
  <c r="CF43" i="17"/>
  <c r="CF41" i="17" s="1"/>
  <c r="CE43" i="17"/>
  <c r="CE41" i="17" s="1"/>
  <c r="CD43" i="17"/>
  <c r="CD41" i="17" s="1"/>
  <c r="CC43" i="17"/>
  <c r="CC41" i="17" s="1"/>
  <c r="CB43" i="17"/>
  <c r="CB41" i="17" s="1"/>
  <c r="CA43" i="17"/>
  <c r="CA41" i="17" s="1"/>
  <c r="BZ43" i="17"/>
  <c r="BZ41" i="17" s="1"/>
  <c r="BY43" i="17"/>
  <c r="BY41" i="17" s="1"/>
  <c r="BV41" i="17"/>
  <c r="BU41" i="17"/>
  <c r="BT41" i="17"/>
  <c r="BS41" i="17"/>
  <c r="BR41" i="17"/>
  <c r="BQ41" i="17"/>
  <c r="BP43" i="17"/>
  <c r="BP41" i="17" s="1"/>
  <c r="BO43" i="17"/>
  <c r="BO41" i="17" s="1"/>
  <c r="BN43" i="17"/>
  <c r="BN41" i="17" s="1"/>
  <c r="BM43" i="17"/>
  <c r="BM41" i="17" s="1"/>
  <c r="BL43" i="17"/>
  <c r="BL41" i="17" s="1"/>
  <c r="BK43" i="17"/>
  <c r="BK41" i="17" s="1"/>
  <c r="BJ43" i="17"/>
  <c r="BJ41" i="17" s="1"/>
  <c r="BI43" i="17"/>
  <c r="BI41" i="17" s="1"/>
  <c r="BH43" i="17"/>
  <c r="BH41" i="17" s="1"/>
  <c r="BG43" i="17"/>
  <c r="BG41" i="17" s="1"/>
  <c r="BF43" i="17"/>
  <c r="BF41" i="17" s="1"/>
  <c r="BE43" i="17"/>
  <c r="BE41" i="17" s="1"/>
  <c r="BD43" i="17"/>
  <c r="BD41" i="17" s="1"/>
  <c r="BC43" i="17"/>
  <c r="BC41" i="17" s="1"/>
  <c r="BB43" i="17"/>
  <c r="BB41" i="17" s="1"/>
  <c r="BA43" i="17"/>
  <c r="BA41" i="17" s="1"/>
  <c r="AZ43" i="17"/>
  <c r="AZ41" i="17" s="1"/>
  <c r="AY43" i="17"/>
  <c r="AY41" i="17" s="1"/>
  <c r="AX43" i="17"/>
  <c r="AX41" i="17" s="1"/>
  <c r="AW43" i="17"/>
  <c r="AW41" i="17" s="1"/>
  <c r="AV43" i="17"/>
  <c r="AV41" i="17" s="1"/>
  <c r="AU43" i="17"/>
  <c r="AU41" i="17" s="1"/>
  <c r="G43" i="17"/>
  <c r="G41" i="17" s="1"/>
  <c r="BX41" i="17"/>
  <c r="BW41" i="17"/>
  <c r="AU7" i="17"/>
  <c r="AU5" i="17" s="1"/>
  <c r="AV7" i="17"/>
  <c r="AV5" i="17" s="1"/>
  <c r="AW7" i="17"/>
  <c r="AW5" i="17" s="1"/>
  <c r="AX7" i="17"/>
  <c r="AX5" i="17" s="1"/>
  <c r="AY7" i="17"/>
  <c r="AY5" i="17" s="1"/>
  <c r="AZ7" i="17"/>
  <c r="AZ5" i="17" s="1"/>
  <c r="BA7" i="17"/>
  <c r="BA5" i="17" s="1"/>
  <c r="BB7" i="17"/>
  <c r="BB5" i="17" s="1"/>
  <c r="BC7" i="17"/>
  <c r="BC5" i="17" s="1"/>
  <c r="BD7" i="17"/>
  <c r="BD5" i="17" s="1"/>
  <c r="BE7" i="17"/>
  <c r="BE5" i="17" s="1"/>
  <c r="BF7" i="17"/>
  <c r="BF5" i="17" s="1"/>
  <c r="BG7" i="17"/>
  <c r="BG5" i="17" s="1"/>
  <c r="BH7" i="17"/>
  <c r="BH5" i="17" s="1"/>
  <c r="BI7" i="17"/>
  <c r="BI5" i="17" s="1"/>
  <c r="BJ7" i="17"/>
  <c r="BJ5" i="17" s="1"/>
  <c r="BK7" i="17"/>
  <c r="BK5" i="17" s="1"/>
  <c r="BL7" i="17"/>
  <c r="BL5" i="17" s="1"/>
  <c r="BM7" i="17"/>
  <c r="BM5" i="17" s="1"/>
  <c r="BN7" i="17"/>
  <c r="BN5" i="17" s="1"/>
  <c r="BO7" i="17"/>
  <c r="BO5" i="17" s="1"/>
  <c r="BP7" i="17"/>
  <c r="BP5" i="17" s="1"/>
  <c r="BQ5" i="17"/>
  <c r="BQ8" i="17" s="1"/>
  <c r="BR5" i="17"/>
  <c r="BR16" i="17" s="1"/>
  <c r="BS5" i="17"/>
  <c r="BS18" i="17" s="1"/>
  <c r="BT5" i="17"/>
  <c r="BT12" i="17" s="1"/>
  <c r="BU5" i="17"/>
  <c r="BV5" i="17"/>
  <c r="BW5" i="17"/>
  <c r="BW18" i="17" s="1"/>
  <c r="BX5" i="17"/>
  <c r="BX12" i="17" s="1"/>
  <c r="BY7" i="17"/>
  <c r="BY5" i="17" s="1"/>
  <c r="BY16" i="17" s="1"/>
  <c r="BZ7" i="17"/>
  <c r="BZ5" i="17" s="1"/>
  <c r="CA7" i="17"/>
  <c r="CA5" i="17" s="1"/>
  <c r="CA12" i="17" s="1"/>
  <c r="CB7" i="17"/>
  <c r="CB5" i="17" s="1"/>
  <c r="CB12" i="17" s="1"/>
  <c r="CC7" i="17"/>
  <c r="CC5" i="17" s="1"/>
  <c r="CD7" i="17"/>
  <c r="CD5" i="17" s="1"/>
  <c r="CD16" i="17" s="1"/>
  <c r="CE7" i="17"/>
  <c r="CE5" i="17" s="1"/>
  <c r="CE18" i="17" s="1"/>
  <c r="CF7" i="17"/>
  <c r="CF5" i="17" s="1"/>
  <c r="CF12" i="17" s="1"/>
  <c r="G7" i="17"/>
  <c r="G5" i="17" s="1"/>
  <c r="F25" i="17"/>
  <c r="G78" i="17" l="1"/>
  <c r="G28" i="17"/>
  <c r="G67" i="17"/>
  <c r="G74" i="17"/>
  <c r="H35" i="17"/>
  <c r="D9" i="9" s="1"/>
  <c r="H69" i="17"/>
  <c r="H70" i="17" s="1"/>
  <c r="G70" i="17"/>
  <c r="G40" i="17"/>
  <c r="H71" i="17"/>
  <c r="CG40" i="17"/>
  <c r="CG78" i="17"/>
  <c r="H73" i="17"/>
  <c r="H74" i="17" s="1"/>
  <c r="CH78" i="17"/>
  <c r="G63" i="17"/>
  <c r="CJ78" i="17"/>
  <c r="G77" i="17"/>
  <c r="CI40" i="17"/>
  <c r="H61" i="17"/>
  <c r="G59" i="17"/>
  <c r="G61" i="17"/>
  <c r="G65" i="17"/>
  <c r="G24" i="17"/>
  <c r="G26" i="17"/>
  <c r="CK40" i="17"/>
  <c r="H58" i="17"/>
  <c r="H59" i="17" s="1"/>
  <c r="I1" i="17"/>
  <c r="I25" i="17" s="1"/>
  <c r="H62" i="17"/>
  <c r="H63" i="17" s="1"/>
  <c r="H29" i="17"/>
  <c r="D6" i="9" s="1"/>
  <c r="H64" i="17"/>
  <c r="H65" i="17" s="1"/>
  <c r="H66" i="17"/>
  <c r="H67" i="17" s="1"/>
  <c r="H3" i="17"/>
  <c r="H25" i="17"/>
  <c r="H31" i="17"/>
  <c r="D7" i="9" s="1"/>
  <c r="H39" i="17"/>
  <c r="H27" i="17"/>
  <c r="H33" i="17"/>
  <c r="D8" i="9" s="1"/>
  <c r="G37" i="17"/>
  <c r="H23" i="17"/>
  <c r="H4" i="17"/>
  <c r="G30" i="17"/>
  <c r="G32" i="17"/>
  <c r="G34" i="17"/>
  <c r="G36" i="17"/>
  <c r="BW8" i="17"/>
  <c r="CE8" i="17"/>
  <c r="BY14" i="17"/>
  <c r="BQ16" i="17"/>
  <c r="CE14" i="17"/>
  <c r="BX16" i="17"/>
  <c r="BY8" i="17"/>
  <c r="CF16" i="17"/>
  <c r="BZ18" i="17"/>
  <c r="BR18" i="17"/>
  <c r="BW12" i="17"/>
  <c r="BQ14" i="17"/>
  <c r="CE12" i="17"/>
  <c r="BW14" i="17"/>
  <c r="BV8" i="17"/>
  <c r="CB10" i="17"/>
  <c r="BT10" i="17"/>
  <c r="BV12" i="17"/>
  <c r="CD12" i="17"/>
  <c r="BX14" i="17"/>
  <c r="CF14" i="17"/>
  <c r="BZ16" i="17"/>
  <c r="BT18" i="17"/>
  <c r="CB18" i="17"/>
  <c r="BX8" i="17"/>
  <c r="CF8" i="17"/>
  <c r="CD10" i="17"/>
  <c r="BV10" i="17"/>
  <c r="BV14" i="17"/>
  <c r="CD14" i="17"/>
  <c r="CD8" i="17"/>
  <c r="BU10" i="17"/>
  <c r="CC12" i="17"/>
  <c r="BS16" i="17"/>
  <c r="CA16" i="17"/>
  <c r="BU18" i="17"/>
  <c r="CC18" i="17"/>
  <c r="BS10" i="17"/>
  <c r="BZ10" i="17"/>
  <c r="BR10" i="17"/>
  <c r="BR14" i="17"/>
  <c r="BZ14" i="17"/>
  <c r="BT16" i="17"/>
  <c r="CB16" i="17"/>
  <c r="BV18" i="17"/>
  <c r="CD18" i="17"/>
  <c r="BR8" i="17"/>
  <c r="BZ8" i="17"/>
  <c r="CC10" i="17"/>
  <c r="BU12" i="17"/>
  <c r="CA18" i="17"/>
  <c r="BY10" i="17"/>
  <c r="BQ12" i="17"/>
  <c r="BY12" i="17"/>
  <c r="BS14" i="17"/>
  <c r="CA14" i="17"/>
  <c r="BU16" i="17"/>
  <c r="CC16" i="17"/>
  <c r="BS8" i="17"/>
  <c r="CA8" i="17"/>
  <c r="CA10" i="17"/>
  <c r="CF10" i="17"/>
  <c r="BX10" i="17"/>
  <c r="BR12" i="17"/>
  <c r="BZ12" i="17"/>
  <c r="BT14" i="17"/>
  <c r="CB14" i="17"/>
  <c r="BV16" i="17"/>
  <c r="BX18" i="17"/>
  <c r="CF18" i="17"/>
  <c r="BT8" i="17"/>
  <c r="CB8" i="17"/>
  <c r="BQ10" i="17"/>
  <c r="CE10" i="17"/>
  <c r="BW10" i="17"/>
  <c r="BS12" i="17"/>
  <c r="BU14" i="17"/>
  <c r="CC14" i="17"/>
  <c r="BW16" i="17"/>
  <c r="CE16" i="17"/>
  <c r="BQ18" i="17"/>
  <c r="BY18" i="17"/>
  <c r="BU8" i="17"/>
  <c r="CC8" i="17"/>
  <c r="G72" i="17"/>
  <c r="G38" i="17" l="1"/>
  <c r="C10" i="9"/>
  <c r="H72" i="17"/>
  <c r="H40" i="17"/>
  <c r="H78" i="17"/>
  <c r="I35" i="17"/>
  <c r="E9" i="9" s="1"/>
  <c r="I73" i="17"/>
  <c r="I74" i="17" s="1"/>
  <c r="I71" i="17"/>
  <c r="I69" i="17"/>
  <c r="I23" i="17"/>
  <c r="I27" i="17"/>
  <c r="H26" i="17"/>
  <c r="H77" i="17"/>
  <c r="I33" i="17"/>
  <c r="E8" i="9" s="1"/>
  <c r="I4" i="17"/>
  <c r="I26" i="17" s="1"/>
  <c r="H28" i="17"/>
  <c r="I39" i="17"/>
  <c r="I31" i="17"/>
  <c r="H32" i="17"/>
  <c r="J1" i="17"/>
  <c r="I64" i="17"/>
  <c r="I65" i="17" s="1"/>
  <c r="I29" i="17"/>
  <c r="E6" i="9" s="1"/>
  <c r="I66" i="17"/>
  <c r="I67" i="17" s="1"/>
  <c r="I62" i="17"/>
  <c r="I63" i="17" s="1"/>
  <c r="I60" i="17"/>
  <c r="I61" i="17" s="1"/>
  <c r="I58" i="17"/>
  <c r="I59" i="17" s="1"/>
  <c r="I3" i="17"/>
  <c r="H34" i="17"/>
  <c r="H30" i="17"/>
  <c r="H37" i="17"/>
  <c r="H36" i="17"/>
  <c r="H24" i="17"/>
  <c r="J20" i="2"/>
  <c r="J19" i="2" s="1"/>
  <c r="K19" i="2"/>
  <c r="F2" i="15"/>
  <c r="AT3" i="7"/>
  <c r="AU3" i="7" s="1"/>
  <c r="AV3" i="7" s="1"/>
  <c r="AW3" i="7" s="1"/>
  <c r="AX3" i="7" s="1"/>
  <c r="AY3" i="7" s="1"/>
  <c r="K6" i="2"/>
  <c r="AT37" i="7"/>
  <c r="AU37" i="7"/>
  <c r="AV37" i="7"/>
  <c r="AW37" i="7"/>
  <c r="AX37" i="7"/>
  <c r="AY37" i="7"/>
  <c r="AZ37" i="7"/>
  <c r="G6" i="7"/>
  <c r="G7" i="7"/>
  <c r="G8" i="7"/>
  <c r="G9" i="7"/>
  <c r="G10" i="7"/>
  <c r="G11" i="7"/>
  <c r="G12" i="7"/>
  <c r="G13" i="7"/>
  <c r="G14" i="7"/>
  <c r="G15" i="7"/>
  <c r="G16" i="7"/>
  <c r="G17" i="7"/>
  <c r="G18" i="7"/>
  <c r="G19" i="7"/>
  <c r="G20" i="7"/>
  <c r="G21" i="7"/>
  <c r="G22" i="7"/>
  <c r="G23" i="7"/>
  <c r="G24" i="7"/>
  <c r="G25" i="7"/>
  <c r="G26" i="7"/>
  <c r="G27" i="7"/>
  <c r="G28" i="7"/>
  <c r="G29" i="7"/>
  <c r="G30" i="7"/>
  <c r="G31" i="7"/>
  <c r="G32" i="7"/>
  <c r="G5" i="7"/>
  <c r="E2" i="15"/>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G4" i="7"/>
  <c r="F39" i="17"/>
  <c r="F27" i="17"/>
  <c r="F19" i="17"/>
  <c r="CL4" i="17"/>
  <c r="CK4" i="17"/>
  <c r="CJ4" i="17"/>
  <c r="CI4" i="17"/>
  <c r="CH4" i="17"/>
  <c r="F4" i="17"/>
  <c r="B2" i="17"/>
  <c r="A1" i="15"/>
  <c r="F5" i="7"/>
  <c r="F4" i="7"/>
  <c r="H3" i="7"/>
  <c r="H24" i="7" s="1"/>
  <c r="B2" i="7"/>
  <c r="K33" i="2"/>
  <c r="K29" i="2"/>
  <c r="L28" i="2"/>
  <c r="J28" i="2"/>
  <c r="I28" i="2"/>
  <c r="H28" i="2"/>
  <c r="G28" i="2"/>
  <c r="L19" i="2"/>
  <c r="I19" i="2"/>
  <c r="H19" i="2"/>
  <c r="G19" i="2"/>
  <c r="L13" i="2"/>
  <c r="L5" i="2" s="1"/>
  <c r="L4" i="2" s="1"/>
  <c r="J5" i="2"/>
  <c r="J4" i="2" s="1"/>
  <c r="I5" i="2"/>
  <c r="I4" i="2" s="1"/>
  <c r="H5" i="2"/>
  <c r="H4" i="2" s="1"/>
  <c r="G13" i="2"/>
  <c r="G5" i="2" s="1"/>
  <c r="G4" i="2" s="1"/>
  <c r="K13" i="2"/>
  <c r="H3" i="2"/>
  <c r="I3" i="2" s="1"/>
  <c r="J3" i="2" s="1"/>
  <c r="K3" i="2" s="1"/>
  <c r="L3" i="2" s="1"/>
  <c r="H38" i="17" l="1"/>
  <c r="D10" i="9"/>
  <c r="I32" i="17"/>
  <c r="E7" i="9"/>
  <c r="I40" i="17"/>
  <c r="I78" i="17"/>
  <c r="J73" i="17"/>
  <c r="J74" i="17" s="1"/>
  <c r="J71" i="17"/>
  <c r="J69" i="17"/>
  <c r="I72" i="17"/>
  <c r="I70" i="17"/>
  <c r="I77" i="17"/>
  <c r="I37" i="17"/>
  <c r="CK28" i="17"/>
  <c r="CK26" i="17"/>
  <c r="I34" i="17"/>
  <c r="CH28" i="17"/>
  <c r="CH26" i="17"/>
  <c r="I28" i="17"/>
  <c r="CJ28" i="17"/>
  <c r="CJ26" i="17"/>
  <c r="CL28" i="17"/>
  <c r="CL26" i="17"/>
  <c r="I24" i="17"/>
  <c r="CI28" i="17"/>
  <c r="CI26" i="17"/>
  <c r="I36" i="17"/>
  <c r="I30" i="17"/>
  <c r="K1" i="17"/>
  <c r="J29" i="17"/>
  <c r="F6" i="9" s="1"/>
  <c r="J64" i="17"/>
  <c r="J65" i="17" s="1"/>
  <c r="J66" i="17"/>
  <c r="J67" i="17" s="1"/>
  <c r="J62" i="17"/>
  <c r="J63" i="17" s="1"/>
  <c r="J31" i="17"/>
  <c r="F7" i="9" s="1"/>
  <c r="J60" i="17"/>
  <c r="J61" i="17" s="1"/>
  <c r="J58" i="17"/>
  <c r="J59" i="17" s="1"/>
  <c r="J35" i="17"/>
  <c r="F9" i="9" s="1"/>
  <c r="J33" i="17"/>
  <c r="F8" i="9" s="1"/>
  <c r="J25" i="17"/>
  <c r="J4" i="17"/>
  <c r="J39" i="17"/>
  <c r="J23" i="17"/>
  <c r="J27" i="17"/>
  <c r="J3" i="17"/>
  <c r="CI23" i="17"/>
  <c r="CI24" i="17" s="1"/>
  <c r="CJ23" i="17"/>
  <c r="CJ24" i="17" s="1"/>
  <c r="CH23" i="17"/>
  <c r="CH24" i="17" s="1"/>
  <c r="CK23" i="17"/>
  <c r="CK24" i="17" s="1"/>
  <c r="CL23" i="17"/>
  <c r="CL24" i="17" s="1"/>
  <c r="CL20" i="17"/>
  <c r="CL6" i="17"/>
  <c r="CH6" i="17"/>
  <c r="CH20" i="17"/>
  <c r="CI6" i="17"/>
  <c r="CI20" i="17"/>
  <c r="CJ6" i="17"/>
  <c r="CJ20" i="17"/>
  <c r="CK20" i="17"/>
  <c r="CK6" i="17"/>
  <c r="G2" i="15"/>
  <c r="H2" i="15" s="1"/>
  <c r="I2" i="15" s="1"/>
  <c r="J2" i="15" s="1"/>
  <c r="K2" i="15" s="1"/>
  <c r="L2" i="15" s="1"/>
  <c r="M2" i="15" s="1"/>
  <c r="N2" i="15" s="1"/>
  <c r="O2" i="15" s="1"/>
  <c r="P2" i="15" s="1"/>
  <c r="Q2" i="15" s="1"/>
  <c r="R2" i="15" s="1"/>
  <c r="S2" i="15" s="1"/>
  <c r="T2" i="15" s="1"/>
  <c r="U2" i="15" s="1"/>
  <c r="V2" i="15" s="1"/>
  <c r="W2" i="15" s="1"/>
  <c r="X2" i="15" s="1"/>
  <c r="Y2" i="15" s="1"/>
  <c r="Z2" i="15" s="1"/>
  <c r="AA2" i="15" s="1"/>
  <c r="AB2" i="15" s="1"/>
  <c r="AC2" i="15" s="1"/>
  <c r="AD2" i="15" s="1"/>
  <c r="AE2" i="15" s="1"/>
  <c r="AF2" i="15" s="1"/>
  <c r="AG2" i="15" s="1"/>
  <c r="AH2" i="15" s="1"/>
  <c r="AI2" i="15" s="1"/>
  <c r="AJ2" i="15" s="1"/>
  <c r="AK2" i="15" s="1"/>
  <c r="AL2" i="15" s="1"/>
  <c r="AM2" i="15" s="1"/>
  <c r="AN2" i="15" s="1"/>
  <c r="AO2" i="15" s="1"/>
  <c r="AP2" i="15" s="1"/>
  <c r="H5" i="7"/>
  <c r="H31" i="7"/>
  <c r="H26" i="7"/>
  <c r="H7" i="7"/>
  <c r="H25" i="7"/>
  <c r="H15" i="7"/>
  <c r="G37" i="7"/>
  <c r="I3" i="7"/>
  <c r="H13" i="7"/>
  <c r="H21" i="7"/>
  <c r="H12" i="7"/>
  <c r="H20" i="7"/>
  <c r="H11" i="7"/>
  <c r="H19" i="7"/>
  <c r="H10" i="7"/>
  <c r="H18" i="7"/>
  <c r="H22" i="7"/>
  <c r="H30" i="7"/>
  <c r="H8" i="7"/>
  <c r="H16" i="7"/>
  <c r="H29" i="7"/>
  <c r="H28" i="7"/>
  <c r="H9" i="7"/>
  <c r="H27" i="7"/>
  <c r="H14" i="7"/>
  <c r="H6" i="7"/>
  <c r="H32" i="7"/>
  <c r="H17" i="7"/>
  <c r="H23" i="7"/>
  <c r="CL39" i="17"/>
  <c r="K28" i="2"/>
  <c r="K5" i="2"/>
  <c r="K4" i="2" s="1"/>
  <c r="I38" i="17" l="1"/>
  <c r="E10" i="9"/>
  <c r="J28" i="17"/>
  <c r="J40" i="17"/>
  <c r="J78" i="17"/>
  <c r="CL40" i="17"/>
  <c r="CL78" i="17"/>
  <c r="CJ77" i="17"/>
  <c r="CL77" i="17"/>
  <c r="J72" i="17"/>
  <c r="J70" i="17"/>
  <c r="CK77" i="17"/>
  <c r="CI77" i="17"/>
  <c r="J77" i="17"/>
  <c r="K69" i="17"/>
  <c r="K73" i="17"/>
  <c r="K74" i="17" s="1"/>
  <c r="K71" i="17"/>
  <c r="CH77" i="17"/>
  <c r="J24" i="17"/>
  <c r="J26" i="17"/>
  <c r="J34" i="17"/>
  <c r="J36" i="17"/>
  <c r="J32" i="17"/>
  <c r="J37" i="17"/>
  <c r="J30" i="17"/>
  <c r="K3" i="17"/>
  <c r="K64" i="17"/>
  <c r="K65" i="17" s="1"/>
  <c r="K58" i="17"/>
  <c r="K59" i="17" s="1"/>
  <c r="K66" i="17"/>
  <c r="K67" i="17" s="1"/>
  <c r="K60" i="17"/>
  <c r="K61" i="17" s="1"/>
  <c r="K62" i="17"/>
  <c r="K63" i="17" s="1"/>
  <c r="K31" i="17"/>
  <c r="G7" i="9" s="1"/>
  <c r="K27" i="17"/>
  <c r="K23" i="17"/>
  <c r="K4" i="17"/>
  <c r="K25" i="17"/>
  <c r="K33" i="17"/>
  <c r="G8" i="9" s="1"/>
  <c r="L1" i="17"/>
  <c r="K39" i="17"/>
  <c r="K29" i="17"/>
  <c r="G6" i="9" s="1"/>
  <c r="K35" i="17"/>
  <c r="G9" i="9" s="1"/>
  <c r="CH42" i="17"/>
  <c r="CH56" i="17"/>
  <c r="CL56" i="17"/>
  <c r="CL42" i="17"/>
  <c r="CK56" i="17"/>
  <c r="CK42" i="17"/>
  <c r="CG42" i="17"/>
  <c r="CG56" i="17"/>
  <c r="CJ56" i="17"/>
  <c r="CJ42" i="17"/>
  <c r="CI42" i="17"/>
  <c r="CI56" i="17"/>
  <c r="H37" i="7"/>
  <c r="J3" i="7"/>
  <c r="I6" i="7"/>
  <c r="I14" i="7"/>
  <c r="I22" i="7"/>
  <c r="I13" i="7"/>
  <c r="I21" i="7"/>
  <c r="I12" i="7"/>
  <c r="I20" i="7"/>
  <c r="I11" i="7"/>
  <c r="I19" i="7"/>
  <c r="I23" i="7"/>
  <c r="I31" i="7"/>
  <c r="I30" i="7"/>
  <c r="I8" i="7"/>
  <c r="I10" i="7"/>
  <c r="I16" i="7"/>
  <c r="I18" i="7"/>
  <c r="I29" i="7"/>
  <c r="I7" i="7"/>
  <c r="I17" i="7"/>
  <c r="I24" i="7"/>
  <c r="I25" i="7"/>
  <c r="I26" i="7"/>
  <c r="I9" i="7"/>
  <c r="I27" i="7"/>
  <c r="I28" i="7"/>
  <c r="I32" i="7"/>
  <c r="I5" i="7"/>
  <c r="I15" i="7"/>
  <c r="J38" i="17" l="1"/>
  <c r="F10" i="9"/>
  <c r="K40" i="17"/>
  <c r="K78" i="17"/>
  <c r="L73" i="17"/>
  <c r="L74" i="17" s="1"/>
  <c r="L69" i="17"/>
  <c r="L70" i="17" s="1"/>
  <c r="L71" i="17"/>
  <c r="L72" i="17" s="1"/>
  <c r="K28" i="17"/>
  <c r="K26" i="17"/>
  <c r="K77" i="17"/>
  <c r="K72" i="17"/>
  <c r="K70" i="17"/>
  <c r="K36" i="17"/>
  <c r="K32" i="17"/>
  <c r="K30" i="17"/>
  <c r="K34" i="17"/>
  <c r="K24" i="17"/>
  <c r="L60" i="17"/>
  <c r="L61" i="17" s="1"/>
  <c r="L66" i="17"/>
  <c r="L67" i="17" s="1"/>
  <c r="L58" i="17"/>
  <c r="L59" i="17" s="1"/>
  <c r="L64" i="17"/>
  <c r="L65" i="17" s="1"/>
  <c r="L62" i="17"/>
  <c r="L63" i="17" s="1"/>
  <c r="L23" i="17"/>
  <c r="L25" i="17"/>
  <c r="L31" i="17"/>
  <c r="H7" i="9" s="1"/>
  <c r="M1" i="17"/>
  <c r="L4" i="17"/>
  <c r="L33" i="17"/>
  <c r="H8" i="9" s="1"/>
  <c r="L39" i="17"/>
  <c r="L35" i="17"/>
  <c r="H9" i="9" s="1"/>
  <c r="L29" i="17"/>
  <c r="H6" i="9" s="1"/>
  <c r="L3" i="17"/>
  <c r="L27" i="17"/>
  <c r="K37" i="17"/>
  <c r="I37" i="7"/>
  <c r="K3" i="7"/>
  <c r="J7" i="7"/>
  <c r="J15" i="7"/>
  <c r="J6" i="7"/>
  <c r="J14" i="7"/>
  <c r="J22" i="7"/>
  <c r="J13" i="7"/>
  <c r="J21" i="7"/>
  <c r="J12" i="7"/>
  <c r="J20" i="7"/>
  <c r="J24" i="7"/>
  <c r="J32" i="7"/>
  <c r="J23" i="7"/>
  <c r="J31" i="7"/>
  <c r="J30" i="7"/>
  <c r="J17" i="7"/>
  <c r="J25" i="7"/>
  <c r="J26" i="7"/>
  <c r="J19" i="7"/>
  <c r="J9" i="7"/>
  <c r="J27" i="7"/>
  <c r="J16" i="7"/>
  <c r="J28" i="7"/>
  <c r="J8" i="7"/>
  <c r="J11" i="7"/>
  <c r="J29" i="7"/>
  <c r="J10" i="7"/>
  <c r="J18" i="7"/>
  <c r="J5" i="7"/>
  <c r="K38" i="17" l="1"/>
  <c r="G10" i="9"/>
  <c r="L40" i="17"/>
  <c r="L78" i="17"/>
  <c r="L34" i="17"/>
  <c r="M69" i="17"/>
  <c r="M70" i="17" s="1"/>
  <c r="M71" i="17"/>
  <c r="M73" i="17"/>
  <c r="M74" i="17" s="1"/>
  <c r="L77" i="17"/>
  <c r="L26" i="17"/>
  <c r="L30" i="17"/>
  <c r="L28" i="17"/>
  <c r="L36" i="17"/>
  <c r="L24" i="17"/>
  <c r="M66" i="17"/>
  <c r="M67" i="17" s="1"/>
  <c r="M58" i="17"/>
  <c r="M59" i="17" s="1"/>
  <c r="M60" i="17"/>
  <c r="M61" i="17" s="1"/>
  <c r="M64" i="17"/>
  <c r="M65" i="17" s="1"/>
  <c r="M62" i="17"/>
  <c r="M63" i="17" s="1"/>
  <c r="M29" i="17"/>
  <c r="I6" i="9" s="1"/>
  <c r="N1" i="17"/>
  <c r="M27" i="17"/>
  <c r="M39" i="17"/>
  <c r="M35" i="17"/>
  <c r="I9" i="9" s="1"/>
  <c r="M31" i="17"/>
  <c r="I7" i="9" s="1"/>
  <c r="M33" i="17"/>
  <c r="I8" i="9" s="1"/>
  <c r="M23" i="17"/>
  <c r="M25" i="17"/>
  <c r="M4" i="17"/>
  <c r="M3" i="17"/>
  <c r="L32" i="17"/>
  <c r="L37" i="17"/>
  <c r="L3" i="7"/>
  <c r="K8" i="7"/>
  <c r="K16" i="7"/>
  <c r="K7" i="7"/>
  <c r="K15" i="7"/>
  <c r="K6" i="7"/>
  <c r="K14" i="7"/>
  <c r="K13" i="7"/>
  <c r="K21" i="7"/>
  <c r="K9" i="7"/>
  <c r="K11" i="7"/>
  <c r="K17" i="7"/>
  <c r="K19" i="7"/>
  <c r="K25" i="7"/>
  <c r="K22" i="7"/>
  <c r="K24" i="7"/>
  <c r="K23" i="7"/>
  <c r="K31" i="7"/>
  <c r="K12" i="7"/>
  <c r="K27" i="7"/>
  <c r="K26" i="7"/>
  <c r="K28" i="7"/>
  <c r="K32" i="7"/>
  <c r="K10" i="7"/>
  <c r="K18" i="7"/>
  <c r="K29" i="7"/>
  <c r="K5" i="7"/>
  <c r="K30" i="7"/>
  <c r="K20" i="7"/>
  <c r="J37" i="7"/>
  <c r="L38" i="17" l="1"/>
  <c r="H10" i="9"/>
  <c r="M40" i="17"/>
  <c r="M78" i="17"/>
  <c r="M72" i="17"/>
  <c r="M30" i="17"/>
  <c r="M32" i="17"/>
  <c r="N69" i="17"/>
  <c r="N70" i="17" s="1"/>
  <c r="N71" i="17"/>
  <c r="N72" i="17" s="1"/>
  <c r="N73" i="17"/>
  <c r="N74" i="17" s="1"/>
  <c r="M77" i="17"/>
  <c r="M36" i="17"/>
  <c r="M28" i="17"/>
  <c r="M26" i="17"/>
  <c r="M34" i="17"/>
  <c r="M24" i="17"/>
  <c r="N66" i="17"/>
  <c r="N67" i="17" s="1"/>
  <c r="N58" i="17"/>
  <c r="N59" i="17" s="1"/>
  <c r="N60" i="17"/>
  <c r="N61" i="17" s="1"/>
  <c r="N64" i="17"/>
  <c r="N65" i="17" s="1"/>
  <c r="N62" i="17"/>
  <c r="N63" i="17" s="1"/>
  <c r="N31" i="17"/>
  <c r="J7" i="9" s="1"/>
  <c r="N23" i="17"/>
  <c r="N4" i="17"/>
  <c r="N35" i="17"/>
  <c r="N33" i="17"/>
  <c r="J8" i="9" s="1"/>
  <c r="N27" i="17"/>
  <c r="N25" i="17"/>
  <c r="O1" i="17"/>
  <c r="N3" i="17"/>
  <c r="N29" i="17"/>
  <c r="J6" i="9" s="1"/>
  <c r="N39" i="17"/>
  <c r="M37" i="17"/>
  <c r="K37" i="7"/>
  <c r="M3" i="7"/>
  <c r="L9" i="7"/>
  <c r="L17" i="7"/>
  <c r="L8" i="7"/>
  <c r="L16" i="7"/>
  <c r="L7" i="7"/>
  <c r="L15" i="7"/>
  <c r="L6" i="7"/>
  <c r="L14" i="7"/>
  <c r="L13" i="7"/>
  <c r="L21" i="7"/>
  <c r="L26" i="7"/>
  <c r="L5" i="7"/>
  <c r="L11" i="7"/>
  <c r="L19" i="7"/>
  <c r="L25" i="7"/>
  <c r="L22" i="7"/>
  <c r="L24" i="7"/>
  <c r="L10" i="7"/>
  <c r="L20" i="7"/>
  <c r="L23" i="7"/>
  <c r="L12" i="7"/>
  <c r="L27" i="7"/>
  <c r="L28" i="7"/>
  <c r="L32" i="7"/>
  <c r="L30" i="7"/>
  <c r="L18" i="7"/>
  <c r="L29" i="7"/>
  <c r="L31" i="7"/>
  <c r="N36" i="17" l="1"/>
  <c r="J9" i="9"/>
  <c r="M38" i="17"/>
  <c r="I10" i="9"/>
  <c r="N40" i="17"/>
  <c r="N78" i="17"/>
  <c r="O69" i="17"/>
  <c r="O70" i="17" s="1"/>
  <c r="O71" i="17"/>
  <c r="O73" i="17"/>
  <c r="O74" i="17" s="1"/>
  <c r="N26" i="17"/>
  <c r="N77" i="17"/>
  <c r="N28" i="17"/>
  <c r="N34" i="17"/>
  <c r="N30" i="17"/>
  <c r="O58" i="17"/>
  <c r="O59" i="17" s="1"/>
  <c r="O60" i="17"/>
  <c r="O61" i="17" s="1"/>
  <c r="O64" i="17"/>
  <c r="O65" i="17" s="1"/>
  <c r="O62" i="17"/>
  <c r="O63" i="17" s="1"/>
  <c r="O66" i="17"/>
  <c r="O67" i="17" s="1"/>
  <c r="O27" i="17"/>
  <c r="O25" i="17"/>
  <c r="O23" i="17"/>
  <c r="O4" i="17"/>
  <c r="O3" i="17"/>
  <c r="O29" i="17"/>
  <c r="K6" i="9" s="1"/>
  <c r="O39" i="17"/>
  <c r="O35" i="17"/>
  <c r="O31" i="17"/>
  <c r="O33" i="17"/>
  <c r="K8" i="9" s="1"/>
  <c r="P1" i="17"/>
  <c r="N32" i="17"/>
  <c r="N37" i="17"/>
  <c r="N24" i="17"/>
  <c r="N3" i="7"/>
  <c r="M10" i="7"/>
  <c r="M18" i="7"/>
  <c r="M9" i="7"/>
  <c r="M17" i="7"/>
  <c r="M8" i="7"/>
  <c r="M16" i="7"/>
  <c r="M7" i="7"/>
  <c r="M15" i="7"/>
  <c r="M27" i="7"/>
  <c r="M13" i="7"/>
  <c r="M21" i="7"/>
  <c r="M26" i="7"/>
  <c r="M11" i="7"/>
  <c r="M19" i="7"/>
  <c r="M25" i="7"/>
  <c r="M20" i="7"/>
  <c r="M23" i="7"/>
  <c r="M24" i="7"/>
  <c r="M6" i="7"/>
  <c r="M12" i="7"/>
  <c r="M14" i="7"/>
  <c r="M22" i="7"/>
  <c r="M28" i="7"/>
  <c r="M30" i="7"/>
  <c r="M32" i="7"/>
  <c r="M5" i="7"/>
  <c r="M31" i="7"/>
  <c r="M29" i="7"/>
  <c r="L37" i="7"/>
  <c r="O36" i="17" l="1"/>
  <c r="K9" i="9"/>
  <c r="N38" i="17"/>
  <c r="J10" i="9"/>
  <c r="O32" i="17"/>
  <c r="K7" i="9"/>
  <c r="O72" i="17"/>
  <c r="O40" i="17"/>
  <c r="O78" i="17"/>
  <c r="O30" i="17"/>
  <c r="O77" i="17"/>
  <c r="P71" i="17"/>
  <c r="P73" i="17"/>
  <c r="P74" i="17" s="1"/>
  <c r="P69" i="17"/>
  <c r="P70" i="17" s="1"/>
  <c r="O28" i="17"/>
  <c r="O26" i="17"/>
  <c r="O34" i="17"/>
  <c r="O24" i="17"/>
  <c r="O37" i="17"/>
  <c r="P60" i="17"/>
  <c r="P61" i="17" s="1"/>
  <c r="P58" i="17"/>
  <c r="P59" i="17" s="1"/>
  <c r="P64" i="17"/>
  <c r="P65" i="17" s="1"/>
  <c r="P62" i="17"/>
  <c r="P63" i="17" s="1"/>
  <c r="P66" i="17"/>
  <c r="P67" i="17" s="1"/>
  <c r="P25" i="17"/>
  <c r="P29" i="17"/>
  <c r="L6" i="9" s="1"/>
  <c r="P33" i="17"/>
  <c r="L8" i="9" s="1"/>
  <c r="P27" i="17"/>
  <c r="Q1" i="17"/>
  <c r="P4" i="17"/>
  <c r="P23" i="17"/>
  <c r="P3" i="17"/>
  <c r="P39" i="17"/>
  <c r="P35" i="17"/>
  <c r="L9" i="9" s="1"/>
  <c r="P31" i="17"/>
  <c r="L7" i="9" s="1"/>
  <c r="M37" i="7"/>
  <c r="O3" i="7"/>
  <c r="N11" i="7"/>
  <c r="N19" i="7"/>
  <c r="N10" i="7"/>
  <c r="N18" i="7"/>
  <c r="N9" i="7"/>
  <c r="N17" i="7"/>
  <c r="N8" i="7"/>
  <c r="N16" i="7"/>
  <c r="N7" i="7"/>
  <c r="N15" i="7"/>
  <c r="N28" i="7"/>
  <c r="N27" i="7"/>
  <c r="N13" i="7"/>
  <c r="N21" i="7"/>
  <c r="N26" i="7"/>
  <c r="N20" i="7"/>
  <c r="N23" i="7"/>
  <c r="N24" i="7"/>
  <c r="N25" i="7"/>
  <c r="N12" i="7"/>
  <c r="N14" i="7"/>
  <c r="N6" i="7"/>
  <c r="N22" i="7"/>
  <c r="N29" i="7"/>
  <c r="N30" i="7"/>
  <c r="N5" i="7"/>
  <c r="N32" i="7"/>
  <c r="N31" i="7"/>
  <c r="O38" i="17" l="1"/>
  <c r="K10" i="9"/>
  <c r="P40" i="17"/>
  <c r="P78" i="17"/>
  <c r="P72" i="17"/>
  <c r="P77" i="17"/>
  <c r="Q69" i="17"/>
  <c r="Q70" i="17" s="1"/>
  <c r="Q73" i="17"/>
  <c r="Q74" i="17" s="1"/>
  <c r="Q71" i="17"/>
  <c r="Q72" i="17" s="1"/>
  <c r="P28" i="17"/>
  <c r="P26" i="17"/>
  <c r="P24" i="17"/>
  <c r="Q58" i="17"/>
  <c r="Q59" i="17" s="1"/>
  <c r="Q60" i="17"/>
  <c r="Q61" i="17" s="1"/>
  <c r="Q66" i="17"/>
  <c r="Q67" i="17" s="1"/>
  <c r="Q62" i="17"/>
  <c r="Q63" i="17" s="1"/>
  <c r="Q64" i="17"/>
  <c r="Q65" i="17" s="1"/>
  <c r="Q4" i="17"/>
  <c r="Q25" i="17"/>
  <c r="Q23" i="17"/>
  <c r="R1" i="17"/>
  <c r="Q3" i="17"/>
  <c r="Q29" i="17"/>
  <c r="M6" i="9" s="1"/>
  <c r="Q33" i="17"/>
  <c r="M8" i="9" s="1"/>
  <c r="Q39" i="17"/>
  <c r="Q35" i="17"/>
  <c r="M9" i="9" s="1"/>
  <c r="Q31" i="17"/>
  <c r="M7" i="9" s="1"/>
  <c r="Q27" i="17"/>
  <c r="P37" i="17"/>
  <c r="P34" i="17"/>
  <c r="P30" i="17"/>
  <c r="P32" i="17"/>
  <c r="P36" i="17"/>
  <c r="N37" i="7"/>
  <c r="P3" i="7"/>
  <c r="O12" i="7"/>
  <c r="O20" i="7"/>
  <c r="O11" i="7"/>
  <c r="O19" i="7"/>
  <c r="O10" i="7"/>
  <c r="O18" i="7"/>
  <c r="O9" i="7"/>
  <c r="O17" i="7"/>
  <c r="O29" i="7"/>
  <c r="O7" i="7"/>
  <c r="O15" i="7"/>
  <c r="O28" i="7"/>
  <c r="O27" i="7"/>
  <c r="O30" i="7"/>
  <c r="O31" i="7"/>
  <c r="O5" i="7"/>
  <c r="O23" i="7"/>
  <c r="O25" i="7"/>
  <c r="O24" i="7"/>
  <c r="O26" i="7"/>
  <c r="O14" i="7"/>
  <c r="O16" i="7"/>
  <c r="O6" i="7"/>
  <c r="O8" i="7"/>
  <c r="O21" i="7"/>
  <c r="O22" i="7"/>
  <c r="O32" i="7"/>
  <c r="O13" i="7"/>
  <c r="P38" i="17" l="1"/>
  <c r="L10" i="9"/>
  <c r="Q40" i="17"/>
  <c r="Q78" i="17"/>
  <c r="R69" i="17"/>
  <c r="R70" i="17" s="1"/>
  <c r="R71" i="17"/>
  <c r="R72" i="17" s="1"/>
  <c r="R73" i="17"/>
  <c r="R74" i="17" s="1"/>
  <c r="Q26" i="17"/>
  <c r="Q77" i="17"/>
  <c r="Q34" i="17"/>
  <c r="Q30" i="17"/>
  <c r="Q28" i="17"/>
  <c r="Q36" i="17"/>
  <c r="Q32" i="17"/>
  <c r="R62" i="17"/>
  <c r="R63" i="17" s="1"/>
  <c r="R60" i="17"/>
  <c r="R61" i="17" s="1"/>
  <c r="R58" i="17"/>
  <c r="R59" i="17" s="1"/>
  <c r="R66" i="17"/>
  <c r="R67" i="17" s="1"/>
  <c r="R64" i="17"/>
  <c r="R65" i="17" s="1"/>
  <c r="R35" i="17"/>
  <c r="N9" i="9" s="1"/>
  <c r="R39" i="17"/>
  <c r="R27" i="17"/>
  <c r="R29" i="17"/>
  <c r="N6" i="9" s="1"/>
  <c r="R23" i="17"/>
  <c r="S1" i="17"/>
  <c r="R3" i="17"/>
  <c r="R33" i="17"/>
  <c r="N8" i="9" s="1"/>
  <c r="R31" i="17"/>
  <c r="N7" i="9" s="1"/>
  <c r="R25" i="17"/>
  <c r="R4" i="17"/>
  <c r="Q24" i="17"/>
  <c r="Q37" i="17"/>
  <c r="O37" i="7"/>
  <c r="Q3" i="7"/>
  <c r="P13" i="7"/>
  <c r="P21" i="7"/>
  <c r="P12" i="7"/>
  <c r="P20" i="7"/>
  <c r="P11" i="7"/>
  <c r="P19" i="7"/>
  <c r="P10" i="7"/>
  <c r="P18" i="7"/>
  <c r="P30" i="7"/>
  <c r="P9" i="7"/>
  <c r="P17" i="7"/>
  <c r="P29" i="7"/>
  <c r="P7" i="7"/>
  <c r="P15" i="7"/>
  <c r="P28" i="7"/>
  <c r="P32" i="7"/>
  <c r="P31" i="7"/>
  <c r="P5" i="7"/>
  <c r="P23" i="7"/>
  <c r="P24" i="7"/>
  <c r="P25" i="7"/>
  <c r="P26" i="7"/>
  <c r="P14" i="7"/>
  <c r="P16" i="7"/>
  <c r="P8" i="7"/>
  <c r="P6" i="7"/>
  <c r="P22" i="7"/>
  <c r="P27" i="7"/>
  <c r="Q38" i="17" l="1"/>
  <c r="M10" i="9"/>
  <c r="R40" i="17"/>
  <c r="R78" i="17"/>
  <c r="R28" i="17"/>
  <c r="R77" i="17"/>
  <c r="S71" i="17"/>
  <c r="S73" i="17"/>
  <c r="S74" i="17" s="1"/>
  <c r="S69" i="17"/>
  <c r="S70" i="17" s="1"/>
  <c r="R26" i="17"/>
  <c r="R32" i="17"/>
  <c r="S60" i="17"/>
  <c r="S61" i="17" s="1"/>
  <c r="S62" i="17"/>
  <c r="S63" i="17" s="1"/>
  <c r="S58" i="17"/>
  <c r="S59" i="17" s="1"/>
  <c r="S66" i="17"/>
  <c r="S67" i="17" s="1"/>
  <c r="S64" i="17"/>
  <c r="S65" i="17" s="1"/>
  <c r="S25" i="17"/>
  <c r="S4" i="17"/>
  <c r="S23" i="17"/>
  <c r="S3" i="17"/>
  <c r="S33" i="17"/>
  <c r="O8" i="9" s="1"/>
  <c r="T1" i="17"/>
  <c r="S29" i="17"/>
  <c r="O6" i="9" s="1"/>
  <c r="S27" i="17"/>
  <c r="S35" i="17"/>
  <c r="O9" i="9" s="1"/>
  <c r="S39" i="17"/>
  <c r="S31" i="17"/>
  <c r="O7" i="9" s="1"/>
  <c r="R37" i="17"/>
  <c r="R30" i="17"/>
  <c r="R34" i="17"/>
  <c r="R24" i="17"/>
  <c r="R36" i="17"/>
  <c r="P37" i="7"/>
  <c r="R3" i="7"/>
  <c r="Q6" i="7"/>
  <c r="Q14" i="7"/>
  <c r="Q22" i="7"/>
  <c r="Q13" i="7"/>
  <c r="Q21" i="7"/>
  <c r="Q12" i="7"/>
  <c r="Q20" i="7"/>
  <c r="Q11" i="7"/>
  <c r="Q19" i="7"/>
  <c r="Q23" i="7"/>
  <c r="Q31" i="7"/>
  <c r="Q30" i="7"/>
  <c r="Q9" i="7"/>
  <c r="Q17" i="7"/>
  <c r="Q29" i="7"/>
  <c r="Q15" i="7"/>
  <c r="Q18" i="7"/>
  <c r="Q7" i="7"/>
  <c r="Q10" i="7"/>
  <c r="Q32" i="7"/>
  <c r="Q16" i="7"/>
  <c r="Q28" i="7"/>
  <c r="Q5" i="7"/>
  <c r="Q8" i="7"/>
  <c r="Q24" i="7"/>
  <c r="Q26" i="7"/>
  <c r="Q27" i="7"/>
  <c r="Q25" i="7"/>
  <c r="R38" i="17" l="1"/>
  <c r="N10" i="9"/>
  <c r="S40" i="17"/>
  <c r="S78" i="17"/>
  <c r="S24" i="17"/>
  <c r="S36" i="17"/>
  <c r="S28" i="17"/>
  <c r="S72" i="17"/>
  <c r="T71" i="17"/>
  <c r="T73" i="17"/>
  <c r="T74" i="17" s="1"/>
  <c r="T69" i="17"/>
  <c r="T70" i="17" s="1"/>
  <c r="S77" i="17"/>
  <c r="S30" i="17"/>
  <c r="S34" i="17"/>
  <c r="S26" i="17"/>
  <c r="T62" i="17"/>
  <c r="T63" i="17" s="1"/>
  <c r="T66" i="17"/>
  <c r="T67" i="17" s="1"/>
  <c r="T58" i="17"/>
  <c r="T59" i="17" s="1"/>
  <c r="T60" i="17"/>
  <c r="T61" i="17" s="1"/>
  <c r="T64" i="17"/>
  <c r="T65" i="17" s="1"/>
  <c r="T27" i="17"/>
  <c r="T31" i="17"/>
  <c r="P7" i="9" s="1"/>
  <c r="T35" i="17"/>
  <c r="P9" i="9" s="1"/>
  <c r="T39" i="17"/>
  <c r="T29" i="17"/>
  <c r="P6" i="9" s="1"/>
  <c r="U1" i="17"/>
  <c r="T33" i="17"/>
  <c r="P8" i="9" s="1"/>
  <c r="T25" i="17"/>
  <c r="T4" i="17"/>
  <c r="T23" i="17"/>
  <c r="T24" i="17" s="1"/>
  <c r="T3" i="17"/>
  <c r="S37" i="17"/>
  <c r="S32" i="17"/>
  <c r="S3" i="7"/>
  <c r="R7" i="7"/>
  <c r="R15" i="7"/>
  <c r="R6" i="7"/>
  <c r="R14" i="7"/>
  <c r="R22" i="7"/>
  <c r="R13" i="7"/>
  <c r="R21" i="7"/>
  <c r="R12" i="7"/>
  <c r="R20" i="7"/>
  <c r="R24" i="7"/>
  <c r="R32" i="7"/>
  <c r="R23" i="7"/>
  <c r="R31" i="7"/>
  <c r="R30" i="7"/>
  <c r="R8" i="7"/>
  <c r="R28" i="7"/>
  <c r="R18" i="7"/>
  <c r="R29" i="7"/>
  <c r="R10" i="7"/>
  <c r="R17" i="7"/>
  <c r="R9" i="7"/>
  <c r="R19" i="7"/>
  <c r="R5" i="7"/>
  <c r="R11" i="7"/>
  <c r="R25" i="7"/>
  <c r="R27" i="7"/>
  <c r="R16" i="7"/>
  <c r="R26" i="7"/>
  <c r="Q37" i="7"/>
  <c r="S38" i="17" l="1"/>
  <c r="O10" i="9"/>
  <c r="T40" i="17"/>
  <c r="T78" i="17"/>
  <c r="U71" i="17"/>
  <c r="U73" i="17"/>
  <c r="U74" i="17" s="1"/>
  <c r="U69" i="17"/>
  <c r="U70" i="17" s="1"/>
  <c r="T77" i="17"/>
  <c r="T72" i="17"/>
  <c r="T28" i="17"/>
  <c r="T26" i="17"/>
  <c r="U64" i="17"/>
  <c r="U65" i="17" s="1"/>
  <c r="U62" i="17"/>
  <c r="U63" i="17" s="1"/>
  <c r="U66" i="17"/>
  <c r="U67" i="17" s="1"/>
  <c r="U60" i="17"/>
  <c r="U61" i="17" s="1"/>
  <c r="U58" i="17"/>
  <c r="U59" i="17" s="1"/>
  <c r="U29" i="17"/>
  <c r="Q6" i="9" s="1"/>
  <c r="U31" i="17"/>
  <c r="Q7" i="9" s="1"/>
  <c r="U39" i="17"/>
  <c r="U25" i="17"/>
  <c r="U4" i="17"/>
  <c r="U23" i="17"/>
  <c r="U24" i="17" s="1"/>
  <c r="V1" i="17"/>
  <c r="U33" i="17"/>
  <c r="U27" i="17"/>
  <c r="U28" i="17" s="1"/>
  <c r="U35" i="17"/>
  <c r="Q9" i="9" s="1"/>
  <c r="U3" i="17"/>
  <c r="T36" i="17"/>
  <c r="T32" i="17"/>
  <c r="T37" i="17"/>
  <c r="T30" i="17"/>
  <c r="T34" i="17"/>
  <c r="R37" i="7"/>
  <c r="T3" i="7"/>
  <c r="S8" i="7"/>
  <c r="S16" i="7"/>
  <c r="S7" i="7"/>
  <c r="S15" i="7"/>
  <c r="S6" i="7"/>
  <c r="S14" i="7"/>
  <c r="S13" i="7"/>
  <c r="S21" i="7"/>
  <c r="S10" i="7"/>
  <c r="S12" i="7"/>
  <c r="S18" i="7"/>
  <c r="S20" i="7"/>
  <c r="S25" i="7"/>
  <c r="S24" i="7"/>
  <c r="S23" i="7"/>
  <c r="S31" i="7"/>
  <c r="S22" i="7"/>
  <c r="S27" i="7"/>
  <c r="S28" i="7"/>
  <c r="S29" i="7"/>
  <c r="S30" i="7"/>
  <c r="S17" i="7"/>
  <c r="S9" i="7"/>
  <c r="S32" i="7"/>
  <c r="S11" i="7"/>
  <c r="S26" i="7"/>
  <c r="S5" i="7"/>
  <c r="S19" i="7"/>
  <c r="T38" i="17" l="1"/>
  <c r="P10" i="9"/>
  <c r="U34" i="17"/>
  <c r="Q8" i="9"/>
  <c r="U77" i="17"/>
  <c r="U40" i="17"/>
  <c r="U78" i="17"/>
  <c r="V73" i="17"/>
  <c r="V74" i="17" s="1"/>
  <c r="V69" i="17"/>
  <c r="V71" i="17"/>
  <c r="U72" i="17"/>
  <c r="U26" i="17"/>
  <c r="U36" i="17"/>
  <c r="V62" i="17"/>
  <c r="V63" i="17" s="1"/>
  <c r="V64" i="17"/>
  <c r="V65" i="17" s="1"/>
  <c r="V66" i="17"/>
  <c r="V67" i="17" s="1"/>
  <c r="V60" i="17"/>
  <c r="V61" i="17" s="1"/>
  <c r="V58" i="17"/>
  <c r="V59" i="17" s="1"/>
  <c r="V39" i="17"/>
  <c r="V29" i="17"/>
  <c r="R6" i="9" s="1"/>
  <c r="V4" i="17"/>
  <c r="V25" i="17"/>
  <c r="W1" i="17"/>
  <c r="V35" i="17"/>
  <c r="R9" i="9" s="1"/>
  <c r="V33" i="17"/>
  <c r="R8" i="9" s="1"/>
  <c r="V31" i="17"/>
  <c r="R7" i="9" s="1"/>
  <c r="V23" i="17"/>
  <c r="V3" i="17"/>
  <c r="V27" i="17"/>
  <c r="U32" i="17"/>
  <c r="U37" i="17"/>
  <c r="U30" i="17"/>
  <c r="U3" i="7"/>
  <c r="T9" i="7"/>
  <c r="T17" i="7"/>
  <c r="T8" i="7"/>
  <c r="T16" i="7"/>
  <c r="T7" i="7"/>
  <c r="T15" i="7"/>
  <c r="T6" i="7"/>
  <c r="T14" i="7"/>
  <c r="T22" i="7"/>
  <c r="T26" i="7"/>
  <c r="T5" i="7"/>
  <c r="T10" i="7"/>
  <c r="T12" i="7"/>
  <c r="T18" i="7"/>
  <c r="T20" i="7"/>
  <c r="T25" i="7"/>
  <c r="T24" i="7"/>
  <c r="T27" i="7"/>
  <c r="T28" i="7"/>
  <c r="T30" i="7"/>
  <c r="T29" i="7"/>
  <c r="T31" i="7"/>
  <c r="T32" i="7"/>
  <c r="T19" i="7"/>
  <c r="T23" i="7"/>
  <c r="T21" i="7"/>
  <c r="T13" i="7"/>
  <c r="T11" i="7"/>
  <c r="S37" i="7"/>
  <c r="U38" i="17" l="1"/>
  <c r="Q10" i="9"/>
  <c r="V40" i="17"/>
  <c r="V78" i="17"/>
  <c r="W69" i="17"/>
  <c r="W73" i="17"/>
  <c r="W74" i="17" s="1"/>
  <c r="W71" i="17"/>
  <c r="V24" i="17"/>
  <c r="V72" i="17"/>
  <c r="V70" i="17"/>
  <c r="V26" i="17"/>
  <c r="V77" i="17"/>
  <c r="V32" i="17"/>
  <c r="V34" i="17"/>
  <c r="V36" i="17"/>
  <c r="V28" i="17"/>
  <c r="V37" i="17"/>
  <c r="V30" i="17"/>
  <c r="W62" i="17"/>
  <c r="W63" i="17" s="1"/>
  <c r="W64" i="17"/>
  <c r="W65" i="17" s="1"/>
  <c r="W60" i="17"/>
  <c r="W61" i="17" s="1"/>
  <c r="W58" i="17"/>
  <c r="W59" i="17" s="1"/>
  <c r="W66" i="17"/>
  <c r="W67" i="17" s="1"/>
  <c r="W35" i="17"/>
  <c r="S9" i="9" s="1"/>
  <c r="W31" i="17"/>
  <c r="S7" i="9" s="1"/>
  <c r="W23" i="17"/>
  <c r="W29" i="17"/>
  <c r="S6" i="9" s="1"/>
  <c r="W4" i="17"/>
  <c r="W3" i="17"/>
  <c r="W39" i="17"/>
  <c r="W25" i="17"/>
  <c r="X1" i="17"/>
  <c r="W33" i="17"/>
  <c r="S8" i="9" s="1"/>
  <c r="W27" i="17"/>
  <c r="T37" i="7"/>
  <c r="V3" i="7"/>
  <c r="U10" i="7"/>
  <c r="U18" i="7"/>
  <c r="U9" i="7"/>
  <c r="U17" i="7"/>
  <c r="U8" i="7"/>
  <c r="U16" i="7"/>
  <c r="U7" i="7"/>
  <c r="U15" i="7"/>
  <c r="U6" i="7"/>
  <c r="U14" i="7"/>
  <c r="U27" i="7"/>
  <c r="U22" i="7"/>
  <c r="U26" i="7"/>
  <c r="U12" i="7"/>
  <c r="U20" i="7"/>
  <c r="U25" i="7"/>
  <c r="U11" i="7"/>
  <c r="U13" i="7"/>
  <c r="U28" i="7"/>
  <c r="U29" i="7"/>
  <c r="U30" i="7"/>
  <c r="U31" i="7"/>
  <c r="U19" i="7"/>
  <c r="U32" i="7"/>
  <c r="U23" i="7"/>
  <c r="U5" i="7"/>
  <c r="U21" i="7"/>
  <c r="U24" i="7"/>
  <c r="V38" i="17" l="1"/>
  <c r="R10" i="9"/>
  <c r="W40" i="17"/>
  <c r="W78" i="17"/>
  <c r="X71" i="17"/>
  <c r="X73" i="17"/>
  <c r="X74" i="17" s="1"/>
  <c r="X69" i="17"/>
  <c r="X70" i="17" s="1"/>
  <c r="W26" i="17"/>
  <c r="W77" i="17"/>
  <c r="W72" i="17"/>
  <c r="W70" i="17"/>
  <c r="W28" i="17"/>
  <c r="W24" i="17"/>
  <c r="W32" i="17"/>
  <c r="W30" i="17"/>
  <c r="W36" i="17"/>
  <c r="W37" i="17"/>
  <c r="W34" i="17"/>
  <c r="X62" i="17"/>
  <c r="X63" i="17" s="1"/>
  <c r="X64" i="17"/>
  <c r="X65" i="17" s="1"/>
  <c r="X66" i="17"/>
  <c r="X67" i="17" s="1"/>
  <c r="X60" i="17"/>
  <c r="X61" i="17" s="1"/>
  <c r="X58" i="17"/>
  <c r="X59" i="17" s="1"/>
  <c r="X3" i="17"/>
  <c r="X39" i="17"/>
  <c r="X4" i="17"/>
  <c r="X23" i="17"/>
  <c r="X25" i="17"/>
  <c r="X77" i="17" s="1"/>
  <c r="Y1" i="17"/>
  <c r="X27" i="17"/>
  <c r="X35" i="17"/>
  <c r="T9" i="9" s="1"/>
  <c r="X33" i="17"/>
  <c r="T8" i="9" s="1"/>
  <c r="X29" i="17"/>
  <c r="T6" i="9" s="1"/>
  <c r="X31" i="17"/>
  <c r="T7" i="9" s="1"/>
  <c r="U37" i="7"/>
  <c r="W3" i="7"/>
  <c r="V11" i="7"/>
  <c r="V19" i="7"/>
  <c r="V10" i="7"/>
  <c r="V18" i="7"/>
  <c r="V9" i="7"/>
  <c r="V17" i="7"/>
  <c r="V8" i="7"/>
  <c r="V16" i="7"/>
  <c r="V28" i="7"/>
  <c r="V6" i="7"/>
  <c r="V14" i="7"/>
  <c r="V27" i="7"/>
  <c r="V22" i="7"/>
  <c r="V26" i="7"/>
  <c r="V21" i="7"/>
  <c r="V13" i="7"/>
  <c r="V15" i="7"/>
  <c r="V20" i="7"/>
  <c r="V7" i="7"/>
  <c r="V12" i="7"/>
  <c r="V25" i="7"/>
  <c r="V5" i="7"/>
  <c r="V32" i="7"/>
  <c r="V29" i="7"/>
  <c r="V30" i="7"/>
  <c r="V24" i="7"/>
  <c r="V31" i="7"/>
  <c r="V23" i="7"/>
  <c r="W38" i="17" l="1"/>
  <c r="S10" i="9"/>
  <c r="X40" i="17"/>
  <c r="X78" i="17"/>
  <c r="Y71" i="17"/>
  <c r="Y73" i="17"/>
  <c r="Y74" i="17" s="1"/>
  <c r="Y69" i="17"/>
  <c r="X72" i="17"/>
  <c r="X28" i="17"/>
  <c r="X26" i="17"/>
  <c r="X32" i="17"/>
  <c r="X30" i="17"/>
  <c r="X34" i="17"/>
  <c r="X36" i="17"/>
  <c r="X37" i="17"/>
  <c r="Y64" i="17"/>
  <c r="Y65" i="17" s="1"/>
  <c r="Y66" i="17"/>
  <c r="Y67" i="17" s="1"/>
  <c r="Y58" i="17"/>
  <c r="Y59" i="17" s="1"/>
  <c r="Y60" i="17"/>
  <c r="Y61" i="17" s="1"/>
  <c r="Y62" i="17"/>
  <c r="Y63" i="17" s="1"/>
  <c r="Y3" i="17"/>
  <c r="Z1" i="17"/>
  <c r="Y25" i="17"/>
  <c r="Y23" i="17"/>
  <c r="Y39" i="17"/>
  <c r="Y31" i="17"/>
  <c r="U7" i="9" s="1"/>
  <c r="Y33" i="17"/>
  <c r="U8" i="9" s="1"/>
  <c r="Y35" i="17"/>
  <c r="U9" i="9" s="1"/>
  <c r="Y4" i="17"/>
  <c r="Y27" i="17"/>
  <c r="Y29" i="17"/>
  <c r="X24" i="17"/>
  <c r="X3" i="7"/>
  <c r="W12" i="7"/>
  <c r="W20" i="7"/>
  <c r="W11" i="7"/>
  <c r="W19" i="7"/>
  <c r="W10" i="7"/>
  <c r="W18" i="7"/>
  <c r="W9" i="7"/>
  <c r="W17" i="7"/>
  <c r="W8" i="7"/>
  <c r="W16" i="7"/>
  <c r="W29" i="7"/>
  <c r="W28" i="7"/>
  <c r="W6" i="7"/>
  <c r="W14" i="7"/>
  <c r="W27" i="7"/>
  <c r="W23" i="7"/>
  <c r="W24" i="7"/>
  <c r="W25" i="7"/>
  <c r="W26" i="7"/>
  <c r="W21" i="7"/>
  <c r="W22" i="7"/>
  <c r="W7" i="7"/>
  <c r="W13" i="7"/>
  <c r="W15" i="7"/>
  <c r="W31" i="7"/>
  <c r="W5" i="7"/>
  <c r="W30" i="7"/>
  <c r="W32" i="7"/>
  <c r="V37" i="7"/>
  <c r="X38" i="17" l="1"/>
  <c r="T10" i="9"/>
  <c r="Y30" i="17"/>
  <c r="U6" i="9"/>
  <c r="Y40" i="17"/>
  <c r="Y78" i="17"/>
  <c r="Y26" i="17"/>
  <c r="Y77" i="17"/>
  <c r="Y24" i="17"/>
  <c r="Y72" i="17"/>
  <c r="Y70" i="17"/>
  <c r="Z71" i="17"/>
  <c r="Z73" i="17"/>
  <c r="Z74" i="17" s="1"/>
  <c r="Z69" i="17"/>
  <c r="Y28" i="17"/>
  <c r="Y34" i="17"/>
  <c r="Y36" i="17"/>
  <c r="Y32" i="17"/>
  <c r="Y37" i="17"/>
  <c r="Z64" i="17"/>
  <c r="Z65" i="17" s="1"/>
  <c r="Z66" i="17"/>
  <c r="Z67" i="17" s="1"/>
  <c r="Z60" i="17"/>
  <c r="Z61" i="17" s="1"/>
  <c r="Z58" i="17"/>
  <c r="Z59" i="17" s="1"/>
  <c r="Z62" i="17"/>
  <c r="Z63" i="17" s="1"/>
  <c r="Z29" i="17"/>
  <c r="V6" i="9" s="1"/>
  <c r="Z39" i="17"/>
  <c r="Z23" i="17"/>
  <c r="Z3" i="17"/>
  <c r="Z35" i="17"/>
  <c r="V9" i="9" s="1"/>
  <c r="Z31" i="17"/>
  <c r="V7" i="9" s="1"/>
  <c r="Z33" i="17"/>
  <c r="V8" i="9" s="1"/>
  <c r="Z27" i="17"/>
  <c r="Z4" i="17"/>
  <c r="Z25" i="17"/>
  <c r="AA1" i="17"/>
  <c r="W37" i="7"/>
  <c r="Y3" i="7"/>
  <c r="X13" i="7"/>
  <c r="X21" i="7"/>
  <c r="X12" i="7"/>
  <c r="X20" i="7"/>
  <c r="X11" i="7"/>
  <c r="X19" i="7"/>
  <c r="X10" i="7"/>
  <c r="X18" i="7"/>
  <c r="X30" i="7"/>
  <c r="X8" i="7"/>
  <c r="X16" i="7"/>
  <c r="X29" i="7"/>
  <c r="X28" i="7"/>
  <c r="X23" i="7"/>
  <c r="X24" i="7"/>
  <c r="X25" i="7"/>
  <c r="X26" i="7"/>
  <c r="X5" i="7"/>
  <c r="X15" i="7"/>
  <c r="X22" i="7"/>
  <c r="X27" i="7"/>
  <c r="X7" i="7"/>
  <c r="X17" i="7"/>
  <c r="X9" i="7"/>
  <c r="X14" i="7"/>
  <c r="X31" i="7"/>
  <c r="X6" i="7"/>
  <c r="X32" i="7"/>
  <c r="Y38" i="17" l="1"/>
  <c r="U10" i="9"/>
  <c r="Z40" i="17"/>
  <c r="Z78" i="17"/>
  <c r="Z26" i="17"/>
  <c r="Z77" i="17"/>
  <c r="AA69" i="17"/>
  <c r="AA71" i="17"/>
  <c r="AA73" i="17"/>
  <c r="AA74" i="17" s="1"/>
  <c r="Z72" i="17"/>
  <c r="Z70" i="17"/>
  <c r="Z30" i="17"/>
  <c r="Z24" i="17"/>
  <c r="Z28" i="17"/>
  <c r="Z36" i="17"/>
  <c r="Z32" i="17"/>
  <c r="AA64" i="17"/>
  <c r="AA65" i="17" s="1"/>
  <c r="AA66" i="17"/>
  <c r="AA67" i="17" s="1"/>
  <c r="AA58" i="17"/>
  <c r="AA59" i="17" s="1"/>
  <c r="AA60" i="17"/>
  <c r="AA61" i="17" s="1"/>
  <c r="AA62" i="17"/>
  <c r="AA63" i="17" s="1"/>
  <c r="AA27" i="17"/>
  <c r="AA31" i="17"/>
  <c r="W7" i="9" s="1"/>
  <c r="AA39" i="17"/>
  <c r="AA23" i="17"/>
  <c r="AB1" i="17"/>
  <c r="AA29" i="17"/>
  <c r="W6" i="9" s="1"/>
  <c r="AA4" i="17"/>
  <c r="AA25" i="17"/>
  <c r="AA3" i="17"/>
  <c r="AA33" i="17"/>
  <c r="W8" i="9" s="1"/>
  <c r="AA35" i="17"/>
  <c r="W9" i="9" s="1"/>
  <c r="Z37" i="17"/>
  <c r="Z34" i="17"/>
  <c r="Z3" i="7"/>
  <c r="Y6" i="7"/>
  <c r="Y14" i="7"/>
  <c r="Y22" i="7"/>
  <c r="Y13" i="7"/>
  <c r="Y21" i="7"/>
  <c r="Y12" i="7"/>
  <c r="Y20" i="7"/>
  <c r="Y11" i="7"/>
  <c r="Y19" i="7"/>
  <c r="Y23" i="7"/>
  <c r="Y31" i="7"/>
  <c r="Y30" i="7"/>
  <c r="Y8" i="7"/>
  <c r="Y10" i="7"/>
  <c r="Y16" i="7"/>
  <c r="Y18" i="7"/>
  <c r="Y29" i="7"/>
  <c r="Y32" i="7"/>
  <c r="Y5" i="7"/>
  <c r="Y24" i="7"/>
  <c r="Y25" i="7"/>
  <c r="Y26" i="7"/>
  <c r="Y27" i="7"/>
  <c r="Y15" i="7"/>
  <c r="Y28" i="7"/>
  <c r="Y7" i="7"/>
  <c r="Y17" i="7"/>
  <c r="Y9" i="7"/>
  <c r="X37" i="7"/>
  <c r="Z38" i="17" l="1"/>
  <c r="V10" i="9"/>
  <c r="AA40" i="17"/>
  <c r="AA78" i="17"/>
  <c r="AA26" i="17"/>
  <c r="AA77" i="17"/>
  <c r="AB69" i="17"/>
  <c r="AB70" i="17" s="1"/>
  <c r="AB73" i="17"/>
  <c r="AB74" i="17" s="1"/>
  <c r="AB71" i="17"/>
  <c r="AB72" i="17" s="1"/>
  <c r="AA72" i="17"/>
  <c r="AA70" i="17"/>
  <c r="AA28" i="17"/>
  <c r="AA36" i="17"/>
  <c r="AA34" i="17"/>
  <c r="AA24" i="17"/>
  <c r="AA30" i="17"/>
  <c r="AB66" i="17"/>
  <c r="AB67" i="17" s="1"/>
  <c r="AB58" i="17"/>
  <c r="AB59" i="17" s="1"/>
  <c r="AB60" i="17"/>
  <c r="AB61" i="17" s="1"/>
  <c r="AB62" i="17"/>
  <c r="AB63" i="17" s="1"/>
  <c r="AB64" i="17"/>
  <c r="AB65" i="17" s="1"/>
  <c r="AB29" i="17"/>
  <c r="X6" i="9" s="1"/>
  <c r="AB25" i="17"/>
  <c r="AC1" i="17"/>
  <c r="AB3" i="17"/>
  <c r="AB33" i="17"/>
  <c r="X8" i="9" s="1"/>
  <c r="AB27" i="17"/>
  <c r="AB35" i="17"/>
  <c r="X9" i="9" s="1"/>
  <c r="AB31" i="17"/>
  <c r="X7" i="9" s="1"/>
  <c r="AB4" i="17"/>
  <c r="AB23" i="17"/>
  <c r="AB39" i="17"/>
  <c r="AA32" i="17"/>
  <c r="AA37" i="17"/>
  <c r="Y37" i="7"/>
  <c r="AA3" i="7"/>
  <c r="Z7" i="7"/>
  <c r="Z15" i="7"/>
  <c r="Z6" i="7"/>
  <c r="Z14" i="7"/>
  <c r="Z22" i="7"/>
  <c r="Z13" i="7"/>
  <c r="Z21" i="7"/>
  <c r="Z12" i="7"/>
  <c r="Z20" i="7"/>
  <c r="Z24" i="7"/>
  <c r="Z32" i="7"/>
  <c r="Z23" i="7"/>
  <c r="Z31" i="7"/>
  <c r="Z30" i="7"/>
  <c r="Z16" i="7"/>
  <c r="Z19" i="7"/>
  <c r="Z8" i="7"/>
  <c r="Z11" i="7"/>
  <c r="Z26" i="7"/>
  <c r="Z18" i="7"/>
  <c r="Z10" i="7"/>
  <c r="Z25" i="7"/>
  <c r="Z27" i="7"/>
  <c r="Z29" i="7"/>
  <c r="Z5" i="7"/>
  <c r="Z17" i="7"/>
  <c r="Z28" i="7"/>
  <c r="Z9" i="7"/>
  <c r="AA38" i="17" l="1"/>
  <c r="W10" i="9"/>
  <c r="AB40" i="17"/>
  <c r="AB78" i="17"/>
  <c r="AC69" i="17"/>
  <c r="AC70" i="17" s="1"/>
  <c r="AC71" i="17"/>
  <c r="AC72" i="17" s="1"/>
  <c r="AC73" i="17"/>
  <c r="AC74" i="17" s="1"/>
  <c r="AB28" i="17"/>
  <c r="AB26" i="17"/>
  <c r="AB77" i="17"/>
  <c r="AB32" i="17"/>
  <c r="AB34" i="17"/>
  <c r="AB37" i="17"/>
  <c r="AC66" i="17"/>
  <c r="AC67" i="17" s="1"/>
  <c r="AC58" i="17"/>
  <c r="AC59" i="17" s="1"/>
  <c r="AC60" i="17"/>
  <c r="AC61" i="17" s="1"/>
  <c r="AC62" i="17"/>
  <c r="AC63" i="17" s="1"/>
  <c r="AC64" i="17"/>
  <c r="AC65" i="17" s="1"/>
  <c r="AC25" i="17"/>
  <c r="AD1" i="17"/>
  <c r="AC3" i="17"/>
  <c r="AC4" i="17"/>
  <c r="AC23" i="17"/>
  <c r="AC27" i="17"/>
  <c r="AC28" i="17" s="1"/>
  <c r="AC29" i="17"/>
  <c r="Y6" i="9" s="1"/>
  <c r="AC39" i="17"/>
  <c r="AC35" i="17"/>
  <c r="Y9" i="9" s="1"/>
  <c r="AC31" i="17"/>
  <c r="Y7" i="9" s="1"/>
  <c r="AC33" i="17"/>
  <c r="Y8" i="9" s="1"/>
  <c r="AB30" i="17"/>
  <c r="AB36" i="17"/>
  <c r="AB24" i="17"/>
  <c r="Z37" i="7"/>
  <c r="AB3" i="7"/>
  <c r="AA8" i="7"/>
  <c r="AA16" i="7"/>
  <c r="AA7" i="7"/>
  <c r="AA15" i="7"/>
  <c r="AA6" i="7"/>
  <c r="AA14" i="7"/>
  <c r="AA13" i="7"/>
  <c r="AA9" i="7"/>
  <c r="AA11" i="7"/>
  <c r="AA17" i="7"/>
  <c r="AA19" i="7"/>
  <c r="AA21" i="7"/>
  <c r="AA25" i="7"/>
  <c r="AA24" i="7"/>
  <c r="AA23" i="7"/>
  <c r="AA22" i="7"/>
  <c r="AA32" i="7"/>
  <c r="AA18" i="7"/>
  <c r="AA10" i="7"/>
  <c r="AA20" i="7"/>
  <c r="AA26" i="7"/>
  <c r="AA5" i="7"/>
  <c r="AA12" i="7"/>
  <c r="AA27" i="7"/>
  <c r="AA29" i="7"/>
  <c r="AA31" i="7"/>
  <c r="AA28" i="7"/>
  <c r="AA30" i="7"/>
  <c r="AB38" i="17" l="1"/>
  <c r="X10" i="9"/>
  <c r="AC30" i="17"/>
  <c r="AC24" i="17"/>
  <c r="AC40" i="17"/>
  <c r="AC78" i="17"/>
  <c r="AC77" i="17"/>
  <c r="AD71" i="17"/>
  <c r="AD69" i="17"/>
  <c r="AD70" i="17" s="1"/>
  <c r="AD73" i="17"/>
  <c r="AD74" i="17" s="1"/>
  <c r="AC26" i="17"/>
  <c r="AC37" i="17"/>
  <c r="AC32" i="17"/>
  <c r="AC36" i="17"/>
  <c r="AD66" i="17"/>
  <c r="AD67" i="17" s="1"/>
  <c r="AD58" i="17"/>
  <c r="AD59" i="17" s="1"/>
  <c r="AD60" i="17"/>
  <c r="AD61" i="17" s="1"/>
  <c r="AD62" i="17"/>
  <c r="AD63" i="17" s="1"/>
  <c r="AD64" i="17"/>
  <c r="AD65" i="17" s="1"/>
  <c r="AD3" i="17"/>
  <c r="AE1" i="17"/>
  <c r="AD29" i="17"/>
  <c r="Z6" i="9" s="1"/>
  <c r="AD39" i="17"/>
  <c r="AD31" i="17"/>
  <c r="Z7" i="9" s="1"/>
  <c r="AD27" i="17"/>
  <c r="AD4" i="17"/>
  <c r="AD23" i="17"/>
  <c r="AD25" i="17"/>
  <c r="AD35" i="17"/>
  <c r="Z9" i="9" s="1"/>
  <c r="AD33" i="17"/>
  <c r="Z8" i="9" s="1"/>
  <c r="AC34" i="17"/>
  <c r="AA37" i="7"/>
  <c r="AC3" i="7"/>
  <c r="AB9" i="7"/>
  <c r="AB17" i="7"/>
  <c r="AB8" i="7"/>
  <c r="AB16" i="7"/>
  <c r="AB7" i="7"/>
  <c r="AB15" i="7"/>
  <c r="AB6" i="7"/>
  <c r="AB14" i="7"/>
  <c r="AB13" i="7"/>
  <c r="AB26" i="7"/>
  <c r="AB11" i="7"/>
  <c r="AB19" i="7"/>
  <c r="AB21" i="7"/>
  <c r="AB25" i="7"/>
  <c r="AB24" i="7"/>
  <c r="AB31" i="7"/>
  <c r="AB23" i="7"/>
  <c r="AB18" i="7"/>
  <c r="AB22" i="7"/>
  <c r="AB10" i="7"/>
  <c r="AB29" i="7"/>
  <c r="AB30" i="7"/>
  <c r="AB12" i="7"/>
  <c r="AB27" i="7"/>
  <c r="AB28" i="7"/>
  <c r="AB32" i="7"/>
  <c r="AB5" i="7"/>
  <c r="AB20" i="7"/>
  <c r="AC38" i="17" l="1"/>
  <c r="Y10" i="9"/>
  <c r="AD40" i="17"/>
  <c r="AD78" i="17"/>
  <c r="AE71" i="17"/>
  <c r="AE73" i="17"/>
  <c r="AE74" i="17" s="1"/>
  <c r="AE69" i="17"/>
  <c r="AE70" i="17" s="1"/>
  <c r="AD77" i="17"/>
  <c r="AD72" i="17"/>
  <c r="AD32" i="17"/>
  <c r="AD30" i="17"/>
  <c r="AD26" i="17"/>
  <c r="AD28" i="17"/>
  <c r="AD34" i="17"/>
  <c r="AD36" i="17"/>
  <c r="AD24" i="17"/>
  <c r="AE58" i="17"/>
  <c r="AE59" i="17" s="1"/>
  <c r="AE60" i="17"/>
  <c r="AE61" i="17" s="1"/>
  <c r="AE62" i="17"/>
  <c r="AE63" i="17" s="1"/>
  <c r="AE64" i="17"/>
  <c r="AE65" i="17" s="1"/>
  <c r="AE66" i="17"/>
  <c r="AE67" i="17" s="1"/>
  <c r="AE31" i="17"/>
  <c r="AA7" i="9" s="1"/>
  <c r="AE25" i="17"/>
  <c r="AE4" i="17"/>
  <c r="AF1" i="17"/>
  <c r="AE33" i="17"/>
  <c r="AA8" i="9" s="1"/>
  <c r="AE27" i="17"/>
  <c r="AE23" i="17"/>
  <c r="AE29" i="17"/>
  <c r="AA6" i="9" s="1"/>
  <c r="AE39" i="17"/>
  <c r="AE35" i="17"/>
  <c r="AA9" i="9" s="1"/>
  <c r="AE3" i="17"/>
  <c r="AD37" i="17"/>
  <c r="AB37" i="7"/>
  <c r="AD3" i="7"/>
  <c r="AC10" i="7"/>
  <c r="AC18" i="7"/>
  <c r="AC9" i="7"/>
  <c r="AC17" i="7"/>
  <c r="AC8" i="7"/>
  <c r="AC16" i="7"/>
  <c r="AC7" i="7"/>
  <c r="AC15" i="7"/>
  <c r="AC27" i="7"/>
  <c r="AC13" i="7"/>
  <c r="AC26" i="7"/>
  <c r="AC11" i="7"/>
  <c r="AC19" i="7"/>
  <c r="AC21" i="7"/>
  <c r="AC25" i="7"/>
  <c r="AC6" i="7"/>
  <c r="AC28" i="7"/>
  <c r="AC29" i="7"/>
  <c r="AC30" i="7"/>
  <c r="AC24" i="7"/>
  <c r="AC31" i="7"/>
  <c r="AC23" i="7"/>
  <c r="AC32" i="7"/>
  <c r="AC20" i="7"/>
  <c r="AC12" i="7"/>
  <c r="AC14" i="7"/>
  <c r="AC5" i="7"/>
  <c r="AC22" i="7"/>
  <c r="AD38" i="17" l="1"/>
  <c r="Z10" i="9"/>
  <c r="AE40" i="17"/>
  <c r="AE78" i="17"/>
  <c r="AE77" i="17"/>
  <c r="AF69" i="17"/>
  <c r="AF70" i="17" s="1"/>
  <c r="AF73" i="17"/>
  <c r="AF74" i="17" s="1"/>
  <c r="AF71" i="17"/>
  <c r="AF72" i="17" s="1"/>
  <c r="AE72" i="17"/>
  <c r="AE26" i="17"/>
  <c r="AE24" i="17"/>
  <c r="AE36" i="17"/>
  <c r="AE30" i="17"/>
  <c r="AE28" i="17"/>
  <c r="AE34" i="17"/>
  <c r="AE32" i="17"/>
  <c r="AE37" i="17"/>
  <c r="AF58" i="17"/>
  <c r="AF59" i="17" s="1"/>
  <c r="AF60" i="17"/>
  <c r="AF61" i="17" s="1"/>
  <c r="AF62" i="17"/>
  <c r="AF63" i="17" s="1"/>
  <c r="AF64" i="17"/>
  <c r="AF65" i="17" s="1"/>
  <c r="AF66" i="17"/>
  <c r="AF67" i="17" s="1"/>
  <c r="AF29" i="17"/>
  <c r="AB6" i="9" s="1"/>
  <c r="AF35" i="17"/>
  <c r="AB9" i="9" s="1"/>
  <c r="AF33" i="17"/>
  <c r="AB8" i="9" s="1"/>
  <c r="AG1" i="17"/>
  <c r="AF39" i="17"/>
  <c r="AF31" i="17"/>
  <c r="AB7" i="9" s="1"/>
  <c r="AF25" i="17"/>
  <c r="AF4" i="17"/>
  <c r="AF23" i="17"/>
  <c r="AF3" i="17"/>
  <c r="AF27" i="17"/>
  <c r="AC37" i="7"/>
  <c r="AE3" i="7"/>
  <c r="AD11" i="7"/>
  <c r="AD19" i="7"/>
  <c r="AD10" i="7"/>
  <c r="AD18" i="7"/>
  <c r="AD9" i="7"/>
  <c r="AD17" i="7"/>
  <c r="AD8" i="7"/>
  <c r="AD16" i="7"/>
  <c r="AD7" i="7"/>
  <c r="AD15" i="7"/>
  <c r="AD22" i="7"/>
  <c r="AD28" i="7"/>
  <c r="AD27" i="7"/>
  <c r="AD13" i="7"/>
  <c r="AD26" i="7"/>
  <c r="AD12" i="7"/>
  <c r="AD14" i="7"/>
  <c r="AD6" i="7"/>
  <c r="AD30" i="7"/>
  <c r="AD31" i="7"/>
  <c r="AD21" i="7"/>
  <c r="AD29" i="7"/>
  <c r="AD23" i="7"/>
  <c r="AD24" i="7"/>
  <c r="AD25" i="7"/>
  <c r="AD20" i="7"/>
  <c r="AD5" i="7"/>
  <c r="AD32" i="7"/>
  <c r="AE38" i="17" l="1"/>
  <c r="AA10" i="9"/>
  <c r="AF28" i="17"/>
  <c r="AF24" i="17"/>
  <c r="AF40" i="17"/>
  <c r="AF78" i="17"/>
  <c r="AF26" i="17"/>
  <c r="AF77" i="17"/>
  <c r="AG69" i="17"/>
  <c r="AG70" i="17" s="1"/>
  <c r="AG71" i="17"/>
  <c r="AG72" i="17" s="1"/>
  <c r="AG73" i="17"/>
  <c r="AG74" i="17" s="1"/>
  <c r="AF36" i="17"/>
  <c r="AF30" i="17"/>
  <c r="AF32" i="17"/>
  <c r="AF34" i="17"/>
  <c r="AF37" i="17"/>
  <c r="AG58" i="17"/>
  <c r="AG59" i="17" s="1"/>
  <c r="AG60" i="17"/>
  <c r="AG61" i="17" s="1"/>
  <c r="AG62" i="17"/>
  <c r="AG63" i="17" s="1"/>
  <c r="AG64" i="17"/>
  <c r="AG65" i="17" s="1"/>
  <c r="AG66" i="17"/>
  <c r="AG67" i="17" s="1"/>
  <c r="AG31" i="17"/>
  <c r="AC7" i="9" s="1"/>
  <c r="AG29" i="17"/>
  <c r="AC6" i="9" s="1"/>
  <c r="AG27" i="17"/>
  <c r="AG25" i="17"/>
  <c r="AG23" i="17"/>
  <c r="AG35" i="17"/>
  <c r="AC9" i="9" s="1"/>
  <c r="AG33" i="17"/>
  <c r="AC8" i="9" s="1"/>
  <c r="AG39" i="17"/>
  <c r="AG4" i="17"/>
  <c r="AG3" i="17"/>
  <c r="AH1" i="17"/>
  <c r="AD37" i="7"/>
  <c r="AF3" i="7"/>
  <c r="AE12" i="7"/>
  <c r="AE20" i="7"/>
  <c r="AE11" i="7"/>
  <c r="AE19" i="7"/>
  <c r="AE10" i="7"/>
  <c r="AE18" i="7"/>
  <c r="AE9" i="7"/>
  <c r="AE17" i="7"/>
  <c r="AE29" i="7"/>
  <c r="AE7" i="7"/>
  <c r="AE15" i="7"/>
  <c r="AE22" i="7"/>
  <c r="AE28" i="7"/>
  <c r="AE27" i="7"/>
  <c r="AE14" i="7"/>
  <c r="AE16" i="7"/>
  <c r="AE13" i="7"/>
  <c r="AE21" i="7"/>
  <c r="AE6" i="7"/>
  <c r="AE8" i="7"/>
  <c r="AE30" i="7"/>
  <c r="AE31" i="7"/>
  <c r="AE25" i="7"/>
  <c r="AE23" i="7"/>
  <c r="AE24" i="7"/>
  <c r="AE5" i="7"/>
  <c r="AE26" i="7"/>
  <c r="AE32" i="7"/>
  <c r="AF38" i="17" l="1"/>
  <c r="AB10" i="9"/>
  <c r="AG40" i="17"/>
  <c r="AG78" i="17"/>
  <c r="AG32" i="17"/>
  <c r="AH69" i="17"/>
  <c r="AH70" i="17" s="1"/>
  <c r="AH71" i="17"/>
  <c r="AH72" i="17" s="1"/>
  <c r="AH73" i="17"/>
  <c r="AH74" i="17" s="1"/>
  <c r="AG28" i="17"/>
  <c r="AG26" i="17"/>
  <c r="AG77" i="17"/>
  <c r="AG30" i="17"/>
  <c r="AH60" i="17"/>
  <c r="AH61" i="17" s="1"/>
  <c r="AH62" i="17"/>
  <c r="AH63" i="17" s="1"/>
  <c r="AH64" i="17"/>
  <c r="AH65" i="17" s="1"/>
  <c r="AH66" i="17"/>
  <c r="AH67" i="17" s="1"/>
  <c r="AH58" i="17"/>
  <c r="AH59" i="17" s="1"/>
  <c r="AH25" i="17"/>
  <c r="AH23" i="17"/>
  <c r="AI1" i="17"/>
  <c r="AH3" i="17"/>
  <c r="AH33" i="17"/>
  <c r="AD8" i="9" s="1"/>
  <c r="AH31" i="17"/>
  <c r="AD7" i="9" s="1"/>
  <c r="AH4" i="17"/>
  <c r="AH29" i="17"/>
  <c r="AH35" i="17"/>
  <c r="AH39" i="17"/>
  <c r="AH27" i="17"/>
  <c r="AH28" i="17" s="1"/>
  <c r="AG24" i="17"/>
  <c r="AG34" i="17"/>
  <c r="AG36" i="17"/>
  <c r="AG37" i="17"/>
  <c r="AE37" i="7"/>
  <c r="AG3" i="7"/>
  <c r="AF13" i="7"/>
  <c r="AF21" i="7"/>
  <c r="AF12" i="7"/>
  <c r="AF20" i="7"/>
  <c r="AF11" i="7"/>
  <c r="AF19" i="7"/>
  <c r="AF10" i="7"/>
  <c r="AF18" i="7"/>
  <c r="AF30" i="7"/>
  <c r="AF9" i="7"/>
  <c r="AF17" i="7"/>
  <c r="AF29" i="7"/>
  <c r="AF7" i="7"/>
  <c r="AF15" i="7"/>
  <c r="AF22" i="7"/>
  <c r="AF28" i="7"/>
  <c r="AF5" i="7"/>
  <c r="AF6" i="7"/>
  <c r="AF8" i="7"/>
  <c r="AF14" i="7"/>
  <c r="AF16" i="7"/>
  <c r="AF26" i="7"/>
  <c r="AF32" i="7"/>
  <c r="AF25" i="7"/>
  <c r="AF23" i="7"/>
  <c r="AF24" i="7"/>
  <c r="AF27" i="7"/>
  <c r="AF31" i="7"/>
  <c r="AH30" i="17" l="1"/>
  <c r="AD6" i="9"/>
  <c r="AG38" i="17"/>
  <c r="AC10" i="9"/>
  <c r="AH36" i="17"/>
  <c r="AD9" i="9"/>
  <c r="AH40" i="17"/>
  <c r="AH78" i="17"/>
  <c r="AH77" i="17"/>
  <c r="AI71" i="17"/>
  <c r="AI73" i="17"/>
  <c r="AI74" i="17" s="1"/>
  <c r="AI69" i="17"/>
  <c r="AI70" i="17" s="1"/>
  <c r="AH26" i="17"/>
  <c r="AH32" i="17"/>
  <c r="AI60" i="17"/>
  <c r="AI61" i="17" s="1"/>
  <c r="AI62" i="17"/>
  <c r="AI63" i="17" s="1"/>
  <c r="AI58" i="17"/>
  <c r="AI59" i="17" s="1"/>
  <c r="AI66" i="17"/>
  <c r="AI67" i="17" s="1"/>
  <c r="AI64" i="17"/>
  <c r="AI65" i="17" s="1"/>
  <c r="AI27" i="17"/>
  <c r="AI35" i="17"/>
  <c r="AE9" i="9" s="1"/>
  <c r="AI29" i="17"/>
  <c r="AE6" i="9" s="1"/>
  <c r="AI31" i="17"/>
  <c r="AE7" i="9" s="1"/>
  <c r="AJ1" i="17"/>
  <c r="AI33" i="17"/>
  <c r="AE8" i="9" s="1"/>
  <c r="AI39" i="17"/>
  <c r="AI4" i="17"/>
  <c r="AI23" i="17"/>
  <c r="AI24" i="17" s="1"/>
  <c r="AI25" i="17"/>
  <c r="AI77" i="17" s="1"/>
  <c r="AI3" i="17"/>
  <c r="AH24" i="17"/>
  <c r="AH37" i="17"/>
  <c r="AH34" i="17"/>
  <c r="AF37" i="7"/>
  <c r="AH3" i="7"/>
  <c r="AG6" i="7"/>
  <c r="AG14" i="7"/>
  <c r="AG22" i="7"/>
  <c r="AG13" i="7"/>
  <c r="AG21" i="7"/>
  <c r="AG12" i="7"/>
  <c r="AG20" i="7"/>
  <c r="AG11" i="7"/>
  <c r="AG19" i="7"/>
  <c r="AG23" i="7"/>
  <c r="AG31" i="7"/>
  <c r="AG30" i="7"/>
  <c r="AG9" i="7"/>
  <c r="AG17" i="7"/>
  <c r="AG29" i="7"/>
  <c r="AG27" i="7"/>
  <c r="AG28" i="7"/>
  <c r="AG5" i="7"/>
  <c r="AG16" i="7"/>
  <c r="AG8" i="7"/>
  <c r="AG15" i="7"/>
  <c r="AG25" i="7"/>
  <c r="AG32" i="7"/>
  <c r="AG26" i="7"/>
  <c r="AG7" i="7"/>
  <c r="AG10" i="7"/>
  <c r="AG24" i="7"/>
  <c r="AG18" i="7"/>
  <c r="AH38" i="17" l="1"/>
  <c r="AD10" i="9"/>
  <c r="AI40" i="17"/>
  <c r="AI78" i="17"/>
  <c r="AI72" i="17"/>
  <c r="AJ71" i="17"/>
  <c r="AJ73" i="17"/>
  <c r="AJ74" i="17" s="1"/>
  <c r="AJ69" i="17"/>
  <c r="AJ70" i="17" s="1"/>
  <c r="AI28" i="17"/>
  <c r="AI26" i="17"/>
  <c r="AI32" i="17"/>
  <c r="AI36" i="17"/>
  <c r="AI37" i="17"/>
  <c r="AJ62" i="17"/>
  <c r="AJ63" i="17" s="1"/>
  <c r="AJ64" i="17"/>
  <c r="AJ65" i="17" s="1"/>
  <c r="AJ66" i="17"/>
  <c r="AJ67" i="17" s="1"/>
  <c r="AJ58" i="17"/>
  <c r="AJ59" i="17" s="1"/>
  <c r="AJ60" i="17"/>
  <c r="AJ61" i="17" s="1"/>
  <c r="AJ33" i="17"/>
  <c r="AF8" i="9" s="1"/>
  <c r="AJ35" i="17"/>
  <c r="AF9" i="9" s="1"/>
  <c r="AJ29" i="17"/>
  <c r="AF6" i="9" s="1"/>
  <c r="AJ3" i="17"/>
  <c r="AJ27" i="17"/>
  <c r="AJ39" i="17"/>
  <c r="AJ31" i="17"/>
  <c r="AF7" i="9" s="1"/>
  <c r="AJ4" i="17"/>
  <c r="AJ25" i="17"/>
  <c r="AJ23" i="17"/>
  <c r="AK1" i="17"/>
  <c r="AI34" i="17"/>
  <c r="AI30" i="17"/>
  <c r="AG37" i="7"/>
  <c r="AI3" i="7"/>
  <c r="AH7" i="7"/>
  <c r="AH15" i="7"/>
  <c r="AH6" i="7"/>
  <c r="AH14" i="7"/>
  <c r="AH22" i="7"/>
  <c r="AH13" i="7"/>
  <c r="AH12" i="7"/>
  <c r="AH20" i="7"/>
  <c r="AH24" i="7"/>
  <c r="AH32" i="7"/>
  <c r="AH23" i="7"/>
  <c r="AH30" i="7"/>
  <c r="AH9" i="7"/>
  <c r="AH25" i="7"/>
  <c r="AH26" i="7"/>
  <c r="AH19" i="7"/>
  <c r="AH27" i="7"/>
  <c r="AH28" i="7"/>
  <c r="AH29" i="7"/>
  <c r="AH11" i="7"/>
  <c r="AH16" i="7"/>
  <c r="AH21" i="7"/>
  <c r="AH8" i="7"/>
  <c r="AH31" i="7"/>
  <c r="AH18" i="7"/>
  <c r="AH5" i="7"/>
  <c r="AH10" i="7"/>
  <c r="AH17" i="7"/>
  <c r="AI38" i="17" l="1"/>
  <c r="AE10" i="9"/>
  <c r="AJ40" i="17"/>
  <c r="AJ78" i="17"/>
  <c r="AJ36" i="17"/>
  <c r="AJ34" i="17"/>
  <c r="AJ77" i="17"/>
  <c r="AJ72" i="17"/>
  <c r="AK71" i="17"/>
  <c r="AK73" i="17"/>
  <c r="AK74" i="17" s="1"/>
  <c r="AK69" i="17"/>
  <c r="AK70" i="17" s="1"/>
  <c r="AJ28" i="17"/>
  <c r="AJ30" i="17"/>
  <c r="AJ26" i="17"/>
  <c r="AJ24" i="17"/>
  <c r="AJ37" i="17"/>
  <c r="AK62" i="17"/>
  <c r="AK63" i="17" s="1"/>
  <c r="AK64" i="17"/>
  <c r="AK65" i="17" s="1"/>
  <c r="AK66" i="17"/>
  <c r="AK67" i="17" s="1"/>
  <c r="AK60" i="17"/>
  <c r="AK61" i="17" s="1"/>
  <c r="AK58" i="17"/>
  <c r="AK59" i="17" s="1"/>
  <c r="AK23" i="17"/>
  <c r="AK3" i="17"/>
  <c r="AK33" i="17"/>
  <c r="AG8" i="9" s="1"/>
  <c r="AL1" i="17"/>
  <c r="AK25" i="17"/>
  <c r="AK4" i="17"/>
  <c r="AK27" i="17"/>
  <c r="AK28" i="17" s="1"/>
  <c r="AK31" i="17"/>
  <c r="AK35" i="17"/>
  <c r="AG9" i="9" s="1"/>
  <c r="AK39" i="17"/>
  <c r="AK29" i="17"/>
  <c r="AG6" i="9" s="1"/>
  <c r="AJ32" i="17"/>
  <c r="AJ3" i="7"/>
  <c r="AI8" i="7"/>
  <c r="AI16" i="7"/>
  <c r="AI7" i="7"/>
  <c r="AI15" i="7"/>
  <c r="AI6" i="7"/>
  <c r="AI14" i="7"/>
  <c r="AI13" i="7"/>
  <c r="AI10" i="7"/>
  <c r="AI12" i="7"/>
  <c r="AI18" i="7"/>
  <c r="AI20" i="7"/>
  <c r="AI25" i="7"/>
  <c r="AI24" i="7"/>
  <c r="AI23" i="7"/>
  <c r="AI17" i="7"/>
  <c r="AI9" i="7"/>
  <c r="AI26" i="7"/>
  <c r="AI32" i="7"/>
  <c r="AI11" i="7"/>
  <c r="AI28" i="7"/>
  <c r="AI19" i="7"/>
  <c r="AI27" i="7"/>
  <c r="AI29" i="7"/>
  <c r="AI30" i="7"/>
  <c r="AI5" i="7"/>
  <c r="AI22" i="7"/>
  <c r="AI21" i="7"/>
  <c r="AI31" i="7"/>
  <c r="AH37" i="7"/>
  <c r="AJ38" i="17" l="1"/>
  <c r="AF10" i="9"/>
  <c r="AK32" i="17"/>
  <c r="AG7" i="9"/>
  <c r="AK40" i="17"/>
  <c r="AK78" i="17"/>
  <c r="AK77" i="17"/>
  <c r="AL73" i="17"/>
  <c r="AL74" i="17" s="1"/>
  <c r="AL69" i="17"/>
  <c r="AL71" i="17"/>
  <c r="AK72" i="17"/>
  <c r="AK26" i="17"/>
  <c r="AK36" i="17"/>
  <c r="AK37" i="17"/>
  <c r="AL62" i="17"/>
  <c r="AL63" i="17" s="1"/>
  <c r="AL64" i="17"/>
  <c r="AL65" i="17" s="1"/>
  <c r="AL66" i="17"/>
  <c r="AL67" i="17" s="1"/>
  <c r="AL60" i="17"/>
  <c r="AL61" i="17" s="1"/>
  <c r="AL58" i="17"/>
  <c r="AL59" i="17" s="1"/>
  <c r="AL4" i="17"/>
  <c r="AL33" i="17"/>
  <c r="AH8" i="9" s="1"/>
  <c r="AL29" i="17"/>
  <c r="AH6" i="9" s="1"/>
  <c r="AL25" i="17"/>
  <c r="AL3" i="17"/>
  <c r="AM1" i="17"/>
  <c r="AL27" i="17"/>
  <c r="AL23" i="17"/>
  <c r="AL35" i="17"/>
  <c r="AH9" i="9" s="1"/>
  <c r="AL39" i="17"/>
  <c r="AL31" i="17"/>
  <c r="AH7" i="9" s="1"/>
  <c r="AK34" i="17"/>
  <c r="AK24" i="17"/>
  <c r="AK30" i="17"/>
  <c r="AI37" i="7"/>
  <c r="AK3" i="7"/>
  <c r="AJ9" i="7"/>
  <c r="AJ17" i="7"/>
  <c r="AJ8" i="7"/>
  <c r="AJ16" i="7"/>
  <c r="AJ7" i="7"/>
  <c r="AJ15" i="7"/>
  <c r="AJ6" i="7"/>
  <c r="AJ14" i="7"/>
  <c r="AJ26" i="7"/>
  <c r="AJ10" i="7"/>
  <c r="AJ12" i="7"/>
  <c r="AJ18" i="7"/>
  <c r="AJ20" i="7"/>
  <c r="AJ25" i="7"/>
  <c r="AJ24" i="7"/>
  <c r="AJ32" i="7"/>
  <c r="AJ19" i="7"/>
  <c r="AJ27" i="7"/>
  <c r="AJ11" i="7"/>
  <c r="AJ13" i="7"/>
  <c r="AJ28" i="7"/>
  <c r="AJ21" i="7"/>
  <c r="AJ31" i="7"/>
  <c r="AJ29" i="7"/>
  <c r="AJ5" i="7"/>
  <c r="AJ22" i="7"/>
  <c r="AJ23" i="7"/>
  <c r="AJ30" i="7"/>
  <c r="AK38" i="17" l="1"/>
  <c r="AG10" i="9"/>
  <c r="AL40" i="17"/>
  <c r="AL78" i="17"/>
  <c r="AL34" i="17"/>
  <c r="AL72" i="17"/>
  <c r="AL70" i="17"/>
  <c r="AL28" i="17"/>
  <c r="AL30" i="17"/>
  <c r="AM71" i="17"/>
  <c r="AM69" i="17"/>
  <c r="AM73" i="17"/>
  <c r="AM74" i="17" s="1"/>
  <c r="AL26" i="17"/>
  <c r="AL77" i="17"/>
  <c r="AM62" i="17"/>
  <c r="AM63" i="17" s="1"/>
  <c r="AM64" i="17"/>
  <c r="AM65" i="17" s="1"/>
  <c r="AM66" i="17"/>
  <c r="AM67" i="17" s="1"/>
  <c r="AM60" i="17"/>
  <c r="AM61" i="17" s="1"/>
  <c r="AM58" i="17"/>
  <c r="AM59" i="17" s="1"/>
  <c r="AM33" i="17"/>
  <c r="AI8" i="9" s="1"/>
  <c r="AM27" i="17"/>
  <c r="AM31" i="17"/>
  <c r="AI7" i="9" s="1"/>
  <c r="AM35" i="17"/>
  <c r="AI9" i="9" s="1"/>
  <c r="AM29" i="17"/>
  <c r="AI6" i="9" s="1"/>
  <c r="AM39" i="17"/>
  <c r="AM4" i="17"/>
  <c r="AM23" i="17"/>
  <c r="AM25" i="17"/>
  <c r="AN1" i="17"/>
  <c r="AM3" i="17"/>
  <c r="AL37" i="17"/>
  <c r="AL32" i="17"/>
  <c r="AL36" i="17"/>
  <c r="AL24" i="17"/>
  <c r="AJ37" i="7"/>
  <c r="AL3" i="7"/>
  <c r="AK10" i="7"/>
  <c r="AK18" i="7"/>
  <c r="AK9" i="7"/>
  <c r="AK17" i="7"/>
  <c r="AK8" i="7"/>
  <c r="AK16" i="7"/>
  <c r="AK7" i="7"/>
  <c r="AK15" i="7"/>
  <c r="AK6" i="7"/>
  <c r="AK14" i="7"/>
  <c r="AK21" i="7"/>
  <c r="AK27" i="7"/>
  <c r="AK26" i="7"/>
  <c r="AK12" i="7"/>
  <c r="AK20" i="7"/>
  <c r="AK25" i="7"/>
  <c r="AK22" i="7"/>
  <c r="AK23" i="7"/>
  <c r="AK24" i="7"/>
  <c r="AK31" i="7"/>
  <c r="AK19" i="7"/>
  <c r="AK11" i="7"/>
  <c r="AK13" i="7"/>
  <c r="AK5" i="7"/>
  <c r="AK32" i="7"/>
  <c r="AK28" i="7"/>
  <c r="AK29" i="7"/>
  <c r="AK30" i="7"/>
  <c r="AL38" i="17" l="1"/>
  <c r="AH10" i="9"/>
  <c r="AM24" i="17"/>
  <c r="AM40" i="17"/>
  <c r="AM78" i="17"/>
  <c r="AN73" i="17"/>
  <c r="AN74" i="17" s="1"/>
  <c r="AN69" i="17"/>
  <c r="AN70" i="17" s="1"/>
  <c r="AN71" i="17"/>
  <c r="AM26" i="17"/>
  <c r="AM77" i="17"/>
  <c r="AM72" i="17"/>
  <c r="AM70" i="17"/>
  <c r="AM28" i="17"/>
  <c r="AN62" i="17"/>
  <c r="AN63" i="17" s="1"/>
  <c r="AN64" i="17"/>
  <c r="AN65" i="17" s="1"/>
  <c r="AN66" i="17"/>
  <c r="AN67" i="17" s="1"/>
  <c r="AN60" i="17"/>
  <c r="AN61" i="17" s="1"/>
  <c r="AN58" i="17"/>
  <c r="AN59" i="17" s="1"/>
  <c r="AN31" i="17"/>
  <c r="AJ7" i="9" s="1"/>
  <c r="AN4" i="17"/>
  <c r="AN25" i="17"/>
  <c r="AN23" i="17"/>
  <c r="AO1" i="17"/>
  <c r="AN27" i="17"/>
  <c r="AN35" i="17"/>
  <c r="AJ9" i="9" s="1"/>
  <c r="AN29" i="17"/>
  <c r="AJ6" i="9" s="1"/>
  <c r="AN39" i="17"/>
  <c r="AN33" i="17"/>
  <c r="AJ8" i="9" s="1"/>
  <c r="AN3" i="17"/>
  <c r="AM30" i="17"/>
  <c r="AM36" i="17"/>
  <c r="AM32" i="17"/>
  <c r="AM37" i="17"/>
  <c r="AM34" i="17"/>
  <c r="AM3" i="7"/>
  <c r="AL11" i="7"/>
  <c r="AL19" i="7"/>
  <c r="AL10" i="7"/>
  <c r="AL18" i="7"/>
  <c r="AL9" i="7"/>
  <c r="AL17" i="7"/>
  <c r="AL8" i="7"/>
  <c r="AL16" i="7"/>
  <c r="AL28" i="7"/>
  <c r="AL6" i="7"/>
  <c r="AL14" i="7"/>
  <c r="AL21" i="7"/>
  <c r="AL27" i="7"/>
  <c r="AL26" i="7"/>
  <c r="AL20" i="7"/>
  <c r="AL12" i="7"/>
  <c r="AL22" i="7"/>
  <c r="AL23" i="7"/>
  <c r="AL24" i="7"/>
  <c r="AL25" i="7"/>
  <c r="AL31" i="7"/>
  <c r="AL32" i="7"/>
  <c r="AL30" i="7"/>
  <c r="AL13" i="7"/>
  <c r="AL5" i="7"/>
  <c r="AL29" i="7"/>
  <c r="AL15" i="7"/>
  <c r="AL7" i="7"/>
  <c r="AK37" i="7"/>
  <c r="AM38" i="17" l="1"/>
  <c r="AI10" i="9"/>
  <c r="AN40" i="17"/>
  <c r="AN78" i="17"/>
  <c r="AN72" i="17"/>
  <c r="AN26" i="17"/>
  <c r="AN77" i="17"/>
  <c r="AN30" i="17"/>
  <c r="AO71" i="17"/>
  <c r="AO73" i="17"/>
  <c r="AO74" i="17" s="1"/>
  <c r="AO69" i="17"/>
  <c r="AN34" i="17"/>
  <c r="AN36" i="17"/>
  <c r="AN28" i="17"/>
  <c r="AN24" i="17"/>
  <c r="AO64" i="17"/>
  <c r="AO65" i="17" s="1"/>
  <c r="AO66" i="17"/>
  <c r="AO67" i="17" s="1"/>
  <c r="AO60" i="17"/>
  <c r="AO61" i="17" s="1"/>
  <c r="AO58" i="17"/>
  <c r="AO59" i="17" s="1"/>
  <c r="AO62" i="17"/>
  <c r="AO63" i="17" s="1"/>
  <c r="AO23" i="17"/>
  <c r="AO25" i="17"/>
  <c r="AO35" i="17"/>
  <c r="AK9" i="9" s="1"/>
  <c r="AO4" i="17"/>
  <c r="AP1" i="17"/>
  <c r="AO33" i="17"/>
  <c r="AK8" i="9" s="1"/>
  <c r="AO3" i="17"/>
  <c r="AO39" i="17"/>
  <c r="AO27" i="17"/>
  <c r="AO28" i="17" s="1"/>
  <c r="AO29" i="17"/>
  <c r="AO31" i="17"/>
  <c r="AK7" i="9" s="1"/>
  <c r="AN32" i="17"/>
  <c r="AN37" i="17"/>
  <c r="AL37" i="7"/>
  <c r="AN3" i="7"/>
  <c r="AM12" i="7"/>
  <c r="AM20" i="7"/>
  <c r="AM11" i="7"/>
  <c r="AM19" i="7"/>
  <c r="AM10" i="7"/>
  <c r="AM18" i="7"/>
  <c r="AM9" i="7"/>
  <c r="AM17" i="7"/>
  <c r="AM8" i="7"/>
  <c r="AM16" i="7"/>
  <c r="AM29" i="7"/>
  <c r="AM28" i="7"/>
  <c r="AM6" i="7"/>
  <c r="AM14" i="7"/>
  <c r="AM21" i="7"/>
  <c r="AM27" i="7"/>
  <c r="AM7" i="7"/>
  <c r="AM22" i="7"/>
  <c r="AM23" i="7"/>
  <c r="AM24" i="7"/>
  <c r="AM25" i="7"/>
  <c r="AM26" i="7"/>
  <c r="AM31" i="7"/>
  <c r="AM30" i="7"/>
  <c r="AM15" i="7"/>
  <c r="AM5" i="7"/>
  <c r="AM13" i="7"/>
  <c r="AM32" i="7"/>
  <c r="AO30" i="17" l="1"/>
  <c r="AK6" i="9"/>
  <c r="AN38" i="17"/>
  <c r="AJ10" i="9"/>
  <c r="AO34" i="17"/>
  <c r="AO40" i="17"/>
  <c r="AO78" i="17"/>
  <c r="AO72" i="17"/>
  <c r="AO70" i="17"/>
  <c r="AP73" i="17"/>
  <c r="AP74" i="17" s="1"/>
  <c r="AP71" i="17"/>
  <c r="AP69" i="17"/>
  <c r="AO77" i="17"/>
  <c r="AO26" i="17"/>
  <c r="AO32" i="17"/>
  <c r="AO37" i="17"/>
  <c r="AP64" i="17"/>
  <c r="AP65" i="17" s="1"/>
  <c r="AP66" i="17"/>
  <c r="AP67" i="17" s="1"/>
  <c r="AP60" i="17"/>
  <c r="AP61" i="17" s="1"/>
  <c r="AP58" i="17"/>
  <c r="AP59" i="17" s="1"/>
  <c r="AP62" i="17"/>
  <c r="AP63" i="17" s="1"/>
  <c r="AP39" i="17"/>
  <c r="AP31" i="17"/>
  <c r="AL7" i="9" s="1"/>
  <c r="AP3" i="17"/>
  <c r="AP23" i="17"/>
  <c r="AP25" i="17"/>
  <c r="AP4" i="17"/>
  <c r="AQ1" i="17"/>
  <c r="AP35" i="17"/>
  <c r="AL9" i="9" s="1"/>
  <c r="AP33" i="17"/>
  <c r="AL8" i="9" s="1"/>
  <c r="AP29" i="17"/>
  <c r="AL6" i="9" s="1"/>
  <c r="AP27" i="17"/>
  <c r="AO36" i="17"/>
  <c r="AO24" i="17"/>
  <c r="AO3" i="7"/>
  <c r="AN13" i="7"/>
  <c r="AN21" i="7"/>
  <c r="AN12" i="7"/>
  <c r="AN20" i="7"/>
  <c r="AN11" i="7"/>
  <c r="AN19" i="7"/>
  <c r="AN10" i="7"/>
  <c r="AN18" i="7"/>
  <c r="AN22" i="7"/>
  <c r="AN30" i="7"/>
  <c r="AN8" i="7"/>
  <c r="AN16" i="7"/>
  <c r="AN29" i="7"/>
  <c r="AN28" i="7"/>
  <c r="AN15" i="7"/>
  <c r="AN7" i="7"/>
  <c r="AN17" i="7"/>
  <c r="AN5" i="7"/>
  <c r="AN23" i="7"/>
  <c r="AN25" i="7"/>
  <c r="AN9" i="7"/>
  <c r="AN14" i="7"/>
  <c r="AN24" i="7"/>
  <c r="AN26" i="7"/>
  <c r="AN6" i="7"/>
  <c r="AN27" i="7"/>
  <c r="AN31" i="7"/>
  <c r="AN32" i="7"/>
  <c r="AM37" i="7"/>
  <c r="AO38" i="17" l="1"/>
  <c r="AK10" i="9"/>
  <c r="AP40" i="17"/>
  <c r="AP78" i="17"/>
  <c r="AQ73" i="17"/>
  <c r="AQ74" i="17" s="1"/>
  <c r="AQ69" i="17"/>
  <c r="AQ71" i="17"/>
  <c r="AP77" i="17"/>
  <c r="AP72" i="17"/>
  <c r="AP70" i="17"/>
  <c r="AP26" i="17"/>
  <c r="AP28" i="17"/>
  <c r="AP36" i="17"/>
  <c r="AP34" i="17"/>
  <c r="AP24" i="17"/>
  <c r="AP32" i="17"/>
  <c r="AQ64" i="17"/>
  <c r="AQ65" i="17" s="1"/>
  <c r="AQ66" i="17"/>
  <c r="AQ67" i="17" s="1"/>
  <c r="AQ58" i="17"/>
  <c r="AQ59" i="17" s="1"/>
  <c r="AQ60" i="17"/>
  <c r="AQ61" i="17" s="1"/>
  <c r="AQ62" i="17"/>
  <c r="AQ63" i="17" s="1"/>
  <c r="AQ27" i="17"/>
  <c r="AQ4" i="17"/>
  <c r="AQ23" i="17"/>
  <c r="AQ24" i="17" s="1"/>
  <c r="AQ25" i="17"/>
  <c r="AQ33" i="17"/>
  <c r="AM8" i="9" s="1"/>
  <c r="AR1" i="17"/>
  <c r="AQ29" i="17"/>
  <c r="AM6" i="9" s="1"/>
  <c r="AQ3" i="17"/>
  <c r="AQ31" i="17"/>
  <c r="AM7" i="9" s="1"/>
  <c r="AQ39" i="17"/>
  <c r="AQ35" i="17"/>
  <c r="AM9" i="9" s="1"/>
  <c r="AP37" i="17"/>
  <c r="AP30" i="17"/>
  <c r="AN37" i="7"/>
  <c r="AP3" i="7"/>
  <c r="AO6" i="7"/>
  <c r="AO14" i="7"/>
  <c r="AO13" i="7"/>
  <c r="AO21" i="7"/>
  <c r="AO12" i="7"/>
  <c r="AO20" i="7"/>
  <c r="AO11" i="7"/>
  <c r="AO19" i="7"/>
  <c r="AO23" i="7"/>
  <c r="AO31" i="7"/>
  <c r="AO22" i="7"/>
  <c r="AO30" i="7"/>
  <c r="AO8" i="7"/>
  <c r="AO10" i="7"/>
  <c r="AO16" i="7"/>
  <c r="AO18" i="7"/>
  <c r="AO29" i="7"/>
  <c r="AO15" i="7"/>
  <c r="AO5" i="7"/>
  <c r="AO9" i="7"/>
  <c r="AO7" i="7"/>
  <c r="AO17" i="7"/>
  <c r="AO24" i="7"/>
  <c r="AO25" i="7"/>
  <c r="AO26" i="7"/>
  <c r="AO32" i="7"/>
  <c r="AO27" i="7"/>
  <c r="AO28" i="7"/>
  <c r="AP38" i="17" l="1"/>
  <c r="AL10" i="9"/>
  <c r="AQ40" i="17"/>
  <c r="AQ78" i="17"/>
  <c r="AR69" i="17"/>
  <c r="AR70" i="17" s="1"/>
  <c r="AR71" i="17"/>
  <c r="AR73" i="17"/>
  <c r="AR74" i="17" s="1"/>
  <c r="AQ26" i="17"/>
  <c r="AQ77" i="17"/>
  <c r="AQ72" i="17"/>
  <c r="AQ70" i="17"/>
  <c r="AQ28" i="17"/>
  <c r="AQ34" i="17"/>
  <c r="AQ36" i="17"/>
  <c r="AQ37" i="17"/>
  <c r="AQ32" i="17"/>
  <c r="AQ30" i="17"/>
  <c r="AR66" i="17"/>
  <c r="AR67" i="17" s="1"/>
  <c r="AR60" i="17"/>
  <c r="AR61" i="17" s="1"/>
  <c r="AR58" i="17"/>
  <c r="AR59" i="17" s="1"/>
  <c r="AR64" i="17"/>
  <c r="AR65" i="17" s="1"/>
  <c r="AR62" i="17"/>
  <c r="AR63" i="17" s="1"/>
  <c r="AR31" i="17"/>
  <c r="AN7" i="9" s="1"/>
  <c r="AR4" i="17"/>
  <c r="AR25" i="17"/>
  <c r="AR27" i="17"/>
  <c r="AR28" i="17" s="1"/>
  <c r="AR39" i="17"/>
  <c r="AR35" i="17"/>
  <c r="AN9" i="9" s="1"/>
  <c r="AR23" i="17"/>
  <c r="AS1" i="17"/>
  <c r="AR3" i="17"/>
  <c r="AR33" i="17"/>
  <c r="AN8" i="9" s="1"/>
  <c r="AR29" i="17"/>
  <c r="AN6" i="9" s="1"/>
  <c r="AO37" i="7"/>
  <c r="AQ3" i="7"/>
  <c r="AP7" i="7"/>
  <c r="AP15" i="7"/>
  <c r="AP6" i="7"/>
  <c r="AP14" i="7"/>
  <c r="AP13" i="7"/>
  <c r="AP12" i="7"/>
  <c r="AP20" i="7"/>
  <c r="AP24" i="7"/>
  <c r="AP32" i="7"/>
  <c r="AP23" i="7"/>
  <c r="AP22" i="7"/>
  <c r="AP30" i="7"/>
  <c r="AP10" i="7"/>
  <c r="AP17" i="7"/>
  <c r="AP9" i="7"/>
  <c r="AP16" i="7"/>
  <c r="AP5" i="7"/>
  <c r="AP21" i="7"/>
  <c r="AP11" i="7"/>
  <c r="AP31" i="7"/>
  <c r="AP25" i="7"/>
  <c r="AP29" i="7"/>
  <c r="AP19" i="7"/>
  <c r="AP26" i="7"/>
  <c r="AP8" i="7"/>
  <c r="AP27" i="7"/>
  <c r="AP18" i="7"/>
  <c r="AP28" i="7"/>
  <c r="AQ38" i="17" l="1"/>
  <c r="AM10" i="9"/>
  <c r="AR72" i="17"/>
  <c r="AR40" i="17"/>
  <c r="AR78" i="17"/>
  <c r="AR26" i="17"/>
  <c r="AR77" i="17"/>
  <c r="AS69" i="17"/>
  <c r="AS70" i="17" s="1"/>
  <c r="AS71" i="17"/>
  <c r="AS72" i="17" s="1"/>
  <c r="AS73" i="17"/>
  <c r="AS74" i="17" s="1"/>
  <c r="AR32" i="17"/>
  <c r="AR30" i="17"/>
  <c r="AR34" i="17"/>
  <c r="AS66" i="17"/>
  <c r="AS67" i="17" s="1"/>
  <c r="AS58" i="17"/>
  <c r="AS59" i="17" s="1"/>
  <c r="AS60" i="17"/>
  <c r="AS61" i="17" s="1"/>
  <c r="AS64" i="17"/>
  <c r="AS65" i="17" s="1"/>
  <c r="AS62" i="17"/>
  <c r="AS63" i="17" s="1"/>
  <c r="AS33" i="17"/>
  <c r="AO8" i="9" s="1"/>
  <c r="AS4" i="17"/>
  <c r="AS25" i="17"/>
  <c r="AS27" i="17"/>
  <c r="AS31" i="17"/>
  <c r="AO7" i="9" s="1"/>
  <c r="AS23" i="17"/>
  <c r="AT1" i="17"/>
  <c r="AS3" i="17"/>
  <c r="AS29" i="17"/>
  <c r="AO6" i="9" s="1"/>
  <c r="AS39" i="17"/>
  <c r="AS35" i="17"/>
  <c r="AO9" i="9" s="1"/>
  <c r="AR24" i="17"/>
  <c r="AR36" i="17"/>
  <c r="AR37" i="17"/>
  <c r="AR3" i="7"/>
  <c r="AQ8" i="7"/>
  <c r="AQ16" i="7"/>
  <c r="AQ7" i="7"/>
  <c r="AQ15" i="7"/>
  <c r="AQ6" i="7"/>
  <c r="AQ14" i="7"/>
  <c r="AQ13" i="7"/>
  <c r="AQ9" i="7"/>
  <c r="AQ11" i="7"/>
  <c r="AQ17" i="7"/>
  <c r="AQ19" i="7"/>
  <c r="AQ25" i="7"/>
  <c r="AQ24" i="7"/>
  <c r="AQ23" i="7"/>
  <c r="AQ18" i="7"/>
  <c r="AQ21" i="7"/>
  <c r="AQ28" i="7"/>
  <c r="AQ10" i="7"/>
  <c r="AQ20" i="7"/>
  <c r="AQ29" i="7"/>
  <c r="AQ30" i="7"/>
  <c r="AQ12" i="7"/>
  <c r="AQ22" i="7"/>
  <c r="AQ5" i="7"/>
  <c r="AQ31" i="7"/>
  <c r="AQ32" i="7"/>
  <c r="AQ27" i="7"/>
  <c r="AQ26" i="7"/>
  <c r="AP37" i="7"/>
  <c r="AR38" i="17" l="1"/>
  <c r="AN10" i="9"/>
  <c r="AS40" i="17"/>
  <c r="AS78" i="17"/>
  <c r="AS26" i="17"/>
  <c r="AS77" i="17"/>
  <c r="AT71" i="17"/>
  <c r="AT69" i="17"/>
  <c r="AT70" i="17" s="1"/>
  <c r="AT73" i="17"/>
  <c r="AT74" i="17" s="1"/>
  <c r="AS24" i="17"/>
  <c r="AS32" i="17"/>
  <c r="AS28" i="17"/>
  <c r="AS34" i="17"/>
  <c r="AT66" i="17"/>
  <c r="AT67" i="17" s="1"/>
  <c r="AT58" i="17"/>
  <c r="AT59" i="17" s="1"/>
  <c r="AT60" i="17"/>
  <c r="AT61" i="17" s="1"/>
  <c r="AT64" i="17"/>
  <c r="AT65" i="17" s="1"/>
  <c r="AT62" i="17"/>
  <c r="AT63" i="17" s="1"/>
  <c r="AT29" i="17"/>
  <c r="AP6" i="9" s="1"/>
  <c r="AT39" i="17"/>
  <c r="AT35" i="17"/>
  <c r="AP9" i="9" s="1"/>
  <c r="AT31" i="17"/>
  <c r="AP7" i="9" s="1"/>
  <c r="AU1" i="17"/>
  <c r="AT27" i="17"/>
  <c r="AT33" i="17"/>
  <c r="AP8" i="9" s="1"/>
  <c r="AT25" i="17"/>
  <c r="AT23" i="17"/>
  <c r="AT4" i="17"/>
  <c r="AT3" i="17"/>
  <c r="AS37" i="17"/>
  <c r="AS36" i="17"/>
  <c r="AS30" i="17"/>
  <c r="AQ37" i="7"/>
  <c r="AS3" i="7"/>
  <c r="AR9" i="7"/>
  <c r="AR17" i="7"/>
  <c r="AR8" i="7"/>
  <c r="AR16" i="7"/>
  <c r="AR7" i="7"/>
  <c r="AR15" i="7"/>
  <c r="AR6" i="7"/>
  <c r="AR14" i="7"/>
  <c r="AR13" i="7"/>
  <c r="AR26" i="7"/>
  <c r="AR11" i="7"/>
  <c r="AR19" i="7"/>
  <c r="AR25" i="7"/>
  <c r="AR24" i="7"/>
  <c r="AR27" i="7"/>
  <c r="AR18" i="7"/>
  <c r="AR21" i="7"/>
  <c r="AR28" i="7"/>
  <c r="AR32" i="7"/>
  <c r="AR29" i="7"/>
  <c r="AR12" i="7"/>
  <c r="AR10" i="7"/>
  <c r="AR20" i="7"/>
  <c r="AR30" i="7"/>
  <c r="AR22" i="7"/>
  <c r="AR23" i="7"/>
  <c r="AR31" i="7"/>
  <c r="AR5" i="7"/>
  <c r="AS38" i="17" l="1"/>
  <c r="AO10" i="9"/>
  <c r="AT40" i="17"/>
  <c r="AT78" i="17"/>
  <c r="AT72" i="17"/>
  <c r="AT77" i="17"/>
  <c r="AU71" i="17"/>
  <c r="AU69" i="17"/>
  <c r="AU70" i="17" s="1"/>
  <c r="AU73" i="17"/>
  <c r="AU74" i="17" s="1"/>
  <c r="AT26" i="17"/>
  <c r="AT32" i="17"/>
  <c r="AT34" i="17"/>
  <c r="AT30" i="17"/>
  <c r="AT28" i="17"/>
  <c r="AT36" i="17"/>
  <c r="AT37" i="17"/>
  <c r="AU58" i="17"/>
  <c r="AU59" i="17" s="1"/>
  <c r="AU60" i="17"/>
  <c r="AU61" i="17" s="1"/>
  <c r="AU66" i="17"/>
  <c r="AU67" i="17" s="1"/>
  <c r="AU62" i="17"/>
  <c r="AU63" i="17" s="1"/>
  <c r="AU64" i="17"/>
  <c r="AU65" i="17" s="1"/>
  <c r="AU35" i="17"/>
  <c r="AQ9" i="9" s="1"/>
  <c r="AU31" i="17"/>
  <c r="AQ7" i="9" s="1"/>
  <c r="AU27" i="17"/>
  <c r="AU33" i="17"/>
  <c r="AQ8" i="9" s="1"/>
  <c r="AU25" i="17"/>
  <c r="AU23" i="17"/>
  <c r="AU4" i="17"/>
  <c r="AV1" i="17"/>
  <c r="AU3" i="17"/>
  <c r="AU29" i="17"/>
  <c r="AQ6" i="9" s="1"/>
  <c r="AU39" i="17"/>
  <c r="AT24" i="17"/>
  <c r="AR37" i="7"/>
  <c r="AS10" i="7"/>
  <c r="AS18" i="7"/>
  <c r="AS9" i="7"/>
  <c r="AS17" i="7"/>
  <c r="AS8" i="7"/>
  <c r="AS16" i="7"/>
  <c r="AS7" i="7"/>
  <c r="AS15" i="7"/>
  <c r="AS27" i="7"/>
  <c r="AS13" i="7"/>
  <c r="AS26" i="7"/>
  <c r="AS11" i="7"/>
  <c r="AS19" i="7"/>
  <c r="AS25" i="7"/>
  <c r="AS30" i="7"/>
  <c r="AS21" i="7"/>
  <c r="AS28" i="7"/>
  <c r="AS32" i="7"/>
  <c r="AS20" i="7"/>
  <c r="AS29" i="7"/>
  <c r="AS12" i="7"/>
  <c r="AS14" i="7"/>
  <c r="AS6" i="7"/>
  <c r="AS24" i="7"/>
  <c r="AS5" i="7"/>
  <c r="AS31" i="7"/>
  <c r="AS22" i="7"/>
  <c r="AS23" i="7"/>
  <c r="AT38" i="17" l="1"/>
  <c r="AP10" i="9"/>
  <c r="AU40" i="17"/>
  <c r="AU78" i="17"/>
  <c r="AU72" i="17"/>
  <c r="AV69" i="17"/>
  <c r="AV70" i="17" s="1"/>
  <c r="AV71" i="17"/>
  <c r="AV72" i="17" s="1"/>
  <c r="AV73" i="17"/>
  <c r="AV74" i="17" s="1"/>
  <c r="AU77" i="17"/>
  <c r="AU28" i="17"/>
  <c r="AU26" i="17"/>
  <c r="AU37" i="17"/>
  <c r="AU36" i="17"/>
  <c r="AU24" i="17"/>
  <c r="AU34" i="17"/>
  <c r="AU32" i="17"/>
  <c r="AU30" i="17"/>
  <c r="AV60" i="17"/>
  <c r="AV61" i="17" s="1"/>
  <c r="AV58" i="17"/>
  <c r="AV59" i="17" s="1"/>
  <c r="AV66" i="17"/>
  <c r="AV67" i="17" s="1"/>
  <c r="AV62" i="17"/>
  <c r="AV63" i="17" s="1"/>
  <c r="AV64" i="17"/>
  <c r="AV65" i="17" s="1"/>
  <c r="AV33" i="17"/>
  <c r="AR8" i="9" s="1"/>
  <c r="AV27" i="17"/>
  <c r="AV39" i="17"/>
  <c r="AV25" i="17"/>
  <c r="AV4" i="17"/>
  <c r="AV23" i="17"/>
  <c r="AV24" i="17" s="1"/>
  <c r="AV3" i="17"/>
  <c r="AW1" i="17"/>
  <c r="AV29" i="17"/>
  <c r="AV35" i="17"/>
  <c r="AV31" i="17"/>
  <c r="AS37" i="7"/>
  <c r="AV36" i="17" l="1"/>
  <c r="AR9" i="9"/>
  <c r="AV30" i="17"/>
  <c r="AR6" i="9"/>
  <c r="AU38" i="17"/>
  <c r="AQ10" i="9"/>
  <c r="AV32" i="17"/>
  <c r="AR7" i="9"/>
  <c r="AV40" i="17"/>
  <c r="AV78" i="17"/>
  <c r="AW73" i="17"/>
  <c r="AW74" i="17" s="1"/>
  <c r="AW69" i="17"/>
  <c r="AW70" i="17" s="1"/>
  <c r="AW71" i="17"/>
  <c r="AW72" i="17" s="1"/>
  <c r="AV28" i="17"/>
  <c r="AV77" i="17"/>
  <c r="AV26" i="17"/>
  <c r="AV34" i="17"/>
  <c r="AW58" i="17"/>
  <c r="AW59" i="17" s="1"/>
  <c r="AW60" i="17"/>
  <c r="AW61" i="17" s="1"/>
  <c r="AW66" i="17"/>
  <c r="AW67" i="17" s="1"/>
  <c r="AW62" i="17"/>
  <c r="AW63" i="17" s="1"/>
  <c r="AW64" i="17"/>
  <c r="AW65" i="17" s="1"/>
  <c r="AW31" i="17"/>
  <c r="AS7" i="9" s="1"/>
  <c r="AW33" i="17"/>
  <c r="AS8" i="9" s="1"/>
  <c r="AW27" i="17"/>
  <c r="AW29" i="17"/>
  <c r="AS6" i="9" s="1"/>
  <c r="AX1" i="17"/>
  <c r="AW25" i="17"/>
  <c r="AW4" i="17"/>
  <c r="AW23" i="17"/>
  <c r="AW24" i="17" s="1"/>
  <c r="AW3" i="17"/>
  <c r="AW39" i="17"/>
  <c r="AW35" i="17"/>
  <c r="AS9" i="9" s="1"/>
  <c r="AV37" i="17"/>
  <c r="CG4" i="17"/>
  <c r="CC3" i="9" s="1"/>
  <c r="AV38" i="17" l="1"/>
  <c r="AR10" i="9"/>
  <c r="AW40" i="17"/>
  <c r="AW78" i="17"/>
  <c r="AW26" i="17"/>
  <c r="AW77" i="17"/>
  <c r="AX69" i="17"/>
  <c r="AX70" i="17" s="1"/>
  <c r="AX71" i="17"/>
  <c r="AX73" i="17"/>
  <c r="AX74" i="17" s="1"/>
  <c r="AW28" i="17"/>
  <c r="CG26" i="17"/>
  <c r="CG28" i="17"/>
  <c r="AW36" i="17"/>
  <c r="AX62" i="17"/>
  <c r="AX63" i="17" s="1"/>
  <c r="AX60" i="17"/>
  <c r="AX61" i="17" s="1"/>
  <c r="AX58" i="17"/>
  <c r="AX59" i="17" s="1"/>
  <c r="AX66" i="17"/>
  <c r="AX67" i="17" s="1"/>
  <c r="AX64" i="17"/>
  <c r="AX65" i="17" s="1"/>
  <c r="AX39" i="17"/>
  <c r="AX31" i="17"/>
  <c r="AT7" i="9" s="1"/>
  <c r="AX35" i="17"/>
  <c r="AT9" i="9" s="1"/>
  <c r="AX29" i="17"/>
  <c r="AT6" i="9" s="1"/>
  <c r="AX25" i="17"/>
  <c r="AX4" i="17"/>
  <c r="AX23" i="17"/>
  <c r="AX3" i="17"/>
  <c r="AY1" i="17"/>
  <c r="AX33" i="17"/>
  <c r="AT8" i="9" s="1"/>
  <c r="AX27" i="17"/>
  <c r="AW37" i="17"/>
  <c r="AW32" i="17"/>
  <c r="AW30" i="17"/>
  <c r="AW34" i="17"/>
  <c r="CG23" i="17"/>
  <c r="CG24" i="17" s="1"/>
  <c r="CG6" i="17"/>
  <c r="CG20" i="17"/>
  <c r="AW38" i="17" l="1"/>
  <c r="AS10" i="9"/>
  <c r="AX72" i="17"/>
  <c r="AX40" i="17"/>
  <c r="AX78" i="17"/>
  <c r="AY71" i="17"/>
  <c r="AY73" i="17"/>
  <c r="AY74" i="17" s="1"/>
  <c r="AY69" i="17"/>
  <c r="AY70" i="17" s="1"/>
  <c r="AX26" i="17"/>
  <c r="AX77" i="17"/>
  <c r="CG77" i="17"/>
  <c r="AX28" i="17"/>
  <c r="AX24" i="17"/>
  <c r="AX34" i="17"/>
  <c r="AY60" i="17"/>
  <c r="AY61" i="17" s="1"/>
  <c r="AY62" i="17"/>
  <c r="AY63" i="17" s="1"/>
  <c r="AY64" i="17"/>
  <c r="AY65" i="17" s="1"/>
  <c r="AY66" i="17"/>
  <c r="AY67" i="17" s="1"/>
  <c r="AY58" i="17"/>
  <c r="AY59" i="17" s="1"/>
  <c r="AY3" i="17"/>
  <c r="AY29" i="17"/>
  <c r="AU6" i="9" s="1"/>
  <c r="AY31" i="17"/>
  <c r="AU7" i="9" s="1"/>
  <c r="AY23" i="17"/>
  <c r="AZ1" i="17"/>
  <c r="AY33" i="17"/>
  <c r="AU8" i="9" s="1"/>
  <c r="AY39" i="17"/>
  <c r="AY27" i="17"/>
  <c r="AY35" i="17"/>
  <c r="AU9" i="9" s="1"/>
  <c r="AY4" i="17"/>
  <c r="AY25" i="17"/>
  <c r="AX32" i="17"/>
  <c r="AX30" i="17"/>
  <c r="AX36" i="17"/>
  <c r="AX37" i="17"/>
  <c r="AX38" i="17" l="1"/>
  <c r="AT10" i="9"/>
  <c r="AY40" i="17"/>
  <c r="AY78" i="17"/>
  <c r="AY26" i="17"/>
  <c r="AY77" i="17"/>
  <c r="AZ71" i="17"/>
  <c r="AZ73" i="17"/>
  <c r="AZ74" i="17" s="1"/>
  <c r="AZ69" i="17"/>
  <c r="AZ70" i="17" s="1"/>
  <c r="AY72" i="17"/>
  <c r="AY28" i="17"/>
  <c r="AY37" i="17"/>
  <c r="AY24" i="17"/>
  <c r="AY30" i="17"/>
  <c r="AY36" i="17"/>
  <c r="AY34" i="17"/>
  <c r="AZ62" i="17"/>
  <c r="AZ63" i="17" s="1"/>
  <c r="AZ66" i="17"/>
  <c r="AZ67" i="17" s="1"/>
  <c r="AZ64" i="17"/>
  <c r="AZ65" i="17" s="1"/>
  <c r="AZ58" i="17"/>
  <c r="AZ59" i="17" s="1"/>
  <c r="AZ60" i="17"/>
  <c r="AZ61" i="17" s="1"/>
  <c r="AZ25" i="17"/>
  <c r="AZ23" i="17"/>
  <c r="BA1" i="17"/>
  <c r="AZ27" i="17"/>
  <c r="AZ35" i="17"/>
  <c r="AV9" i="9" s="1"/>
  <c r="AZ4" i="17"/>
  <c r="AZ3" i="17"/>
  <c r="AZ33" i="17"/>
  <c r="AV8" i="9" s="1"/>
  <c r="AZ31" i="17"/>
  <c r="AV7" i="9" s="1"/>
  <c r="AZ29" i="17"/>
  <c r="AV6" i="9" s="1"/>
  <c r="AZ39" i="17"/>
  <c r="AY32" i="17"/>
  <c r="AY38" i="17" l="1"/>
  <c r="AU10" i="9"/>
  <c r="AZ40" i="17"/>
  <c r="AZ78" i="17"/>
  <c r="BA71" i="17"/>
  <c r="BA69" i="17"/>
  <c r="BA70" i="17" s="1"/>
  <c r="BA73" i="17"/>
  <c r="BA74" i="17" s="1"/>
  <c r="AZ72" i="17"/>
  <c r="AZ28" i="17"/>
  <c r="AZ26" i="17"/>
  <c r="AZ77" i="17"/>
  <c r="BA62" i="17"/>
  <c r="BA63" i="17" s="1"/>
  <c r="BA64" i="17"/>
  <c r="BA65" i="17" s="1"/>
  <c r="BA58" i="17"/>
  <c r="BA59" i="17" s="1"/>
  <c r="BA60" i="17"/>
  <c r="BA61" i="17" s="1"/>
  <c r="BA66" i="17"/>
  <c r="BA67" i="17" s="1"/>
  <c r="BA27" i="17"/>
  <c r="BA39" i="17"/>
  <c r="BA31" i="17"/>
  <c r="AW7" i="9" s="1"/>
  <c r="BA4" i="17"/>
  <c r="BB1" i="17"/>
  <c r="BA35" i="17"/>
  <c r="AW9" i="9" s="1"/>
  <c r="BA25" i="17"/>
  <c r="BA23" i="17"/>
  <c r="BA3" i="17"/>
  <c r="BA33" i="17"/>
  <c r="AW8" i="9" s="1"/>
  <c r="BA29" i="17"/>
  <c r="AW6" i="9" s="1"/>
  <c r="AZ36" i="17"/>
  <c r="AZ37" i="17"/>
  <c r="AZ24" i="17"/>
  <c r="AZ30" i="17"/>
  <c r="AZ32" i="17"/>
  <c r="AZ34" i="17"/>
  <c r="AZ38" i="17" l="1"/>
  <c r="AV10" i="9"/>
  <c r="BA40" i="17"/>
  <c r="BA78" i="17"/>
  <c r="BA34" i="17"/>
  <c r="BA24" i="17"/>
  <c r="BA26" i="17"/>
  <c r="BA77" i="17"/>
  <c r="BA36" i="17"/>
  <c r="BB73" i="17"/>
  <c r="BB74" i="17" s="1"/>
  <c r="BB69" i="17"/>
  <c r="BB71" i="17"/>
  <c r="BA72" i="17"/>
  <c r="BA28" i="17"/>
  <c r="BA30" i="17"/>
  <c r="BB62" i="17"/>
  <c r="BB63" i="17" s="1"/>
  <c r="BB64" i="17"/>
  <c r="BB65" i="17" s="1"/>
  <c r="BB58" i="17"/>
  <c r="BB59" i="17" s="1"/>
  <c r="BB60" i="17"/>
  <c r="BB61" i="17" s="1"/>
  <c r="BB66" i="17"/>
  <c r="BB67" i="17" s="1"/>
  <c r="BB27" i="17"/>
  <c r="BB33" i="17"/>
  <c r="AX8" i="9" s="1"/>
  <c r="BB31" i="17"/>
  <c r="AX7" i="9" s="1"/>
  <c r="BB35" i="17"/>
  <c r="AX9" i="9" s="1"/>
  <c r="BB29" i="17"/>
  <c r="AX6" i="9" s="1"/>
  <c r="BC1" i="17"/>
  <c r="BB39" i="17"/>
  <c r="BB23" i="17"/>
  <c r="BB25" i="17"/>
  <c r="BB4" i="17"/>
  <c r="BB3" i="17"/>
  <c r="BA32" i="17"/>
  <c r="BA37" i="17"/>
  <c r="BA38" i="17" l="1"/>
  <c r="AW10" i="9"/>
  <c r="BB40" i="17"/>
  <c r="BB78" i="17"/>
  <c r="BB72" i="17"/>
  <c r="BB70" i="17"/>
  <c r="BB26" i="17"/>
  <c r="BB77" i="17"/>
  <c r="BC71" i="17"/>
  <c r="BC69" i="17"/>
  <c r="BC73" i="17"/>
  <c r="BC74" i="17" s="1"/>
  <c r="BB28" i="17"/>
  <c r="BB36" i="17"/>
  <c r="BB24" i="17"/>
  <c r="BC62" i="17"/>
  <c r="BC63" i="17" s="1"/>
  <c r="BC64" i="17"/>
  <c r="BC65" i="17" s="1"/>
  <c r="BC58" i="17"/>
  <c r="BC59" i="17" s="1"/>
  <c r="BC60" i="17"/>
  <c r="BC61" i="17" s="1"/>
  <c r="BC66" i="17"/>
  <c r="BC67" i="17" s="1"/>
  <c r="BC25" i="17"/>
  <c r="BC4" i="17"/>
  <c r="BC27" i="17"/>
  <c r="BC3" i="17"/>
  <c r="BC31" i="17"/>
  <c r="BC29" i="17"/>
  <c r="AY6" i="9" s="1"/>
  <c r="BC23" i="17"/>
  <c r="BD1" i="17"/>
  <c r="BC33" i="17"/>
  <c r="AY8" i="9" s="1"/>
  <c r="BC35" i="17"/>
  <c r="AY9" i="9" s="1"/>
  <c r="BC39" i="17"/>
  <c r="BB30" i="17"/>
  <c r="BB32" i="17"/>
  <c r="BB34" i="17"/>
  <c r="BB37" i="17"/>
  <c r="BC32" i="17" l="1"/>
  <c r="AY7" i="9"/>
  <c r="BB38" i="17"/>
  <c r="AX10" i="9"/>
  <c r="BC40" i="17"/>
  <c r="BC78" i="17"/>
  <c r="BD69" i="17"/>
  <c r="BD70" i="17" s="1"/>
  <c r="BD71" i="17"/>
  <c r="BD72" i="17" s="1"/>
  <c r="BD73" i="17"/>
  <c r="BD74" i="17" s="1"/>
  <c r="BC72" i="17"/>
  <c r="BC70" i="17"/>
  <c r="BC28" i="17"/>
  <c r="BC77" i="17"/>
  <c r="BC26" i="17"/>
  <c r="BC37" i="17"/>
  <c r="BC36" i="17"/>
  <c r="BC34" i="17"/>
  <c r="BD62" i="17"/>
  <c r="BD63" i="17" s="1"/>
  <c r="BD64" i="17"/>
  <c r="BD65" i="17" s="1"/>
  <c r="BD66" i="17"/>
  <c r="BD67" i="17" s="1"/>
  <c r="BD58" i="17"/>
  <c r="BD59" i="17" s="1"/>
  <c r="BD60" i="17"/>
  <c r="BD61" i="17" s="1"/>
  <c r="BD31" i="17"/>
  <c r="AZ7" i="9" s="1"/>
  <c r="BD39" i="17"/>
  <c r="BD25" i="17"/>
  <c r="BE1" i="17"/>
  <c r="BD33" i="17"/>
  <c r="AZ8" i="9" s="1"/>
  <c r="BD4" i="17"/>
  <c r="BD23" i="17"/>
  <c r="BD29" i="17"/>
  <c r="AZ6" i="9" s="1"/>
  <c r="BD3" i="17"/>
  <c r="BD35" i="17"/>
  <c r="AZ9" i="9" s="1"/>
  <c r="BD27" i="17"/>
  <c r="BD28" i="17" s="1"/>
  <c r="BC24" i="17"/>
  <c r="BC30" i="17"/>
  <c r="BC38" i="17" l="1"/>
  <c r="AY10" i="9"/>
  <c r="BD30" i="17"/>
  <c r="BD24" i="17"/>
  <c r="BD40" i="17"/>
  <c r="BD78" i="17"/>
  <c r="BD26" i="17"/>
  <c r="BD77" i="17"/>
  <c r="BD32" i="17"/>
  <c r="BE71" i="17"/>
  <c r="BE73" i="17"/>
  <c r="BE74" i="17" s="1"/>
  <c r="BE69" i="17"/>
  <c r="BD37" i="17"/>
  <c r="BD36" i="17"/>
  <c r="BD34" i="17"/>
  <c r="BE64" i="17"/>
  <c r="BE65" i="17" s="1"/>
  <c r="BE66" i="17"/>
  <c r="BE67" i="17" s="1"/>
  <c r="BE60" i="17"/>
  <c r="BE61" i="17" s="1"/>
  <c r="BE58" i="17"/>
  <c r="BE59" i="17" s="1"/>
  <c r="BE62" i="17"/>
  <c r="BE63" i="17" s="1"/>
  <c r="BE25" i="17"/>
  <c r="BF1" i="17"/>
  <c r="BE3" i="17"/>
  <c r="BE35" i="17"/>
  <c r="BA9" i="9" s="1"/>
  <c r="BE27" i="17"/>
  <c r="BE29" i="17"/>
  <c r="BA6" i="9" s="1"/>
  <c r="BE39" i="17"/>
  <c r="BE33" i="17"/>
  <c r="BA8" i="9" s="1"/>
  <c r="BE31" i="17"/>
  <c r="BA7" i="9" s="1"/>
  <c r="BE23" i="17"/>
  <c r="BE4" i="17"/>
  <c r="BD38" i="17" l="1"/>
  <c r="AZ10" i="9"/>
  <c r="BE40" i="17"/>
  <c r="BE78" i="17"/>
  <c r="BE26" i="17"/>
  <c r="BE77" i="17"/>
  <c r="BE28" i="17"/>
  <c r="BE72" i="17"/>
  <c r="BE70" i="17"/>
  <c r="BF71" i="17"/>
  <c r="BF69" i="17"/>
  <c r="BF73" i="17"/>
  <c r="BF74" i="17" s="1"/>
  <c r="BE34" i="17"/>
  <c r="BE30" i="17"/>
  <c r="BE32" i="17"/>
  <c r="BF64" i="17"/>
  <c r="BF65" i="17" s="1"/>
  <c r="BF66" i="17"/>
  <c r="BF67" i="17" s="1"/>
  <c r="BF58" i="17"/>
  <c r="BF59" i="17" s="1"/>
  <c r="BF62" i="17"/>
  <c r="BF63" i="17" s="1"/>
  <c r="BF60" i="17"/>
  <c r="BF61" i="17" s="1"/>
  <c r="BF3" i="17"/>
  <c r="BF29" i="17"/>
  <c r="BB6" i="9" s="1"/>
  <c r="BF39" i="17"/>
  <c r="BF33" i="17"/>
  <c r="BB8" i="9" s="1"/>
  <c r="BF23" i="17"/>
  <c r="BG1" i="17"/>
  <c r="BF27" i="17"/>
  <c r="BF35" i="17"/>
  <c r="BB9" i="9" s="1"/>
  <c r="BF31" i="17"/>
  <c r="BB7" i="9" s="1"/>
  <c r="BF25" i="17"/>
  <c r="BF4" i="17"/>
  <c r="BE24" i="17"/>
  <c r="BE37" i="17"/>
  <c r="BE36" i="17"/>
  <c r="BE38" i="17" l="1"/>
  <c r="BA10" i="9"/>
  <c r="BF40" i="17"/>
  <c r="BF78" i="17"/>
  <c r="BF28" i="17"/>
  <c r="BF77" i="17"/>
  <c r="BF72" i="17"/>
  <c r="BF70" i="17"/>
  <c r="BG71" i="17"/>
  <c r="BG69" i="17"/>
  <c r="BG73" i="17"/>
  <c r="BG74" i="17" s="1"/>
  <c r="BF26" i="17"/>
  <c r="BF36" i="17"/>
  <c r="BF37" i="17"/>
  <c r="BF24" i="17"/>
  <c r="BF30" i="17"/>
  <c r="BF32" i="17"/>
  <c r="BG64" i="17"/>
  <c r="BG65" i="17" s="1"/>
  <c r="BG66" i="17"/>
  <c r="BG67" i="17" s="1"/>
  <c r="BG58" i="17"/>
  <c r="BG59" i="17" s="1"/>
  <c r="BG60" i="17"/>
  <c r="BG61" i="17" s="1"/>
  <c r="BG62" i="17"/>
  <c r="BG63" i="17" s="1"/>
  <c r="BG33" i="17"/>
  <c r="BC8" i="9" s="1"/>
  <c r="BG39" i="17"/>
  <c r="BG27" i="17"/>
  <c r="BG25" i="17"/>
  <c r="BH1" i="17"/>
  <c r="BG35" i="17"/>
  <c r="BC9" i="9" s="1"/>
  <c r="BG31" i="17"/>
  <c r="BC7" i="9" s="1"/>
  <c r="BG29" i="17"/>
  <c r="BC6" i="9" s="1"/>
  <c r="BG23" i="17"/>
  <c r="BG4" i="17"/>
  <c r="BG3" i="17"/>
  <c r="BF34" i="17"/>
  <c r="BF38" i="17" l="1"/>
  <c r="BB10" i="9"/>
  <c r="BG40" i="17"/>
  <c r="BG78" i="17"/>
  <c r="BH73" i="17"/>
  <c r="BH74" i="17" s="1"/>
  <c r="BH69" i="17"/>
  <c r="BH70" i="17" s="1"/>
  <c r="BH71" i="17"/>
  <c r="BG72" i="17"/>
  <c r="BG70" i="17"/>
  <c r="BG26" i="17"/>
  <c r="BG77" i="17"/>
  <c r="BG28" i="17"/>
  <c r="BG34" i="17"/>
  <c r="BG30" i="17"/>
  <c r="BG24" i="17"/>
  <c r="BG32" i="17"/>
  <c r="BG36" i="17"/>
  <c r="BG37" i="17"/>
  <c r="BH66" i="17"/>
  <c r="BH67" i="17" s="1"/>
  <c r="BH60" i="17"/>
  <c r="BH61" i="17" s="1"/>
  <c r="BH58" i="17"/>
  <c r="BH59" i="17" s="1"/>
  <c r="BH62" i="17"/>
  <c r="BH63" i="17" s="1"/>
  <c r="BH64" i="17"/>
  <c r="BH65" i="17" s="1"/>
  <c r="BH29" i="17"/>
  <c r="BD6" i="9" s="1"/>
  <c r="BH39" i="17"/>
  <c r="BI1" i="17"/>
  <c r="BH33" i="17"/>
  <c r="BD8" i="9" s="1"/>
  <c r="BH35" i="17"/>
  <c r="BD9" i="9" s="1"/>
  <c r="BH31" i="17"/>
  <c r="BD7" i="9" s="1"/>
  <c r="BH23" i="17"/>
  <c r="BH4" i="17"/>
  <c r="BH25" i="17"/>
  <c r="BH3" i="17"/>
  <c r="BH27" i="17"/>
  <c r="BH28" i="17" s="1"/>
  <c r="BG38" i="17" l="1"/>
  <c r="BC10" i="9"/>
  <c r="BH72" i="17"/>
  <c r="BH40" i="17"/>
  <c r="BH78" i="17"/>
  <c r="BI69" i="17"/>
  <c r="BI70" i="17" s="1"/>
  <c r="BI71" i="17"/>
  <c r="BI72" i="17" s="1"/>
  <c r="BI73" i="17"/>
  <c r="BI74" i="17" s="1"/>
  <c r="BH26" i="17"/>
  <c r="BH77" i="17"/>
  <c r="BH36" i="17"/>
  <c r="BH34" i="17"/>
  <c r="BH30" i="17"/>
  <c r="BI66" i="17"/>
  <c r="BI67" i="17" s="1"/>
  <c r="BI58" i="17"/>
  <c r="BI59" i="17" s="1"/>
  <c r="BI60" i="17"/>
  <c r="BI61" i="17" s="1"/>
  <c r="BI62" i="17"/>
  <c r="BI63" i="17" s="1"/>
  <c r="BI64" i="17"/>
  <c r="BI65" i="17" s="1"/>
  <c r="BI27" i="17"/>
  <c r="BI29" i="17"/>
  <c r="BE6" i="9" s="1"/>
  <c r="BI39" i="17"/>
  <c r="BI35" i="17"/>
  <c r="BE9" i="9" s="1"/>
  <c r="BI31" i="17"/>
  <c r="BE7" i="9" s="1"/>
  <c r="BI33" i="17"/>
  <c r="BE8" i="9" s="1"/>
  <c r="BI23" i="17"/>
  <c r="BI4" i="17"/>
  <c r="BI25" i="17"/>
  <c r="BJ1" i="17"/>
  <c r="BI3" i="17"/>
  <c r="BH37" i="17"/>
  <c r="BH24" i="17"/>
  <c r="BH32" i="17"/>
  <c r="BH38" i="17" l="1"/>
  <c r="BD10" i="9"/>
  <c r="BI28" i="17"/>
  <c r="BI40" i="17"/>
  <c r="BI78" i="17"/>
  <c r="BJ71" i="17"/>
  <c r="BJ69" i="17"/>
  <c r="BJ70" i="17" s="1"/>
  <c r="BJ73" i="17"/>
  <c r="BJ74" i="17" s="1"/>
  <c r="BI26" i="17"/>
  <c r="BI77" i="17"/>
  <c r="BI34" i="17"/>
  <c r="BI37" i="17"/>
  <c r="BI36" i="17"/>
  <c r="BI30" i="17"/>
  <c r="BI24" i="17"/>
  <c r="BI32" i="17"/>
  <c r="BJ66" i="17"/>
  <c r="BJ67" i="17" s="1"/>
  <c r="BJ58" i="17"/>
  <c r="BJ59" i="17" s="1"/>
  <c r="BJ60" i="17"/>
  <c r="BJ61" i="17" s="1"/>
  <c r="BJ62" i="17"/>
  <c r="BJ63" i="17" s="1"/>
  <c r="BJ64" i="17"/>
  <c r="BJ65" i="17" s="1"/>
  <c r="BJ29" i="17"/>
  <c r="BF6" i="9" s="1"/>
  <c r="BJ39" i="17"/>
  <c r="BJ35" i="17"/>
  <c r="BF9" i="9" s="1"/>
  <c r="BJ31" i="17"/>
  <c r="BF7" i="9" s="1"/>
  <c r="BJ27" i="17"/>
  <c r="BJ33" i="17"/>
  <c r="BF8" i="9" s="1"/>
  <c r="BJ25" i="17"/>
  <c r="BJ4" i="17"/>
  <c r="BJ23" i="17"/>
  <c r="BJ24" i="17" s="1"/>
  <c r="BJ3" i="17"/>
  <c r="BK1" i="17"/>
  <c r="BI38" i="17" l="1"/>
  <c r="BE10" i="9"/>
  <c r="BJ40" i="17"/>
  <c r="BJ78" i="17"/>
  <c r="BJ26" i="17"/>
  <c r="BJ77" i="17"/>
  <c r="BK73" i="17"/>
  <c r="BK74" i="17" s="1"/>
  <c r="BK71" i="17"/>
  <c r="BK69" i="17"/>
  <c r="BK70" i="17" s="1"/>
  <c r="BJ72" i="17"/>
  <c r="BJ28" i="17"/>
  <c r="BJ34" i="17"/>
  <c r="BJ37" i="17"/>
  <c r="BK58" i="17"/>
  <c r="BK59" i="17" s="1"/>
  <c r="BK60" i="17"/>
  <c r="BK61" i="17" s="1"/>
  <c r="BK62" i="17"/>
  <c r="BK63" i="17" s="1"/>
  <c r="BK64" i="17"/>
  <c r="BK65" i="17" s="1"/>
  <c r="BK66" i="17"/>
  <c r="BK67" i="17" s="1"/>
  <c r="BK39" i="17"/>
  <c r="BK35" i="17"/>
  <c r="BG9" i="9" s="1"/>
  <c r="BK31" i="17"/>
  <c r="BG7" i="9" s="1"/>
  <c r="BK25" i="17"/>
  <c r="BK23" i="17"/>
  <c r="BK3" i="17"/>
  <c r="BL1" i="17"/>
  <c r="BK27" i="17"/>
  <c r="BK33" i="17"/>
  <c r="BG8" i="9" s="1"/>
  <c r="BK4" i="17"/>
  <c r="BK29" i="17"/>
  <c r="BG6" i="9" s="1"/>
  <c r="BJ32" i="17"/>
  <c r="BJ36" i="17"/>
  <c r="BJ30" i="17"/>
  <c r="BJ38" i="17" l="1"/>
  <c r="BF10" i="9"/>
  <c r="BK30" i="17"/>
  <c r="BK36" i="17"/>
  <c r="BK40" i="17"/>
  <c r="BK78" i="17"/>
  <c r="BL71" i="17"/>
  <c r="BL73" i="17"/>
  <c r="BL74" i="17" s="1"/>
  <c r="BL69" i="17"/>
  <c r="BL70" i="17" s="1"/>
  <c r="BK24" i="17"/>
  <c r="BK26" i="17"/>
  <c r="BK77" i="17"/>
  <c r="BK72" i="17"/>
  <c r="BK32" i="17"/>
  <c r="BK28" i="17"/>
  <c r="BK34" i="17"/>
  <c r="BK37" i="17"/>
  <c r="BL58" i="17"/>
  <c r="BL59" i="17" s="1"/>
  <c r="BL60" i="17"/>
  <c r="BL61" i="17" s="1"/>
  <c r="BL66" i="17"/>
  <c r="BL67" i="17" s="1"/>
  <c r="BL64" i="17"/>
  <c r="BL65" i="17" s="1"/>
  <c r="BL62" i="17"/>
  <c r="BL63" i="17" s="1"/>
  <c r="BL25" i="17"/>
  <c r="BL4" i="17"/>
  <c r="BL23" i="17"/>
  <c r="BM1" i="17"/>
  <c r="BL3" i="17"/>
  <c r="BL35" i="17"/>
  <c r="BH9" i="9" s="1"/>
  <c r="BL31" i="17"/>
  <c r="BH7" i="9" s="1"/>
  <c r="BL27" i="17"/>
  <c r="BL33" i="17"/>
  <c r="BH8" i="9" s="1"/>
  <c r="BL29" i="17"/>
  <c r="BH6" i="9" s="1"/>
  <c r="BL39" i="17"/>
  <c r="BK38" i="17" l="1"/>
  <c r="BG10" i="9"/>
  <c r="BL40" i="17"/>
  <c r="BL78" i="17"/>
  <c r="BM69" i="17"/>
  <c r="BM70" i="17" s="1"/>
  <c r="BM73" i="17"/>
  <c r="BM74" i="17" s="1"/>
  <c r="BM71" i="17"/>
  <c r="BL77" i="17"/>
  <c r="BL72" i="17"/>
  <c r="BL26" i="17"/>
  <c r="BL28" i="17"/>
  <c r="BL30" i="17"/>
  <c r="BL34" i="17"/>
  <c r="BL37" i="17"/>
  <c r="BL32" i="17"/>
  <c r="BL36" i="17"/>
  <c r="BM58" i="17"/>
  <c r="BM59" i="17" s="1"/>
  <c r="BM60" i="17"/>
  <c r="BM61" i="17" s="1"/>
  <c r="BM64" i="17"/>
  <c r="BM65" i="17" s="1"/>
  <c r="BM66" i="17"/>
  <c r="BM67" i="17" s="1"/>
  <c r="BM62" i="17"/>
  <c r="BM63" i="17" s="1"/>
  <c r="BM29" i="17"/>
  <c r="BI6" i="9" s="1"/>
  <c r="BM27" i="17"/>
  <c r="BM33" i="17"/>
  <c r="BI8" i="9" s="1"/>
  <c r="BM23" i="17"/>
  <c r="BN1" i="17"/>
  <c r="BM4" i="17"/>
  <c r="BM3" i="17"/>
  <c r="BM39" i="17"/>
  <c r="BM35" i="17"/>
  <c r="BM31" i="17"/>
  <c r="BM25" i="17"/>
  <c r="BL24" i="17"/>
  <c r="BM36" i="17" l="1"/>
  <c r="BI9" i="9"/>
  <c r="BL38" i="17"/>
  <c r="BH10" i="9"/>
  <c r="BM32" i="17"/>
  <c r="BI7" i="9"/>
  <c r="BM72" i="17"/>
  <c r="BM40" i="17"/>
  <c r="BM78" i="17"/>
  <c r="BM28" i="17"/>
  <c r="BN69" i="17"/>
  <c r="BN70" i="17" s="1"/>
  <c r="BN71" i="17"/>
  <c r="BN73" i="17"/>
  <c r="BN74" i="17" s="1"/>
  <c r="BM26" i="17"/>
  <c r="BM77" i="17"/>
  <c r="BN60" i="17"/>
  <c r="BN61" i="17" s="1"/>
  <c r="BN62" i="17"/>
  <c r="BN63" i="17" s="1"/>
  <c r="BN64" i="17"/>
  <c r="BN65" i="17" s="1"/>
  <c r="BN66" i="17"/>
  <c r="BN67" i="17" s="1"/>
  <c r="BN58" i="17"/>
  <c r="BN59" i="17" s="1"/>
  <c r="BN35" i="17"/>
  <c r="BJ9" i="9" s="1"/>
  <c r="BN29" i="17"/>
  <c r="BJ6" i="9" s="1"/>
  <c r="BN31" i="17"/>
  <c r="BJ7" i="9" s="1"/>
  <c r="BN33" i="17"/>
  <c r="BJ8" i="9" s="1"/>
  <c r="BN27" i="17"/>
  <c r="BN4" i="17"/>
  <c r="BN23" i="17"/>
  <c r="BN3" i="17"/>
  <c r="BO1" i="17"/>
  <c r="BN39" i="17"/>
  <c r="BN25" i="17"/>
  <c r="BM24" i="17"/>
  <c r="BM34" i="17"/>
  <c r="BM37" i="17"/>
  <c r="BM30" i="17"/>
  <c r="BM38" i="17" l="1"/>
  <c r="BI10" i="9"/>
  <c r="BN72" i="17"/>
  <c r="BN40" i="17"/>
  <c r="BN78" i="17"/>
  <c r="BN77" i="17"/>
  <c r="BO71" i="17"/>
  <c r="BO73" i="17"/>
  <c r="BO74" i="17" s="1"/>
  <c r="BO69" i="17"/>
  <c r="BO70" i="17" s="1"/>
  <c r="BN28" i="17"/>
  <c r="BN26" i="17"/>
  <c r="BN24" i="17"/>
  <c r="BN32" i="17"/>
  <c r="BN37" i="17"/>
  <c r="BN34" i="17"/>
  <c r="BN30" i="17"/>
  <c r="BN36" i="17"/>
  <c r="BO60" i="17"/>
  <c r="BO61" i="17" s="1"/>
  <c r="BO62" i="17"/>
  <c r="BO63" i="17" s="1"/>
  <c r="BO64" i="17"/>
  <c r="BO65" i="17" s="1"/>
  <c r="BO66" i="17"/>
  <c r="BO67" i="17" s="1"/>
  <c r="BO58" i="17"/>
  <c r="BO59" i="17" s="1"/>
  <c r="BO33" i="17"/>
  <c r="BK8" i="9" s="1"/>
  <c r="BO35" i="17"/>
  <c r="BK9" i="9" s="1"/>
  <c r="BO39" i="17"/>
  <c r="BO31" i="17"/>
  <c r="BK7" i="9" s="1"/>
  <c r="BO25" i="17"/>
  <c r="BO4" i="17"/>
  <c r="BO23" i="17"/>
  <c r="BO3" i="17"/>
  <c r="BP1" i="17"/>
  <c r="BO27" i="17"/>
  <c r="BO28" i="17" s="1"/>
  <c r="BO29" i="17"/>
  <c r="BN38" i="17" l="1"/>
  <c r="BJ10" i="9"/>
  <c r="BO30" i="17"/>
  <c r="BK6" i="9"/>
  <c r="BO24" i="17"/>
  <c r="BO40" i="17"/>
  <c r="BO78" i="17"/>
  <c r="BO77" i="17"/>
  <c r="BP71" i="17"/>
  <c r="BP73" i="17"/>
  <c r="BP74" i="17" s="1"/>
  <c r="BP69" i="17"/>
  <c r="BP70" i="17" s="1"/>
  <c r="BO72" i="17"/>
  <c r="BO26" i="17"/>
  <c r="BO34" i="17"/>
  <c r="BO32" i="17"/>
  <c r="BO37" i="17"/>
  <c r="BP62" i="17"/>
  <c r="BP63" i="17" s="1"/>
  <c r="BP64" i="17"/>
  <c r="BP65" i="17" s="1"/>
  <c r="BP66" i="17"/>
  <c r="BP67" i="17" s="1"/>
  <c r="BP58" i="17"/>
  <c r="BP59" i="17" s="1"/>
  <c r="BP60" i="17"/>
  <c r="BP61" i="17" s="1"/>
  <c r="BP35" i="17"/>
  <c r="BL9" i="9" s="1"/>
  <c r="BP31" i="17"/>
  <c r="BL7" i="9" s="1"/>
  <c r="BP29" i="17"/>
  <c r="BL6" i="9" s="1"/>
  <c r="BP33" i="17"/>
  <c r="BL8" i="9" s="1"/>
  <c r="BP25" i="17"/>
  <c r="BP39" i="17"/>
  <c r="BP27" i="17"/>
  <c r="BP23" i="17"/>
  <c r="BP4" i="17"/>
  <c r="BP3" i="17"/>
  <c r="BQ1" i="17"/>
  <c r="BO36" i="17"/>
  <c r="BO38" i="17" l="1"/>
  <c r="BK10" i="9"/>
  <c r="BP40" i="17"/>
  <c r="BP78" i="17"/>
  <c r="BP32" i="17"/>
  <c r="BP36" i="17"/>
  <c r="BQ71" i="17"/>
  <c r="BQ73" i="17"/>
  <c r="BQ74" i="17" s="1"/>
  <c r="BQ69" i="17"/>
  <c r="BQ70" i="17" s="1"/>
  <c r="BP26" i="17"/>
  <c r="BP77" i="17"/>
  <c r="BP72" i="17"/>
  <c r="BP28" i="17"/>
  <c r="BP34" i="17"/>
  <c r="BP30" i="17"/>
  <c r="BQ62" i="17"/>
  <c r="BQ63" i="17" s="1"/>
  <c r="BQ64" i="17"/>
  <c r="BQ65" i="17" s="1"/>
  <c r="BQ66" i="17"/>
  <c r="BQ67" i="17" s="1"/>
  <c r="BQ58" i="17"/>
  <c r="BQ59" i="17" s="1"/>
  <c r="BQ60" i="17"/>
  <c r="BQ61" i="17" s="1"/>
  <c r="BQ35" i="17"/>
  <c r="BM9" i="9" s="1"/>
  <c r="BQ23" i="17"/>
  <c r="BQ27" i="17"/>
  <c r="BQ39" i="17"/>
  <c r="BQ25" i="17"/>
  <c r="BQ4" i="17"/>
  <c r="BQ3" i="17"/>
  <c r="BQ33" i="17"/>
  <c r="BM8" i="9" s="1"/>
  <c r="BR1" i="17"/>
  <c r="BQ31" i="17"/>
  <c r="BM7" i="9" s="1"/>
  <c r="BQ29" i="17"/>
  <c r="BM6" i="9" s="1"/>
  <c r="BP24" i="17"/>
  <c r="BP37" i="17"/>
  <c r="BP38" i="17" l="1"/>
  <c r="BL10" i="9"/>
  <c r="BQ40" i="17"/>
  <c r="BQ78" i="17"/>
  <c r="BR73" i="17"/>
  <c r="BR74" i="17" s="1"/>
  <c r="BR69" i="17"/>
  <c r="BR71" i="17"/>
  <c r="BQ77" i="17"/>
  <c r="BQ72" i="17"/>
  <c r="BQ28" i="17"/>
  <c r="BQ26" i="17"/>
  <c r="BQ34" i="17"/>
  <c r="BQ30" i="17"/>
  <c r="BQ32" i="17"/>
  <c r="BQ56" i="17"/>
  <c r="BQ42" i="17"/>
  <c r="BQ37" i="17"/>
  <c r="BQ24" i="17"/>
  <c r="BQ36" i="17"/>
  <c r="BQ20" i="17"/>
  <c r="BQ6" i="17"/>
  <c r="BR62" i="17"/>
  <c r="BR63" i="17" s="1"/>
  <c r="BR64" i="17"/>
  <c r="BR65" i="17" s="1"/>
  <c r="BR66" i="17"/>
  <c r="BR67" i="17" s="1"/>
  <c r="BR58" i="17"/>
  <c r="BR59" i="17" s="1"/>
  <c r="BR60" i="17"/>
  <c r="BR61" i="17" s="1"/>
  <c r="BR27" i="17"/>
  <c r="BR3" i="17"/>
  <c r="BR35" i="17"/>
  <c r="BN9" i="9" s="1"/>
  <c r="BR39" i="17"/>
  <c r="BS1" i="17"/>
  <c r="BR31" i="17"/>
  <c r="BN7" i="9" s="1"/>
  <c r="BR29" i="17"/>
  <c r="BN6" i="9" s="1"/>
  <c r="BR25" i="17"/>
  <c r="BR23" i="17"/>
  <c r="BR33" i="17"/>
  <c r="BN8" i="9" s="1"/>
  <c r="BR4" i="17"/>
  <c r="BQ38" i="17" l="1"/>
  <c r="BM10" i="9"/>
  <c r="BR40" i="17"/>
  <c r="BR78" i="17"/>
  <c r="BS69" i="17"/>
  <c r="BS71" i="17"/>
  <c r="BS73" i="17"/>
  <c r="BS74" i="17" s="1"/>
  <c r="BR77" i="17"/>
  <c r="BR72" i="17"/>
  <c r="BR70" i="17"/>
  <c r="BR26" i="17"/>
  <c r="BR28" i="17"/>
  <c r="BR34" i="17"/>
  <c r="BR32" i="17"/>
  <c r="BR42" i="17"/>
  <c r="BR56" i="17"/>
  <c r="BR36" i="17"/>
  <c r="BR24" i="17"/>
  <c r="BR30" i="17"/>
  <c r="BS62" i="17"/>
  <c r="BS63" i="17" s="1"/>
  <c r="BS64" i="17"/>
  <c r="BS65" i="17" s="1"/>
  <c r="BS58" i="17"/>
  <c r="BS59" i="17" s="1"/>
  <c r="BS60" i="17"/>
  <c r="BS61" i="17" s="1"/>
  <c r="BS66" i="17"/>
  <c r="BS67" i="17" s="1"/>
  <c r="BS35" i="17"/>
  <c r="BO9" i="9" s="1"/>
  <c r="BT1" i="17"/>
  <c r="BS39" i="17"/>
  <c r="BS3" i="17"/>
  <c r="BS29" i="17"/>
  <c r="BO6" i="9" s="1"/>
  <c r="BS4" i="17"/>
  <c r="BS25" i="17"/>
  <c r="BS23" i="17"/>
  <c r="BS24" i="17" s="1"/>
  <c r="BS33" i="17"/>
  <c r="BS27" i="17"/>
  <c r="BS28" i="17" s="1"/>
  <c r="BS31" i="17"/>
  <c r="BO7" i="9" s="1"/>
  <c r="BR37" i="17"/>
  <c r="BR6" i="17"/>
  <c r="BR20" i="17"/>
  <c r="BR38" i="17" l="1"/>
  <c r="BN10" i="9"/>
  <c r="BS34" i="17"/>
  <c r="BO8" i="9"/>
  <c r="BS40" i="17"/>
  <c r="BS78" i="17"/>
  <c r="BS32" i="17"/>
  <c r="BS72" i="17"/>
  <c r="BS70" i="17"/>
  <c r="BS77" i="17"/>
  <c r="BT71" i="17"/>
  <c r="BT73" i="17"/>
  <c r="BT74" i="17" s="1"/>
  <c r="BT69" i="17"/>
  <c r="BT70" i="17" s="1"/>
  <c r="BS26" i="17"/>
  <c r="BS36" i="17"/>
  <c r="BS30" i="17"/>
  <c r="BS37" i="17"/>
  <c r="BS56" i="17"/>
  <c r="BS42" i="17"/>
  <c r="BS20" i="17"/>
  <c r="BS6" i="17"/>
  <c r="BT62" i="17"/>
  <c r="BT63" i="17" s="1"/>
  <c r="BT64" i="17"/>
  <c r="BT65" i="17" s="1"/>
  <c r="BT66" i="17"/>
  <c r="BT67" i="17" s="1"/>
  <c r="BT60" i="17"/>
  <c r="BT61" i="17" s="1"/>
  <c r="BT58" i="17"/>
  <c r="BT59" i="17" s="1"/>
  <c r="BT29" i="17"/>
  <c r="BP6" i="9" s="1"/>
  <c r="BT39" i="17"/>
  <c r="BT35" i="17"/>
  <c r="BP9" i="9" s="1"/>
  <c r="BT31" i="17"/>
  <c r="BP7" i="9" s="1"/>
  <c r="BT33" i="17"/>
  <c r="BP8" i="9" s="1"/>
  <c r="BT4" i="17"/>
  <c r="BT25" i="17"/>
  <c r="BT23" i="17"/>
  <c r="BT24" i="17" s="1"/>
  <c r="BU1" i="17"/>
  <c r="BT3" i="17"/>
  <c r="BT27" i="17"/>
  <c r="BS38" i="17" l="1"/>
  <c r="BO10" i="9"/>
  <c r="BT40" i="17"/>
  <c r="BT78" i="17"/>
  <c r="BT28" i="17"/>
  <c r="BU69" i="17"/>
  <c r="BU71" i="17"/>
  <c r="BU73" i="17"/>
  <c r="BU74" i="17" s="1"/>
  <c r="BT26" i="17"/>
  <c r="BT77" i="17"/>
  <c r="BT72" i="17"/>
  <c r="BU64" i="17"/>
  <c r="BU65" i="17" s="1"/>
  <c r="BU66" i="17"/>
  <c r="BU67" i="17" s="1"/>
  <c r="BU58" i="17"/>
  <c r="BU59" i="17" s="1"/>
  <c r="BU60" i="17"/>
  <c r="BU61" i="17" s="1"/>
  <c r="BU62" i="17"/>
  <c r="BU63" i="17" s="1"/>
  <c r="BU31" i="17"/>
  <c r="BQ7" i="9" s="1"/>
  <c r="BU4" i="17"/>
  <c r="BU33" i="17"/>
  <c r="BQ8" i="9" s="1"/>
  <c r="BV1" i="17"/>
  <c r="BU29" i="17"/>
  <c r="BQ6" i="9" s="1"/>
  <c r="BU3" i="17"/>
  <c r="BU25" i="17"/>
  <c r="BU27" i="17"/>
  <c r="BU39" i="17"/>
  <c r="BU23" i="17"/>
  <c r="BU35" i="17"/>
  <c r="BQ9" i="9" s="1"/>
  <c r="BT34" i="17"/>
  <c r="BT36" i="17"/>
  <c r="BT56" i="17"/>
  <c r="BT42" i="17"/>
  <c r="BT30" i="17"/>
  <c r="BT20" i="17"/>
  <c r="BT6" i="17"/>
  <c r="BT37" i="17"/>
  <c r="BT32" i="17"/>
  <c r="BT38" i="17" l="1"/>
  <c r="BP10" i="9"/>
  <c r="BU40" i="17"/>
  <c r="BU78" i="17"/>
  <c r="BU30" i="17"/>
  <c r="BU34" i="17"/>
  <c r="BV73" i="17"/>
  <c r="BV74" i="17" s="1"/>
  <c r="BV69" i="17"/>
  <c r="BV71" i="17"/>
  <c r="BU24" i="17"/>
  <c r="BU36" i="17"/>
  <c r="BU28" i="17"/>
  <c r="BU26" i="17"/>
  <c r="BU77" i="17"/>
  <c r="BU72" i="17"/>
  <c r="BU70" i="17"/>
  <c r="BU37" i="17"/>
  <c r="BV58" i="17"/>
  <c r="BV59" i="17" s="1"/>
  <c r="BV64" i="17"/>
  <c r="BV65" i="17" s="1"/>
  <c r="BV66" i="17"/>
  <c r="BV67" i="17" s="1"/>
  <c r="BV60" i="17"/>
  <c r="BV61" i="17" s="1"/>
  <c r="BV62" i="17"/>
  <c r="BV63" i="17" s="1"/>
  <c r="BV23" i="17"/>
  <c r="BV3" i="17"/>
  <c r="BV29" i="17"/>
  <c r="BR6" i="9" s="1"/>
  <c r="BV31" i="17"/>
  <c r="BR7" i="9" s="1"/>
  <c r="BV33" i="17"/>
  <c r="BR8" i="9" s="1"/>
  <c r="BV27" i="17"/>
  <c r="BV35" i="17"/>
  <c r="BR9" i="9" s="1"/>
  <c r="BV4" i="17"/>
  <c r="BV39" i="17"/>
  <c r="BV25" i="17"/>
  <c r="BV77" i="17" s="1"/>
  <c r="BW1" i="17"/>
  <c r="BU6" i="17"/>
  <c r="BU20" i="17"/>
  <c r="BU56" i="17"/>
  <c r="BU42" i="17"/>
  <c r="BU32" i="17"/>
  <c r="BU38" i="17" l="1"/>
  <c r="BQ10" i="9"/>
  <c r="BV40" i="17"/>
  <c r="BV78" i="17"/>
  <c r="BV72" i="17"/>
  <c r="BV70" i="17"/>
  <c r="BW69" i="17"/>
  <c r="BW71" i="17"/>
  <c r="BW73" i="17"/>
  <c r="BW74" i="17" s="1"/>
  <c r="BV28" i="17"/>
  <c r="BV34" i="17"/>
  <c r="BV30" i="17"/>
  <c r="BV32" i="17"/>
  <c r="BV24" i="17"/>
  <c r="BV26" i="17"/>
  <c r="BV20" i="17"/>
  <c r="BV6" i="17"/>
  <c r="BV37" i="17"/>
  <c r="BW64" i="17"/>
  <c r="BW65" i="17" s="1"/>
  <c r="BW66" i="17"/>
  <c r="BW67" i="17" s="1"/>
  <c r="BW58" i="17"/>
  <c r="BW59" i="17" s="1"/>
  <c r="BW60" i="17"/>
  <c r="BW61" i="17" s="1"/>
  <c r="BW62" i="17"/>
  <c r="BW63" i="17" s="1"/>
  <c r="BW25" i="17"/>
  <c r="BW23" i="17"/>
  <c r="BX1" i="17"/>
  <c r="BW31" i="17"/>
  <c r="BS7" i="9" s="1"/>
  <c r="BW33" i="17"/>
  <c r="BS8" i="9" s="1"/>
  <c r="BW27" i="17"/>
  <c r="BW39" i="17"/>
  <c r="BW3" i="17"/>
  <c r="BW29" i="17"/>
  <c r="BS6" i="9" s="1"/>
  <c r="BW35" i="17"/>
  <c r="BS9" i="9" s="1"/>
  <c r="BW4" i="17"/>
  <c r="BV56" i="17"/>
  <c r="BV42" i="17"/>
  <c r="BV36" i="17"/>
  <c r="BV38" i="17" l="1"/>
  <c r="BR10" i="9"/>
  <c r="BW40" i="17"/>
  <c r="BW78" i="17"/>
  <c r="BX69" i="17"/>
  <c r="BX70" i="17" s="1"/>
  <c r="BX73" i="17"/>
  <c r="BX74" i="17" s="1"/>
  <c r="BX71" i="17"/>
  <c r="BX72" i="17" s="1"/>
  <c r="BW77" i="17"/>
  <c r="BW72" i="17"/>
  <c r="BW70" i="17"/>
  <c r="BW28" i="17"/>
  <c r="BW24" i="17"/>
  <c r="BW26" i="17"/>
  <c r="BW20" i="17"/>
  <c r="BW6" i="17"/>
  <c r="BW56" i="17"/>
  <c r="BW42" i="17"/>
  <c r="BW30" i="17"/>
  <c r="BW36" i="17"/>
  <c r="BW37" i="17"/>
  <c r="BW34" i="17"/>
  <c r="BX66" i="17"/>
  <c r="BX67" i="17" s="1"/>
  <c r="BX58" i="17"/>
  <c r="BX59" i="17" s="1"/>
  <c r="BX60" i="17"/>
  <c r="BX61" i="17" s="1"/>
  <c r="BX64" i="17"/>
  <c r="BX65" i="17" s="1"/>
  <c r="BX62" i="17"/>
  <c r="BX63" i="17" s="1"/>
  <c r="BX33" i="17"/>
  <c r="BT8" i="9" s="1"/>
  <c r="BY1" i="17"/>
  <c r="BX31" i="17"/>
  <c r="BT7" i="9" s="1"/>
  <c r="BX27" i="17"/>
  <c r="BX39" i="17"/>
  <c r="BX35" i="17"/>
  <c r="BT9" i="9" s="1"/>
  <c r="BX25" i="17"/>
  <c r="BX4" i="17"/>
  <c r="BX3" i="17"/>
  <c r="BX23" i="17"/>
  <c r="BX29" i="17"/>
  <c r="BT6" i="9" s="1"/>
  <c r="BW32" i="17"/>
  <c r="BW38" i="17" l="1"/>
  <c r="BS10" i="9"/>
  <c r="BX40" i="17"/>
  <c r="BX78" i="17"/>
  <c r="BX24" i="17"/>
  <c r="BX77" i="17"/>
  <c r="BY69" i="17"/>
  <c r="BY70" i="17" s="1"/>
  <c r="BY71" i="17"/>
  <c r="BY72" i="17" s="1"/>
  <c r="BY73" i="17"/>
  <c r="BY74" i="17" s="1"/>
  <c r="BX30" i="17"/>
  <c r="BX28" i="17"/>
  <c r="BX26" i="17"/>
  <c r="BX37" i="17"/>
  <c r="BX20" i="17"/>
  <c r="BX6" i="17"/>
  <c r="BX42" i="17"/>
  <c r="BX56" i="17"/>
  <c r="BX34" i="17"/>
  <c r="BX36" i="17"/>
  <c r="BX32" i="17"/>
  <c r="BY66" i="17"/>
  <c r="BY67" i="17" s="1"/>
  <c r="BY58" i="17"/>
  <c r="BY59" i="17" s="1"/>
  <c r="BY60" i="17"/>
  <c r="BY61" i="17" s="1"/>
  <c r="BY62" i="17"/>
  <c r="BY63" i="17" s="1"/>
  <c r="BY64" i="17"/>
  <c r="BY65" i="17" s="1"/>
  <c r="BY23" i="17"/>
  <c r="BY25" i="17"/>
  <c r="BY3" i="17"/>
  <c r="BY4" i="17"/>
  <c r="BZ1" i="17"/>
  <c r="BY27" i="17"/>
  <c r="BY28" i="17" s="1"/>
  <c r="BY39" i="17"/>
  <c r="BY35" i="17"/>
  <c r="BY31" i="17"/>
  <c r="BY29" i="17"/>
  <c r="BU6" i="9" s="1"/>
  <c r="BX38" i="17" l="1"/>
  <c r="BT10" i="9"/>
  <c r="BY32" i="17"/>
  <c r="BU7" i="9"/>
  <c r="BY36" i="17"/>
  <c r="BU9" i="9"/>
  <c r="BY34" i="17"/>
  <c r="BY30" i="17"/>
  <c r="BY40" i="17"/>
  <c r="BY78" i="17"/>
  <c r="BY77" i="17"/>
  <c r="BZ71" i="17"/>
  <c r="BZ69" i="17"/>
  <c r="BZ70" i="17" s="1"/>
  <c r="BZ73" i="17"/>
  <c r="BZ74" i="17" s="1"/>
  <c r="BY26" i="17"/>
  <c r="BY37" i="17"/>
  <c r="BZ66" i="17"/>
  <c r="BZ67" i="17" s="1"/>
  <c r="BZ58" i="17"/>
  <c r="BZ59" i="17" s="1"/>
  <c r="BZ60" i="17"/>
  <c r="BZ61" i="17" s="1"/>
  <c r="BZ62" i="17"/>
  <c r="BZ63" i="17" s="1"/>
  <c r="BZ64" i="17"/>
  <c r="BZ65" i="17" s="1"/>
  <c r="BZ35" i="17"/>
  <c r="BZ3" i="17"/>
  <c r="CA1" i="17"/>
  <c r="BZ27" i="17"/>
  <c r="BZ39" i="17"/>
  <c r="BZ31" i="17"/>
  <c r="BV7" i="9" s="1"/>
  <c r="BZ33" i="17"/>
  <c r="BV8" i="9" s="1"/>
  <c r="BZ23" i="17"/>
  <c r="BZ4" i="17"/>
  <c r="BZ25" i="17"/>
  <c r="BZ29" i="17"/>
  <c r="BV6" i="9" s="1"/>
  <c r="BY24" i="17"/>
  <c r="BY20" i="17"/>
  <c r="BY6" i="17"/>
  <c r="BY42" i="17"/>
  <c r="BY56" i="17"/>
  <c r="BY38" i="17" l="1"/>
  <c r="BU10" i="9"/>
  <c r="BZ36" i="17"/>
  <c r="BV9" i="9"/>
  <c r="BZ30" i="17"/>
  <c r="BZ24" i="17"/>
  <c r="BZ34" i="17"/>
  <c r="BZ32" i="17"/>
  <c r="BZ40" i="17"/>
  <c r="BZ78" i="17"/>
  <c r="BZ28" i="17"/>
  <c r="BZ72" i="17"/>
  <c r="CA73" i="17"/>
  <c r="CA74" i="17" s="1"/>
  <c r="CA69" i="17"/>
  <c r="CA70" i="17" s="1"/>
  <c r="CA71" i="17"/>
  <c r="BZ26" i="17"/>
  <c r="BZ77" i="17"/>
  <c r="BZ42" i="17"/>
  <c r="BZ56" i="17"/>
  <c r="BZ37" i="17"/>
  <c r="CA58" i="17"/>
  <c r="CA59" i="17" s="1"/>
  <c r="CA60" i="17"/>
  <c r="CA61" i="17" s="1"/>
  <c r="CA66" i="17"/>
  <c r="CA67" i="17" s="1"/>
  <c r="CA62" i="17"/>
  <c r="CA63" i="17" s="1"/>
  <c r="CA64" i="17"/>
  <c r="CA65" i="17" s="1"/>
  <c r="CA4" i="17"/>
  <c r="CA3" i="17"/>
  <c r="CA39" i="17"/>
  <c r="CA23" i="17"/>
  <c r="CB1" i="17"/>
  <c r="CA31" i="17"/>
  <c r="BW7" i="9" s="1"/>
  <c r="CA27" i="17"/>
  <c r="CA33" i="17"/>
  <c r="BW8" i="9" s="1"/>
  <c r="CA25" i="17"/>
  <c r="CA35" i="17"/>
  <c r="BW9" i="9" s="1"/>
  <c r="CA29" i="17"/>
  <c r="BW6" i="9" s="1"/>
  <c r="BZ6" i="17"/>
  <c r="BZ20" i="17"/>
  <c r="BZ38" i="17" l="1"/>
  <c r="BV10" i="9"/>
  <c r="CA40" i="17"/>
  <c r="CA78" i="17"/>
  <c r="CA77" i="17"/>
  <c r="CA28" i="17"/>
  <c r="CB73" i="17"/>
  <c r="CB74" i="17" s="1"/>
  <c r="CB69" i="17"/>
  <c r="CB70" i="17" s="1"/>
  <c r="CB71" i="17"/>
  <c r="CA72" i="17"/>
  <c r="CA26" i="17"/>
  <c r="CA36" i="17"/>
  <c r="CA34" i="17"/>
  <c r="CA6" i="17"/>
  <c r="CA20" i="17"/>
  <c r="CA30" i="17"/>
  <c r="CA32" i="17"/>
  <c r="CA56" i="17"/>
  <c r="CA42" i="17"/>
  <c r="CA37" i="17"/>
  <c r="CB60" i="17"/>
  <c r="CB61" i="17" s="1"/>
  <c r="CB58" i="17"/>
  <c r="CB59" i="17" s="1"/>
  <c r="CB66" i="17"/>
  <c r="CB67" i="17" s="1"/>
  <c r="CB62" i="17"/>
  <c r="CB63" i="17" s="1"/>
  <c r="CB64" i="17"/>
  <c r="CB65" i="17" s="1"/>
  <c r="CB25" i="17"/>
  <c r="CB4" i="17"/>
  <c r="CC1" i="17"/>
  <c r="CB3" i="17"/>
  <c r="CB29" i="17"/>
  <c r="CB27" i="17"/>
  <c r="CB23" i="17"/>
  <c r="CB24" i="17" s="1"/>
  <c r="CB39" i="17"/>
  <c r="CB35" i="17"/>
  <c r="CB31" i="17"/>
  <c r="BX7" i="9" s="1"/>
  <c r="CB33" i="17"/>
  <c r="BX8" i="9" s="1"/>
  <c r="CA24" i="17"/>
  <c r="CB30" i="17" l="1"/>
  <c r="BX6" i="9"/>
  <c r="CA38" i="17"/>
  <c r="BW10" i="9"/>
  <c r="CB36" i="17"/>
  <c r="BX9" i="9"/>
  <c r="CB34" i="17"/>
  <c r="CB32" i="17"/>
  <c r="CB40" i="17"/>
  <c r="CB78" i="17"/>
  <c r="CC69" i="17"/>
  <c r="CC70" i="17" s="1"/>
  <c r="CC71" i="17"/>
  <c r="CC73" i="17"/>
  <c r="CC74" i="17" s="1"/>
  <c r="CB77" i="17"/>
  <c r="CB72" i="17"/>
  <c r="CB28" i="17"/>
  <c r="CB26" i="17"/>
  <c r="CB56" i="17"/>
  <c r="CB42" i="17"/>
  <c r="CB37" i="17"/>
  <c r="CB6" i="17"/>
  <c r="CB20" i="17"/>
  <c r="CC58" i="17"/>
  <c r="CC59" i="17" s="1"/>
  <c r="CC60" i="17"/>
  <c r="CC61" i="17" s="1"/>
  <c r="CC66" i="17"/>
  <c r="CC67" i="17" s="1"/>
  <c r="CC62" i="17"/>
  <c r="CC63" i="17" s="1"/>
  <c r="CC64" i="17"/>
  <c r="CC65" i="17" s="1"/>
  <c r="CD1" i="17"/>
  <c r="CC31" i="17"/>
  <c r="BY7" i="9" s="1"/>
  <c r="CC33" i="17"/>
  <c r="BY8" i="9" s="1"/>
  <c r="CC3" i="17"/>
  <c r="CC4" i="17"/>
  <c r="CC25" i="17"/>
  <c r="CC39" i="17"/>
  <c r="CC35" i="17"/>
  <c r="CC29" i="17"/>
  <c r="CC27" i="17"/>
  <c r="CC28" i="17" s="1"/>
  <c r="CC23" i="17"/>
  <c r="CC24" i="17" s="1"/>
  <c r="CC30" i="17" l="1"/>
  <c r="BY6" i="9"/>
  <c r="CB38" i="17"/>
  <c r="BX10" i="9"/>
  <c r="CC36" i="17"/>
  <c r="BY9" i="9"/>
  <c r="CC40" i="17"/>
  <c r="CC78" i="17"/>
  <c r="CC72" i="17"/>
  <c r="CC26" i="17"/>
  <c r="CC77" i="17"/>
  <c r="CD69" i="17"/>
  <c r="CD70" i="17" s="1"/>
  <c r="CD71" i="17"/>
  <c r="CD73" i="17"/>
  <c r="CD74" i="17" s="1"/>
  <c r="CC37" i="17"/>
  <c r="CC20" i="17"/>
  <c r="CC6" i="17"/>
  <c r="CC42" i="17"/>
  <c r="CC56" i="17"/>
  <c r="CC34" i="17"/>
  <c r="CC32" i="17"/>
  <c r="CD60" i="17"/>
  <c r="CD61" i="17" s="1"/>
  <c r="CD62" i="17"/>
  <c r="CD63" i="17" s="1"/>
  <c r="CD66" i="17"/>
  <c r="CD67" i="17" s="1"/>
  <c r="CD64" i="17"/>
  <c r="CD65" i="17" s="1"/>
  <c r="CD58" i="17"/>
  <c r="CD59" i="17" s="1"/>
  <c r="CE1" i="17"/>
  <c r="CD27" i="17"/>
  <c r="CD31" i="17"/>
  <c r="BZ7" i="9" s="1"/>
  <c r="CD33" i="17"/>
  <c r="BZ8" i="9" s="1"/>
  <c r="CD23" i="17"/>
  <c r="CD29" i="17"/>
  <c r="BZ6" i="9" s="1"/>
  <c r="CD4" i="17"/>
  <c r="CD35" i="17"/>
  <c r="BZ9" i="9" s="1"/>
  <c r="CD39" i="17"/>
  <c r="CD3" i="17"/>
  <c r="CD25" i="17"/>
  <c r="CC38" i="17" l="1"/>
  <c r="BY10" i="9"/>
  <c r="CD72" i="17"/>
  <c r="CD36" i="17"/>
  <c r="CD40" i="17"/>
  <c r="CD78" i="17"/>
  <c r="CE71" i="17"/>
  <c r="CE73" i="17"/>
  <c r="CE74" i="17" s="1"/>
  <c r="CE69" i="17"/>
  <c r="CE70" i="17" s="1"/>
  <c r="CD26" i="17"/>
  <c r="CD77" i="17"/>
  <c r="CD28" i="17"/>
  <c r="CD30" i="17"/>
  <c r="CD34" i="17"/>
  <c r="CE60" i="17"/>
  <c r="CE61" i="17" s="1"/>
  <c r="CE62" i="17"/>
  <c r="CE63" i="17" s="1"/>
  <c r="CE64" i="17"/>
  <c r="CE65" i="17" s="1"/>
  <c r="CE58" i="17"/>
  <c r="CE59" i="17" s="1"/>
  <c r="CE66" i="17"/>
  <c r="CE67" i="17" s="1"/>
  <c r="CF1" i="17"/>
  <c r="CE39" i="17"/>
  <c r="CE31" i="17"/>
  <c r="CA7" i="9" s="1"/>
  <c r="CE33" i="17"/>
  <c r="CA8" i="9" s="1"/>
  <c r="CE29" i="17"/>
  <c r="CA6" i="9" s="1"/>
  <c r="CE27" i="17"/>
  <c r="CE3" i="17"/>
  <c r="CE35" i="17"/>
  <c r="CA9" i="9" s="1"/>
  <c r="CE4" i="17"/>
  <c r="CE23" i="17"/>
  <c r="CE25" i="17"/>
  <c r="CD42" i="17"/>
  <c r="CD56" i="17"/>
  <c r="CD20" i="17"/>
  <c r="CD6" i="17"/>
  <c r="CD37" i="17"/>
  <c r="CD24" i="17"/>
  <c r="CD32" i="17"/>
  <c r="CD38" i="17" l="1"/>
  <c r="BZ10" i="9"/>
  <c r="CE40" i="17"/>
  <c r="CE78" i="17"/>
  <c r="CF71" i="17"/>
  <c r="CF73" i="17"/>
  <c r="CF74" i="17" s="1"/>
  <c r="CF69" i="17"/>
  <c r="CF70" i="17" s="1"/>
  <c r="CE28" i="17"/>
  <c r="CE26" i="17"/>
  <c r="CE77" i="17"/>
  <c r="CE72" i="17"/>
  <c r="CE36" i="17"/>
  <c r="CE24" i="17"/>
  <c r="CE30" i="17"/>
  <c r="CE42" i="17"/>
  <c r="CE56" i="17"/>
  <c r="CF62" i="17"/>
  <c r="CF63" i="17" s="1"/>
  <c r="CF58" i="17"/>
  <c r="CF59" i="17" s="1"/>
  <c r="CF64" i="17"/>
  <c r="CF65" i="17" s="1"/>
  <c r="CF60" i="17"/>
  <c r="CF61" i="17" s="1"/>
  <c r="CF66" i="17"/>
  <c r="CF67" i="17" s="1"/>
  <c r="CF29" i="17"/>
  <c r="CB6" i="9" s="1"/>
  <c r="CF23" i="17"/>
  <c r="CF35" i="17"/>
  <c r="CB9" i="9" s="1"/>
  <c r="CF39" i="17"/>
  <c r="CF4" i="17"/>
  <c r="CF31" i="17"/>
  <c r="CB7" i="9" s="1"/>
  <c r="CF33" i="17"/>
  <c r="CB8" i="9" s="1"/>
  <c r="CF3" i="17"/>
  <c r="CG3" i="17" s="1"/>
  <c r="CF27" i="17"/>
  <c r="CF25" i="17"/>
  <c r="CF77" i="17" s="1"/>
  <c r="CE20" i="17"/>
  <c r="CE6" i="17"/>
  <c r="CE37" i="17"/>
  <c r="CE32" i="17"/>
  <c r="CE34" i="17"/>
  <c r="CE38" i="17" l="1"/>
  <c r="CA10" i="9"/>
  <c r="CF40" i="17"/>
  <c r="CF78" i="17"/>
  <c r="CF72" i="17"/>
  <c r="CF26" i="17"/>
  <c r="CF28" i="17"/>
  <c r="CF32" i="17"/>
  <c r="CF24" i="17"/>
  <c r="CF42" i="17"/>
  <c r="CF56" i="17"/>
  <c r="CF20" i="17"/>
  <c r="CF6" i="17"/>
  <c r="CF30" i="17"/>
  <c r="CH3" i="17"/>
  <c r="CI3" i="17" s="1"/>
  <c r="CJ3" i="17" s="1"/>
  <c r="CK3" i="17" s="1"/>
  <c r="CL3" i="17" s="1"/>
  <c r="CN3" i="17"/>
  <c r="CQ3" i="17" s="1"/>
  <c r="CF36" i="17"/>
  <c r="CF37" i="17"/>
  <c r="CF34" i="17"/>
  <c r="CF38" i="17" l="1"/>
  <c r="C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tc={AF7CF970-D20C-40EB-85EC-DBBB467A0016}</author>
  </authors>
  <commentList>
    <comment ref="C42" authorId="0" shapeId="0" xr:uid="{AF7CF970-D20C-40EB-85EC-DBBB467A00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何に対する割合にすればよいか、
全営業利益に対してか、セグメント合計営業利益に対してか</t>
      </text>
    </comment>
  </commentList>
</comments>
</file>

<file path=xl/sharedStrings.xml><?xml version="1.0" encoding="utf-8"?>
<sst xmlns="http://schemas.openxmlformats.org/spreadsheetml/2006/main" count="2018" uniqueCount="728">
  <si>
    <t>Financial Forecast</t>
    <phoneticPr fontId="1"/>
  </si>
  <si>
    <t>Autor</t>
    <phoneticPr fontId="1"/>
  </si>
  <si>
    <t>KlynoroalesAguilar</t>
    <phoneticPr fontId="1"/>
  </si>
  <si>
    <t>Ticker</t>
    <phoneticPr fontId="1"/>
  </si>
  <si>
    <t>Co-Name</t>
    <phoneticPr fontId="1"/>
  </si>
  <si>
    <t>Code</t>
    <phoneticPr fontId="1"/>
  </si>
  <si>
    <r>
      <rPr>
        <sz val="11"/>
        <color theme="1"/>
        <rFont val="游ゴシック"/>
        <family val="2"/>
      </rPr>
      <t>花王</t>
    </r>
    <rPh sb="0" eb="2">
      <t>カオウ</t>
    </rPh>
    <phoneticPr fontId="1"/>
  </si>
  <si>
    <r>
      <rPr>
        <sz val="11"/>
        <color theme="1"/>
        <rFont val="游ゴシック"/>
        <family val="2"/>
      </rPr>
      <t>花</t>
    </r>
    <rPh sb="0" eb="1">
      <t>ハナ</t>
    </rPh>
    <phoneticPr fontId="1"/>
  </si>
  <si>
    <r>
      <rPr>
        <sz val="11"/>
        <color theme="1"/>
        <rFont val="游ゴシック"/>
        <family val="2"/>
      </rPr>
      <t>カゴメ</t>
    </r>
    <phoneticPr fontId="1"/>
  </si>
  <si>
    <r>
      <rPr>
        <sz val="11"/>
        <color theme="1"/>
        <rFont val="游ゴシック"/>
        <family val="2"/>
      </rPr>
      <t>カ</t>
    </r>
    <phoneticPr fontId="1"/>
  </si>
  <si>
    <r>
      <rPr>
        <sz val="11"/>
        <color theme="1"/>
        <rFont val="游ゴシック"/>
        <family val="2"/>
      </rPr>
      <t>サッポロ</t>
    </r>
    <phoneticPr fontId="1"/>
  </si>
  <si>
    <r>
      <rPr>
        <sz val="11"/>
        <color theme="1"/>
        <rFont val="游ゴシック"/>
        <family val="2"/>
      </rPr>
      <t>サ</t>
    </r>
    <phoneticPr fontId="1"/>
  </si>
  <si>
    <t>Number</t>
    <phoneticPr fontId="1"/>
  </si>
  <si>
    <t>th</t>
    <phoneticPr fontId="1"/>
  </si>
  <si>
    <t>mi</t>
    <phoneticPr fontId="1"/>
  </si>
  <si>
    <t>bi</t>
    <phoneticPr fontId="1"/>
  </si>
  <si>
    <t>売上</t>
    <rPh sb="0" eb="2">
      <t>ウリアゲ</t>
    </rPh>
    <phoneticPr fontId="1"/>
  </si>
  <si>
    <t>花王</t>
    <rPh sb="0" eb="2">
      <t>カオウ</t>
    </rPh>
    <phoneticPr fontId="1"/>
  </si>
  <si>
    <t>コンシューマープロダクツ事業</t>
    <rPh sb="12" eb="14">
      <t>ジギョウ</t>
    </rPh>
    <phoneticPr fontId="1"/>
  </si>
  <si>
    <t>% of mergin</t>
    <phoneticPr fontId="1"/>
  </si>
  <si>
    <t>化粧品事業</t>
    <rPh sb="0" eb="3">
      <t>ケショウヒン</t>
    </rPh>
    <rPh sb="3" eb="5">
      <t>ジギョウ</t>
    </rPh>
    <phoneticPr fontId="1"/>
  </si>
  <si>
    <t>ライフケア事業</t>
    <rPh sb="5" eb="7">
      <t>ジギョウ</t>
    </rPh>
    <phoneticPr fontId="1"/>
  </si>
  <si>
    <t>ヘルス＆ビューティケア事業</t>
    <rPh sb="11" eb="13">
      <t>ジギョウ</t>
    </rPh>
    <phoneticPr fontId="1"/>
  </si>
  <si>
    <t>ハイジーン＆リビングケア事業</t>
    <rPh sb="12" eb="14">
      <t>ジギョウ</t>
    </rPh>
    <phoneticPr fontId="1"/>
  </si>
  <si>
    <t>サニタリー</t>
    <phoneticPr fontId="1"/>
  </si>
  <si>
    <t>ファブリック＆ホームケア</t>
    <phoneticPr fontId="1"/>
  </si>
  <si>
    <t>ケミカル事業</t>
    <rPh sb="4" eb="6">
      <t>ジギョウ</t>
    </rPh>
    <phoneticPr fontId="1"/>
  </si>
  <si>
    <t>サッポロ</t>
    <phoneticPr fontId="1"/>
  </si>
  <si>
    <t>国内酒類</t>
    <phoneticPr fontId="1"/>
  </si>
  <si>
    <t>海外酒類</t>
    <rPh sb="0" eb="4">
      <t>カイガイサケルイ</t>
    </rPh>
    <phoneticPr fontId="1"/>
  </si>
  <si>
    <t>外食</t>
    <rPh sb="0" eb="2">
      <t>ガイショク</t>
    </rPh>
    <phoneticPr fontId="1"/>
  </si>
  <si>
    <t>国内食品飲料</t>
    <rPh sb="0" eb="6">
      <t>コクナイショクヒンインリョウ</t>
    </rPh>
    <phoneticPr fontId="1"/>
  </si>
  <si>
    <t>海外飲料</t>
    <rPh sb="0" eb="4">
      <t>カイガイインリョウ</t>
    </rPh>
    <phoneticPr fontId="1"/>
  </si>
  <si>
    <t>不動産</t>
    <rPh sb="0" eb="3">
      <t>フドウサン</t>
    </rPh>
    <phoneticPr fontId="1"/>
  </si>
  <si>
    <t>その他</t>
    <rPh sb="2" eb="3">
      <t>タ</t>
    </rPh>
    <phoneticPr fontId="1"/>
  </si>
  <si>
    <t>カゴメ</t>
    <phoneticPr fontId="1"/>
  </si>
  <si>
    <t>国内加工食品計</t>
    <rPh sb="0" eb="6">
      <t>コクナイカコウショクヒン</t>
    </rPh>
    <rPh sb="6" eb="7">
      <t>ケイ</t>
    </rPh>
    <phoneticPr fontId="1"/>
  </si>
  <si>
    <t>飲料</t>
    <rPh sb="0" eb="2">
      <t>インリョウ</t>
    </rPh>
    <phoneticPr fontId="1"/>
  </si>
  <si>
    <t>通販</t>
    <rPh sb="0" eb="2">
      <t>ツウハン</t>
    </rPh>
    <phoneticPr fontId="1"/>
  </si>
  <si>
    <t>食品他</t>
    <rPh sb="0" eb="3">
      <t>ショクヒンホカ</t>
    </rPh>
    <phoneticPr fontId="1"/>
  </si>
  <si>
    <t>国際計</t>
    <rPh sb="0" eb="2">
      <t>コクサイ</t>
    </rPh>
    <rPh sb="2" eb="3">
      <t>ケイ</t>
    </rPh>
    <phoneticPr fontId="1"/>
  </si>
  <si>
    <t>トマト他一次加工</t>
    <rPh sb="3" eb="4">
      <t>ホカ</t>
    </rPh>
    <rPh sb="4" eb="8">
      <t>イチジカコウ</t>
    </rPh>
    <phoneticPr fontId="1"/>
  </si>
  <si>
    <t>トマト他二次加工</t>
    <rPh sb="3" eb="4">
      <t>ホカ</t>
    </rPh>
    <rPh sb="4" eb="6">
      <t>ニジ</t>
    </rPh>
    <rPh sb="6" eb="8">
      <t>カコウ</t>
    </rPh>
    <phoneticPr fontId="1"/>
  </si>
  <si>
    <t>調整額</t>
    <rPh sb="0" eb="3">
      <t>チョウセイガク</t>
    </rPh>
    <phoneticPr fontId="1"/>
  </si>
  <si>
    <t>その他/調整額</t>
    <rPh sb="2" eb="3">
      <t>タ</t>
    </rPh>
    <rPh sb="4" eb="7">
      <t>チョウセイガク</t>
    </rPh>
    <phoneticPr fontId="1"/>
  </si>
  <si>
    <t>*</t>
    <phoneticPr fontId="1"/>
  </si>
  <si>
    <t>花王</t>
    <rPh sb="0" eb="2">
      <t>ハナオウ</t>
    </rPh>
    <phoneticPr fontId="1"/>
  </si>
  <si>
    <t>ケミカル</t>
    <phoneticPr fontId="1"/>
  </si>
  <si>
    <t>油脂製品</t>
    <rPh sb="0" eb="4">
      <t>ユシセイヒン</t>
    </rPh>
    <phoneticPr fontId="1"/>
  </si>
  <si>
    <t>機能材料製品</t>
    <rPh sb="0" eb="6">
      <t>キノウザイリョウセイヒン</t>
    </rPh>
    <phoneticPr fontId="1"/>
  </si>
  <si>
    <t>情報材料製品</t>
    <rPh sb="0" eb="2">
      <t>ジョウホウ</t>
    </rPh>
    <rPh sb="2" eb="6">
      <t>ザイリョウセイヒン</t>
    </rPh>
    <phoneticPr fontId="1"/>
  </si>
  <si>
    <t>ファブリックケア製品</t>
    <rPh sb="8" eb="10">
      <t>セイヒン</t>
    </rPh>
    <phoneticPr fontId="1"/>
  </si>
  <si>
    <t>ホームケア製品</t>
    <rPh sb="5" eb="7">
      <t>セイヒン</t>
    </rPh>
    <phoneticPr fontId="1"/>
  </si>
  <si>
    <t>サニタリー製品</t>
    <rPh sb="5" eb="7">
      <t>セイヒン</t>
    </rPh>
    <phoneticPr fontId="1"/>
  </si>
  <si>
    <t>スキンケア製品</t>
    <rPh sb="5" eb="7">
      <t>セイヒン</t>
    </rPh>
    <phoneticPr fontId="1"/>
  </si>
  <si>
    <t>ヘアケア製品</t>
    <rPh sb="4" eb="6">
      <t>セイヒン</t>
    </rPh>
    <phoneticPr fontId="1"/>
  </si>
  <si>
    <t>パーソナルヘルス製品</t>
    <rPh sb="8" eb="10">
      <t>セイヒン</t>
    </rPh>
    <phoneticPr fontId="1"/>
  </si>
  <si>
    <t>ライフケア製品</t>
    <rPh sb="5" eb="7">
      <t>セイヒン</t>
    </rPh>
    <phoneticPr fontId="1"/>
  </si>
  <si>
    <t>化粧品事業</t>
    <rPh sb="0" eb="5">
      <t>ケショウヒンジギョウ</t>
    </rPh>
    <phoneticPr fontId="1"/>
  </si>
  <si>
    <t>化粧品</t>
    <rPh sb="0" eb="3">
      <t>ケショウヒン</t>
    </rPh>
    <phoneticPr fontId="1"/>
  </si>
  <si>
    <t>★コメント</t>
    <phoneticPr fontId="1"/>
  </si>
  <si>
    <t>売上予測</t>
    <rPh sb="0" eb="4">
      <t>ウリアゲヨソク</t>
    </rPh>
    <phoneticPr fontId="1"/>
  </si>
  <si>
    <t>市場成長率との相関を調べる</t>
    <rPh sb="0" eb="2">
      <t>シジョウ</t>
    </rPh>
    <rPh sb="2" eb="5">
      <t>セイチョウリツ</t>
    </rPh>
    <rPh sb="7" eb="9">
      <t>ソウカン</t>
    </rPh>
    <rPh sb="10" eb="11">
      <t>シラ</t>
    </rPh>
    <phoneticPr fontId="1"/>
  </si>
  <si>
    <t>販管費との相関（主に人件費及び広告費）の相関を調べる</t>
    <rPh sb="0" eb="3">
      <t>ハンカンヒ</t>
    </rPh>
    <rPh sb="5" eb="7">
      <t>ソウカン</t>
    </rPh>
    <rPh sb="8" eb="9">
      <t>オモ</t>
    </rPh>
    <rPh sb="10" eb="13">
      <t>ジンケンヒ</t>
    </rPh>
    <rPh sb="13" eb="14">
      <t>オヨ</t>
    </rPh>
    <rPh sb="15" eb="18">
      <t>コウコクヒ</t>
    </rPh>
    <rPh sb="20" eb="22">
      <t>ソウカン</t>
    </rPh>
    <rPh sb="23" eb="24">
      <t>シラ</t>
    </rPh>
    <phoneticPr fontId="1"/>
  </si>
  <si>
    <t>為替との影響</t>
    <rPh sb="0" eb="2">
      <t>カワセ</t>
    </rPh>
    <rPh sb="4" eb="6">
      <t>エイキョウ</t>
    </rPh>
    <phoneticPr fontId="1"/>
  </si>
  <si>
    <t>数量及び価格の増加率をまとめる→有報から引用</t>
    <rPh sb="0" eb="2">
      <t>スウリョウ</t>
    </rPh>
    <rPh sb="2" eb="3">
      <t>オヨ</t>
    </rPh>
    <rPh sb="4" eb="6">
      <t>カカク</t>
    </rPh>
    <rPh sb="7" eb="9">
      <t>ゾウカ</t>
    </rPh>
    <rPh sb="9" eb="10">
      <t>リツ</t>
    </rPh>
    <rPh sb="16" eb="18">
      <t>ユウホウ</t>
    </rPh>
    <rPh sb="20" eb="22">
      <t>インヨウ</t>
    </rPh>
    <phoneticPr fontId="1"/>
  </si>
  <si>
    <t>営業利益予測</t>
    <rPh sb="0" eb="4">
      <t>エイギョウリエキ</t>
    </rPh>
    <rPh sb="4" eb="6">
      <t>ヨソク</t>
    </rPh>
    <phoneticPr fontId="1"/>
  </si>
  <si>
    <t>構造改革費の予測</t>
    <rPh sb="0" eb="5">
      <t>コウゾウカイカクヒ</t>
    </rPh>
    <rPh sb="6" eb="8">
      <t>ヨソク</t>
    </rPh>
    <phoneticPr fontId="1"/>
  </si>
  <si>
    <t>（百万円）</t>
    <rPh sb="1" eb="3">
      <t>ヒャクマン</t>
    </rPh>
    <rPh sb="3" eb="4">
      <t>エン</t>
    </rPh>
    <phoneticPr fontId="1"/>
  </si>
  <si>
    <t>ファブリック＆ホームケア製品</t>
    <rPh sb="12" eb="14">
      <t>セイヒン</t>
    </rPh>
    <phoneticPr fontId="1"/>
  </si>
  <si>
    <t>売上総利益</t>
    <rPh sb="0" eb="5">
      <t>ウリアゲソウリエキ</t>
    </rPh>
    <phoneticPr fontId="1"/>
  </si>
  <si>
    <t>売上総利益率</t>
    <rPh sb="0" eb="6">
      <t>ウリアゲソウリエキリツ</t>
    </rPh>
    <phoneticPr fontId="1"/>
  </si>
  <si>
    <t>販管費</t>
    <rPh sb="0" eb="3">
      <t>ハンカンヒ</t>
    </rPh>
    <phoneticPr fontId="1"/>
  </si>
  <si>
    <t>営業利益</t>
    <rPh sb="0" eb="4">
      <t>エイギョウリエキ</t>
    </rPh>
    <phoneticPr fontId="1"/>
  </si>
  <si>
    <t>Popular drinks</t>
  </si>
  <si>
    <t>Soft drinks</t>
  </si>
  <si>
    <t>Alcoholic beverages</t>
  </si>
  <si>
    <t>Health foods</t>
  </si>
  <si>
    <t>Oral hygiene products</t>
  </si>
  <si>
    <t>Soap varieties</t>
  </si>
  <si>
    <t>Hygiene products</t>
  </si>
  <si>
    <t>Nursing products</t>
  </si>
  <si>
    <t>Baby products</t>
  </si>
  <si>
    <t>Medical hygiene products</t>
  </si>
  <si>
    <t>Clothing detergent varieties</t>
  </si>
  <si>
    <t>Kitchen cleaners / washing up liquids</t>
  </si>
  <si>
    <t>Household cleaning</t>
  </si>
  <si>
    <t>Fragrance / air freshener</t>
  </si>
  <si>
    <t>Skin related (designated quasi-medicine)</t>
  </si>
  <si>
    <t>Basic skincare products</t>
  </si>
  <si>
    <t>Makeup</t>
  </si>
  <si>
    <t>Bodycare</t>
  </si>
  <si>
    <t>Fragrance</t>
  </si>
  <si>
    <t>Bath and shower haircare</t>
  </si>
  <si>
    <t>Hairstyling</t>
  </si>
  <si>
    <t>Hair colour</t>
  </si>
  <si>
    <t>Men's grooming</t>
  </si>
  <si>
    <t>Other cosmetic products</t>
  </si>
  <si>
    <t>Cleaning products</t>
  </si>
  <si>
    <t>Kitchen products</t>
  </si>
  <si>
    <t>Dogs</t>
  </si>
  <si>
    <t>Everyday gifts</t>
  </si>
  <si>
    <t>check</t>
    <phoneticPr fontId="1"/>
  </si>
  <si>
    <t>花王</t>
  </si>
  <si>
    <t>4452</t>
  </si>
  <si>
    <t>財務諸表サマリー</t>
  </si>
  <si>
    <t>単位</t>
  </si>
  <si>
    <t>連/単</t>
  </si>
  <si>
    <t>年/半/四</t>
  </si>
  <si>
    <t>百万</t>
  </si>
  <si>
    <t>連結優先</t>
  </si>
  <si>
    <t>四半期累積</t>
  </si>
  <si>
    <t>決算期</t>
  </si>
  <si>
    <t>2015/03期</t>
  </si>
  <si>
    <t>2015/06期</t>
  </si>
  <si>
    <t>2015/09期</t>
  </si>
  <si>
    <t>2015/12期</t>
  </si>
  <si>
    <t>2016/03期</t>
  </si>
  <si>
    <t>2016/06期</t>
  </si>
  <si>
    <t>2016/09期</t>
  </si>
  <si>
    <t>2016/12期</t>
  </si>
  <si>
    <t>2017/03期</t>
  </si>
  <si>
    <t>2017/06期</t>
  </si>
  <si>
    <t>2017/09期</t>
  </si>
  <si>
    <t>2017/12期</t>
  </si>
  <si>
    <t>2018/03期</t>
  </si>
  <si>
    <t>2018/06期</t>
  </si>
  <si>
    <t>2018/09期</t>
  </si>
  <si>
    <t>2018/12期</t>
  </si>
  <si>
    <t>2019/03期</t>
  </si>
  <si>
    <t>2019/06期</t>
  </si>
  <si>
    <t>2019/09期</t>
  </si>
  <si>
    <t>2019/12期</t>
  </si>
  <si>
    <t>2020/03期</t>
  </si>
  <si>
    <t>2020/06期</t>
  </si>
  <si>
    <t>2020/09期</t>
  </si>
  <si>
    <t>2020/12期</t>
  </si>
  <si>
    <t>2021/03期</t>
  </si>
  <si>
    <t>2021/06期</t>
  </si>
  <si>
    <t>2021/09期</t>
  </si>
  <si>
    <t>2021/12期</t>
  </si>
  <si>
    <t>2022/03期</t>
  </si>
  <si>
    <t>2022/06期</t>
  </si>
  <si>
    <t>2022/09期</t>
  </si>
  <si>
    <t>2022/12期</t>
  </si>
  <si>
    <t>2023/03期</t>
  </si>
  <si>
    <t>2023/06期</t>
  </si>
  <si>
    <t>2023/09期</t>
  </si>
  <si>
    <t>2023/12期</t>
  </si>
  <si>
    <t>2024/03期</t>
  </si>
  <si>
    <t>2024/06期</t>
  </si>
  <si>
    <t>2024/09期</t>
  </si>
  <si>
    <t>年／半／四</t>
  </si>
  <si>
    <t>第1四半期</t>
  </si>
  <si>
    <t>前期</t>
  </si>
  <si>
    <t>第3四半期累積</t>
  </si>
  <si>
    <t>通期</t>
  </si>
  <si>
    <t>連結／単体</t>
  </si>
  <si>
    <t>連結</t>
  </si>
  <si>
    <t>ソース</t>
  </si>
  <si>
    <t>第1四報</t>
  </si>
  <si>
    <t>半報</t>
  </si>
  <si>
    <t>第3四報</t>
  </si>
  <si>
    <t>有報</t>
  </si>
  <si>
    <t>短信(速報)</t>
  </si>
  <si>
    <t>会計基準</t>
  </si>
  <si>
    <t>日本</t>
  </si>
  <si>
    <t>IFRS</t>
  </si>
  <si>
    <t>現地通貨単位</t>
  </si>
  <si>
    <t>日本円</t>
  </si>
  <si>
    <t xml:space="preserve"> (財務諸表サマリー)</t>
  </si>
  <si>
    <t xml:space="preserve"> 損益計算書</t>
  </si>
  <si>
    <t>売上高</t>
  </si>
  <si>
    <t>売上総利益</t>
  </si>
  <si>
    <t>販売費及び一般管理費</t>
  </si>
  <si>
    <t>EBITDA</t>
  </si>
  <si>
    <t>営業利益</t>
  </si>
  <si>
    <t>経常利益</t>
  </si>
  <si>
    <t>特別利益</t>
  </si>
  <si>
    <t>特別損失</t>
  </si>
  <si>
    <t>税金等調整前当期純利益</t>
  </si>
  <si>
    <t>親会社株主に帰属する当期純利益</t>
  </si>
  <si>
    <t xml:space="preserve"> 貸借対照表</t>
  </si>
  <si>
    <t xml:space="preserve"> 資産合計</t>
  </si>
  <si>
    <t>流動資産</t>
  </si>
  <si>
    <t xml:space="preserve"> 固定資産</t>
  </si>
  <si>
    <t>有形固定資産</t>
  </si>
  <si>
    <t>無形固定資産</t>
  </si>
  <si>
    <t>投資その他の資産</t>
  </si>
  <si>
    <t xml:space="preserve"> 負債合計</t>
  </si>
  <si>
    <t>流動負債</t>
  </si>
  <si>
    <t>固定負債</t>
  </si>
  <si>
    <t xml:space="preserve"> 純資産合計</t>
  </si>
  <si>
    <t>株主資本等合計</t>
  </si>
  <si>
    <t xml:space="preserve"> ネット有利子負債(除く現預金・短期性有価証券)</t>
  </si>
  <si>
    <t>現預金同等物及び短期性有価証券</t>
  </si>
  <si>
    <t>有利子負債残高</t>
  </si>
  <si>
    <t xml:space="preserve"> 運転資本</t>
  </si>
  <si>
    <t>売上債権</t>
  </si>
  <si>
    <t>棚卸資産</t>
  </si>
  <si>
    <t>買入債務</t>
  </si>
  <si>
    <t xml:space="preserve"> キャッシュフロー計算書</t>
  </si>
  <si>
    <t>営業活動によるキャッシュフロー</t>
  </si>
  <si>
    <t>投資活動によるキャッシュフロー</t>
  </si>
  <si>
    <t>財務活動によるキャッシュフロー</t>
  </si>
  <si>
    <t>フリーキャッシュフロー</t>
  </si>
  <si>
    <t xml:space="preserve"> (主な経営指標)</t>
  </si>
  <si>
    <t xml:space="preserve"> (成長性)</t>
  </si>
  <si>
    <t>売上高増加率</t>
  </si>
  <si>
    <t>営業利益増加率</t>
  </si>
  <si>
    <t>経常利益増加率</t>
  </si>
  <si>
    <t>親会社株主に帰属する当期純利益増加率</t>
  </si>
  <si>
    <t>EBITDA増加率</t>
  </si>
  <si>
    <t>EPS成長率</t>
  </si>
  <si>
    <t>潜在株式調整後EPS成長率</t>
  </si>
  <si>
    <t>総資産増加率</t>
  </si>
  <si>
    <t>従業員増加率</t>
  </si>
  <si>
    <t xml:space="preserve"> (収益性)</t>
  </si>
  <si>
    <t>売上総利益率</t>
  </si>
  <si>
    <t>EBITDAマージン</t>
  </si>
  <si>
    <t>営業利益率</t>
  </si>
  <si>
    <t>経常利益率</t>
  </si>
  <si>
    <t>税引前利益率</t>
  </si>
  <si>
    <t>親会社株主に帰属する当期純利益率</t>
  </si>
  <si>
    <t>営業CFマージン</t>
  </si>
  <si>
    <t>売上原価率</t>
  </si>
  <si>
    <t>売上高販売管理費率</t>
  </si>
  <si>
    <t xml:space="preserve"> 売上高総人件費率</t>
  </si>
  <si>
    <t>売上高人件費率(販売管理費内)</t>
  </si>
  <si>
    <t>売上高研究開発費率</t>
  </si>
  <si>
    <t>売上高広告宣伝費率</t>
  </si>
  <si>
    <t xml:space="preserve"> (生産性)</t>
  </si>
  <si>
    <t>一人当たりの売上高</t>
  </si>
  <si>
    <t>一人当たりの営業利益</t>
  </si>
  <si>
    <t>一人当たりの経常利益</t>
  </si>
  <si>
    <t>一人当たりの当期利益</t>
  </si>
  <si>
    <t>一人当たりの営業CF</t>
  </si>
  <si>
    <t xml:space="preserve"> (効率性)</t>
  </si>
  <si>
    <t>ROE</t>
  </si>
  <si>
    <t>ROA</t>
  </si>
  <si>
    <t>ROIC（投下資本）</t>
  </si>
  <si>
    <t>ROIC（事業資産）</t>
  </si>
  <si>
    <t>総資産経常利益率</t>
  </si>
  <si>
    <t>総資産回転率</t>
  </si>
  <si>
    <t>売上債権回転率</t>
  </si>
  <si>
    <t>棚卸資産回転率</t>
  </si>
  <si>
    <t>仕入債務回転率</t>
  </si>
  <si>
    <t xml:space="preserve"> CCC</t>
  </si>
  <si>
    <t>売上債権回転期間</t>
  </si>
  <si>
    <t>棚卸資産回転期間</t>
  </si>
  <si>
    <t>仕入債務回転期間</t>
  </si>
  <si>
    <t xml:space="preserve"> CCC（前払・前受科目考慮）</t>
  </si>
  <si>
    <t>前払費用回転期間</t>
  </si>
  <si>
    <t>前受金回転期間</t>
  </si>
  <si>
    <t xml:space="preserve"> (流動性)</t>
  </si>
  <si>
    <t>流動比率</t>
  </si>
  <si>
    <t>当座比率</t>
  </si>
  <si>
    <t>固定比率</t>
  </si>
  <si>
    <t>固定比率(有形固定資産)</t>
  </si>
  <si>
    <t>現預金/総資産</t>
  </si>
  <si>
    <t xml:space="preserve"> (株主還元)</t>
  </si>
  <si>
    <t>配当性向</t>
  </si>
  <si>
    <t xml:space="preserve"> (一株当たりの情報)</t>
  </si>
  <si>
    <t>一株当たり年間配当金</t>
  </si>
  <si>
    <t>EPS</t>
  </si>
  <si>
    <t>潜在株式調整後EPS</t>
  </si>
  <si>
    <t>BPS</t>
  </si>
  <si>
    <t xml:space="preserve"> (安全性・レバレッジ)</t>
  </si>
  <si>
    <t>株主資本比率</t>
  </si>
  <si>
    <t>財務レバレッジ</t>
  </si>
  <si>
    <t>D/Eレシオ</t>
  </si>
  <si>
    <t>ネットD/Eレシオ</t>
  </si>
  <si>
    <t>有利子負債／EBITDA</t>
  </si>
  <si>
    <t>ネット有利子負債／EBITDA</t>
  </si>
  <si>
    <t>有利子負債／営業CF</t>
  </si>
  <si>
    <t>ネット有利子負債／営業CF</t>
  </si>
  <si>
    <t>有利子負債／FCF</t>
  </si>
  <si>
    <t>ネット有利子負債／FCF</t>
  </si>
  <si>
    <t>インタレストカバレッジ・レシオ</t>
  </si>
  <si>
    <t xml:space="preserve"> (バリュエーション)</t>
  </si>
  <si>
    <t>時価総額(自己株式調整後)</t>
  </si>
  <si>
    <t>時価総額増加率</t>
  </si>
  <si>
    <t>企業価値</t>
  </si>
  <si>
    <t>PER</t>
  </si>
  <si>
    <t>PBR</t>
  </si>
  <si>
    <t>PSR</t>
  </si>
  <si>
    <t>PCFR</t>
  </si>
  <si>
    <t>時価総額/ネットキャッシュ</t>
  </si>
  <si>
    <t>企業価値/売上高</t>
  </si>
  <si>
    <t>企業価値/EBITDA</t>
  </si>
  <si>
    <t>企業価値/営業利益</t>
  </si>
  <si>
    <t xml:space="preserve">※企業の会計基準は国により異なるため、財務比較を可能にするために本セクションの財務データは標準化されています。 </t>
  </si>
  <si>
    <t>　そのため、営業利益（日本企業を除く）、EBIT、EBITDAなどの財務データは、計算された値となっています。</t>
  </si>
  <si>
    <t>Sub C. Code</t>
  </si>
  <si>
    <t>Sub-Category</t>
  </si>
  <si>
    <t>Item-Category</t>
  </si>
  <si>
    <t>2015/03/31</t>
  </si>
  <si>
    <t>2015/06/30</t>
  </si>
  <si>
    <t>2015/09/30</t>
  </si>
  <si>
    <t>2015/12/31</t>
  </si>
  <si>
    <t>2016/03/31</t>
  </si>
  <si>
    <t>2016/06/30</t>
  </si>
  <si>
    <t>2016/09/30</t>
  </si>
  <si>
    <t>2016/12/31</t>
  </si>
  <si>
    <t>2017/03/31</t>
  </si>
  <si>
    <t>2017/06/30</t>
  </si>
  <si>
    <t>2017/09/30</t>
  </si>
  <si>
    <t>2017/12/31</t>
  </si>
  <si>
    <t>2018/03/31</t>
  </si>
  <si>
    <t>2018/06/30</t>
  </si>
  <si>
    <t>2018/09/30</t>
  </si>
  <si>
    <t>2018/12/31</t>
  </si>
  <si>
    <t>2019/03/31</t>
  </si>
  <si>
    <t>2019/06/30</t>
  </si>
  <si>
    <t>2019/09/30</t>
  </si>
  <si>
    <t>2019/12/31</t>
  </si>
  <si>
    <t>2020/03/31</t>
  </si>
  <si>
    <t>2020/06/30</t>
  </si>
  <si>
    <t>2020/09/30</t>
  </si>
  <si>
    <t>2020/12/31</t>
  </si>
  <si>
    <t>2021/03/31</t>
  </si>
  <si>
    <t>2021/06/30</t>
  </si>
  <si>
    <t>2021/09/30</t>
  </si>
  <si>
    <t>2021/12/31</t>
  </si>
  <si>
    <t>2022/03/31</t>
  </si>
  <si>
    <t>2022/06/30</t>
  </si>
  <si>
    <t>2022/09/30</t>
  </si>
  <si>
    <t>2022/12/31</t>
  </si>
  <si>
    <t>2023/03/31</t>
  </si>
  <si>
    <t>2023/06/30</t>
  </si>
  <si>
    <t>2023/09/30</t>
  </si>
  <si>
    <t>2023/12/31</t>
  </si>
  <si>
    <t>2024/03/31</t>
  </si>
  <si>
    <t>2024/06/30</t>
  </si>
  <si>
    <t>2024/09/30</t>
  </si>
  <si>
    <t>2024/12/31</t>
  </si>
  <si>
    <t>The highlighted date indicates values of quarter to date.</t>
  </si>
  <si>
    <t>140100</t>
  </si>
  <si>
    <t>Total</t>
  </si>
  <si>
    <t>1401010</t>
  </si>
  <si>
    <t>Instant coffee</t>
  </si>
  <si>
    <t>1401090</t>
  </si>
  <si>
    <t>Japanese tea</t>
  </si>
  <si>
    <t>1401150</t>
  </si>
  <si>
    <t>Other tea</t>
  </si>
  <si>
    <t>140300</t>
  </si>
  <si>
    <t>1403050</t>
  </si>
  <si>
    <t>Carbonated beverage</t>
  </si>
  <si>
    <t>1403070</t>
  </si>
  <si>
    <t>Coffee beverage</t>
  </si>
  <si>
    <t>1403110</t>
  </si>
  <si>
    <t>Black tea beverage</t>
  </si>
  <si>
    <t>1403130</t>
  </si>
  <si>
    <t>Japanese/wheat tea beverage</t>
  </si>
  <si>
    <t>1403160</t>
  </si>
  <si>
    <t>Other tea beverage</t>
  </si>
  <si>
    <t>1403230</t>
  </si>
  <si>
    <t>Sports drink</t>
  </si>
  <si>
    <t>140600</t>
  </si>
  <si>
    <t>1406955</t>
  </si>
  <si>
    <t>Non-alcoholic drink</t>
  </si>
  <si>
    <t>190200</t>
  </si>
  <si>
    <t>1902010</t>
  </si>
  <si>
    <t>Health food</t>
  </si>
  <si>
    <t>1902015</t>
  </si>
  <si>
    <t>Nutritional drink</t>
  </si>
  <si>
    <t>212100</t>
  </si>
  <si>
    <t>2121010</t>
  </si>
  <si>
    <t>Toothpaste</t>
  </si>
  <si>
    <t>2121030</t>
  </si>
  <si>
    <t>Toothbrush</t>
  </si>
  <si>
    <t>2121050</t>
  </si>
  <si>
    <t>Mouthwash</t>
  </si>
  <si>
    <t>2121110</t>
  </si>
  <si>
    <t>Denture product</t>
  </si>
  <si>
    <t>2121970</t>
  </si>
  <si>
    <t>Other dental care product</t>
  </si>
  <si>
    <t>212200</t>
  </si>
  <si>
    <t>2122010</t>
  </si>
  <si>
    <t>Soap</t>
  </si>
  <si>
    <t>2122070</t>
  </si>
  <si>
    <t>Bath additive</t>
  </si>
  <si>
    <t>212300</t>
  </si>
  <si>
    <t>2123010</t>
  </si>
  <si>
    <t>Tissues / Paper towel</t>
  </si>
  <si>
    <t>2123050</t>
  </si>
  <si>
    <t>Wet wipes</t>
  </si>
  <si>
    <t>2123110</t>
  </si>
  <si>
    <t>Sanitary product</t>
  </si>
  <si>
    <t>2123130</t>
  </si>
  <si>
    <t>Adult diaper</t>
  </si>
  <si>
    <t>2123970</t>
  </si>
  <si>
    <t>Other hygiene product</t>
  </si>
  <si>
    <t>212400</t>
  </si>
  <si>
    <t>2124030</t>
  </si>
  <si>
    <t>Adult hygiene/caring product</t>
  </si>
  <si>
    <t>212500</t>
  </si>
  <si>
    <t>2125010</t>
  </si>
  <si>
    <t>Baby diaper</t>
  </si>
  <si>
    <t>2125050</t>
  </si>
  <si>
    <t>Baby skincare</t>
  </si>
  <si>
    <t>212600</t>
  </si>
  <si>
    <t>2126010</t>
  </si>
  <si>
    <t>Homecare consumable</t>
  </si>
  <si>
    <t>2126170</t>
  </si>
  <si>
    <t>Sanitary mask</t>
  </si>
  <si>
    <t>2126250</t>
  </si>
  <si>
    <t>Product for eye / nose / ear care</t>
  </si>
  <si>
    <t>2126370</t>
  </si>
  <si>
    <t>Product for the care of stiff shoulders / back pain</t>
  </si>
  <si>
    <t>212700</t>
  </si>
  <si>
    <t>2127010</t>
  </si>
  <si>
    <t>Laundry detergent</t>
  </si>
  <si>
    <t>2127070</t>
  </si>
  <si>
    <t>Laundry bleach</t>
  </si>
  <si>
    <t>2127090</t>
  </si>
  <si>
    <t>Fabric conditioner</t>
  </si>
  <si>
    <t>2127130</t>
  </si>
  <si>
    <t>Other laundry detergent</t>
  </si>
  <si>
    <t>212800</t>
  </si>
  <si>
    <t>2128010</t>
  </si>
  <si>
    <t>Kitchen detergent</t>
  </si>
  <si>
    <t>2128030</t>
  </si>
  <si>
    <t>Kitchen cleaner</t>
  </si>
  <si>
    <t>2128050</t>
  </si>
  <si>
    <t>Kitchen bleach</t>
  </si>
  <si>
    <t>212900</t>
  </si>
  <si>
    <t>2129010</t>
  </si>
  <si>
    <t>Residential detergent</t>
  </si>
  <si>
    <t>2129030</t>
  </si>
  <si>
    <t>Toilet detergent</t>
  </si>
  <si>
    <t>2129050</t>
  </si>
  <si>
    <t>Bathroom detergent</t>
  </si>
  <si>
    <t>2129970</t>
  </si>
  <si>
    <t>Other residential detergent</t>
  </si>
  <si>
    <t>213100</t>
  </si>
  <si>
    <t>2131010</t>
  </si>
  <si>
    <t>Toilet fragrance / air freshener / deodorizer</t>
  </si>
  <si>
    <t>2131030</t>
  </si>
  <si>
    <t>Room fragrance / air freshener / deodorizer</t>
  </si>
  <si>
    <t>224400</t>
  </si>
  <si>
    <t>2244010</t>
  </si>
  <si>
    <t>Sterilization (designated quasi-medicine)</t>
  </si>
  <si>
    <t>232100</t>
  </si>
  <si>
    <t>2321010</t>
  </si>
  <si>
    <t>Face cream</t>
  </si>
  <si>
    <t>2321030</t>
  </si>
  <si>
    <t>Makeup remover</t>
  </si>
  <si>
    <t>2321070</t>
  </si>
  <si>
    <t>Face lotion</t>
  </si>
  <si>
    <t>2321090</t>
  </si>
  <si>
    <t>Milky lotion</t>
  </si>
  <si>
    <t>2321110</t>
  </si>
  <si>
    <t>Beauty serum</t>
  </si>
  <si>
    <t>2321130</t>
  </si>
  <si>
    <t>Facial pack</t>
  </si>
  <si>
    <t>2321970</t>
  </si>
  <si>
    <t>Other basic skincare product</t>
  </si>
  <si>
    <t>232200</t>
  </si>
  <si>
    <t>2322010</t>
  </si>
  <si>
    <t>Makeup base</t>
  </si>
  <si>
    <t>2322050</t>
  </si>
  <si>
    <t>Foundation / Face powder</t>
  </si>
  <si>
    <t>2322090</t>
  </si>
  <si>
    <t>Eye cosmetic</t>
  </si>
  <si>
    <t>2322170</t>
  </si>
  <si>
    <t>Cheek cosmetic</t>
  </si>
  <si>
    <t>2322190</t>
  </si>
  <si>
    <t>Lip cosmetic</t>
  </si>
  <si>
    <t>2322210</t>
  </si>
  <si>
    <t>Nail cosmetic</t>
  </si>
  <si>
    <t>2322970</t>
  </si>
  <si>
    <t>Other makeup</t>
  </si>
  <si>
    <t>232300</t>
  </si>
  <si>
    <t>2323010</t>
  </si>
  <si>
    <t>Body lotion / cream</t>
  </si>
  <si>
    <t>2323030</t>
  </si>
  <si>
    <t>Lip cream</t>
  </si>
  <si>
    <t>2323050</t>
  </si>
  <si>
    <t>Hand cream</t>
  </si>
  <si>
    <t>2323070</t>
  </si>
  <si>
    <t>UV protection</t>
  </si>
  <si>
    <t>2323110</t>
  </si>
  <si>
    <t>Leg/foot care</t>
  </si>
  <si>
    <t>2323130</t>
  </si>
  <si>
    <t>Antiperspirant</t>
  </si>
  <si>
    <t>2323970</t>
  </si>
  <si>
    <t>Other body-care product</t>
  </si>
  <si>
    <t>232400</t>
  </si>
  <si>
    <t>2324010</t>
  </si>
  <si>
    <t>Perfume</t>
  </si>
  <si>
    <t>232500</t>
  </si>
  <si>
    <t>2325010</t>
  </si>
  <si>
    <t>Shampoo / Rinse / conditioner</t>
  </si>
  <si>
    <t>232600</t>
  </si>
  <si>
    <t>2326090</t>
  </si>
  <si>
    <t>Hairstyling product</t>
  </si>
  <si>
    <t>2326110</t>
  </si>
  <si>
    <t>Female hair restoration tonic</t>
  </si>
  <si>
    <t>2326970</t>
  </si>
  <si>
    <t>Other female hair styling product</t>
  </si>
  <si>
    <t>232700</t>
  </si>
  <si>
    <t>2327010</t>
  </si>
  <si>
    <t>Hair dye</t>
  </si>
  <si>
    <t>232800</t>
  </si>
  <si>
    <t>2328010</t>
  </si>
  <si>
    <t>Shaving product</t>
  </si>
  <si>
    <t>2328050</t>
  </si>
  <si>
    <t>Male skin cream/lotion</t>
  </si>
  <si>
    <t>2328090</t>
  </si>
  <si>
    <t>Male makeup</t>
  </si>
  <si>
    <t>2328110</t>
  </si>
  <si>
    <t>Male hairstyling product</t>
  </si>
  <si>
    <t>2328130</t>
  </si>
  <si>
    <t>Male hair restoration tonic</t>
  </si>
  <si>
    <t>2328210</t>
  </si>
  <si>
    <t>Male hair dye</t>
  </si>
  <si>
    <t>239800</t>
  </si>
  <si>
    <t>2398970</t>
  </si>
  <si>
    <t>Other cosmetic</t>
  </si>
  <si>
    <t>240200</t>
  </si>
  <si>
    <t>2402970</t>
  </si>
  <si>
    <t>Other cleaning supply</t>
  </si>
  <si>
    <t>240400</t>
  </si>
  <si>
    <t>2404130</t>
  </si>
  <si>
    <t>Kitchen paper</t>
  </si>
  <si>
    <t>262100</t>
  </si>
  <si>
    <t>2621030</t>
  </si>
  <si>
    <t>Pet care supply</t>
  </si>
  <si>
    <t>290100</t>
  </si>
  <si>
    <t>2901010</t>
  </si>
  <si>
    <t>Daily necessities gift</t>
  </si>
  <si>
    <t>total</t>
  </si>
  <si>
    <t>短信</t>
  </si>
  <si>
    <t>-</t>
  </si>
  <si>
    <t>TimothyWeber</t>
    <phoneticPr fontId="1"/>
  </si>
  <si>
    <t>予想</t>
    <rPh sb="0" eb="2">
      <t>ヨソウ</t>
    </rPh>
    <phoneticPr fontId="1"/>
  </si>
  <si>
    <t>25ガイダンス</t>
    <phoneticPr fontId="1"/>
  </si>
  <si>
    <t>コンセンサス</t>
    <phoneticPr fontId="1"/>
  </si>
  <si>
    <t>会社予想</t>
    <rPh sb="0" eb="2">
      <t>カイシャ</t>
    </rPh>
    <rPh sb="2" eb="4">
      <t>ヨソウ</t>
    </rPh>
    <phoneticPr fontId="1"/>
  </si>
  <si>
    <t>コンセンサス</t>
  </si>
  <si>
    <t>営業利益</t>
    <rPh sb="0" eb="2">
      <t>エイギョウ</t>
    </rPh>
    <rPh sb="2" eb="4">
      <t>リエキ</t>
    </rPh>
    <phoneticPr fontId="1"/>
  </si>
  <si>
    <t>調整</t>
    <rPh sb="0" eb="2">
      <t>チョウセイ</t>
    </rPh>
    <phoneticPr fontId="1"/>
  </si>
  <si>
    <t>当期純利益</t>
    <phoneticPr fontId="1"/>
  </si>
  <si>
    <t>税金</t>
    <rPh sb="0" eb="2">
      <t>ゼイキン</t>
    </rPh>
    <phoneticPr fontId="1"/>
  </si>
  <si>
    <t>税前当期純利益</t>
    <rPh sb="0" eb="1">
      <t>ゼイ</t>
    </rPh>
    <rPh sb="1" eb="2">
      <t>マエ</t>
    </rPh>
    <rPh sb="2" eb="4">
      <t>トウキ</t>
    </rPh>
    <rPh sb="4" eb="7">
      <t>ジュンリエキ</t>
    </rPh>
    <phoneticPr fontId="1"/>
  </si>
  <si>
    <t>その他</t>
    <rPh sb="2" eb="3">
      <t>ホカ</t>
    </rPh>
    <phoneticPr fontId="1"/>
  </si>
  <si>
    <t>営業外費用</t>
    <rPh sb="0" eb="3">
      <t>エイギョウガイ</t>
    </rPh>
    <rPh sb="3" eb="5">
      <t>ヒヨウ</t>
    </rPh>
    <phoneticPr fontId="1"/>
  </si>
  <si>
    <t>経常利益</t>
    <rPh sb="0" eb="4">
      <t>ケイジョウリエキ</t>
    </rPh>
    <phoneticPr fontId="1"/>
  </si>
  <si>
    <t>特別損失</t>
    <rPh sb="0" eb="4">
      <t>トクベツソンシツ</t>
    </rPh>
    <phoneticPr fontId="1"/>
  </si>
  <si>
    <t>当期純利益</t>
    <rPh sb="0" eb="5">
      <t>トウキジュンリエキ</t>
    </rPh>
    <phoneticPr fontId="1"/>
  </si>
  <si>
    <t xml:space="preserve"> </t>
    <phoneticPr fontId="1"/>
  </si>
  <si>
    <t>割合(%)</t>
    <rPh sb="0" eb="2">
      <t>ワリアイ</t>
    </rPh>
    <phoneticPr fontId="1"/>
  </si>
  <si>
    <t>税率(%)</t>
    <rPh sb="0" eb="2">
      <t>ゼイリツ</t>
    </rPh>
    <phoneticPr fontId="1"/>
  </si>
  <si>
    <t>減価償却費</t>
    <rPh sb="0" eb="2">
      <t>ゲンカ</t>
    </rPh>
    <rPh sb="2" eb="4">
      <t>ショウキャク</t>
    </rPh>
    <rPh sb="4" eb="5">
      <t>ヒ</t>
    </rPh>
    <phoneticPr fontId="1"/>
  </si>
  <si>
    <t>-</t>
    <phoneticPr fontId="1"/>
  </si>
  <si>
    <t>原価</t>
    <rPh sb="0" eb="2">
      <t>ゲンカ</t>
    </rPh>
    <phoneticPr fontId="1"/>
  </si>
  <si>
    <t>% margin</t>
    <phoneticPr fontId="1"/>
  </si>
  <si>
    <t>三表一括（PL/BS/CF）</t>
  </si>
  <si>
    <t>四半期</t>
  </si>
  <si>
    <t>第2四半期</t>
  </si>
  <si>
    <t>第3四半期</t>
  </si>
  <si>
    <t>第4四半期</t>
  </si>
  <si>
    <t>売上高合計</t>
  </si>
  <si>
    <t xml:space="preserve"> 売上原価合計</t>
  </si>
  <si>
    <t>売上原価</t>
  </si>
  <si>
    <t xml:space="preserve"> 営業外収益</t>
  </si>
  <si>
    <t>受取利息配当金</t>
  </si>
  <si>
    <t xml:space="preserve"> 営業外費用</t>
  </si>
  <si>
    <t>支払利息割引料</t>
  </si>
  <si>
    <t>持分法投資損益- 営業外</t>
  </si>
  <si>
    <t xml:space="preserve"> 特別損益</t>
  </si>
  <si>
    <t xml:space="preserve"> 法人税等</t>
  </si>
  <si>
    <t>法人税等 - 当期分</t>
  </si>
  <si>
    <t>法人税等調整額 - 繰延分</t>
  </si>
  <si>
    <t xml:space="preserve"> 親会社株主に帰属する当期純利益</t>
  </si>
  <si>
    <t>当期純利益</t>
  </si>
  <si>
    <t>非支配株主に帰属する当期純利益</t>
  </si>
  <si>
    <t xml:space="preserve"> その他の包括利益合計</t>
  </si>
  <si>
    <t>その他有価証券評価差額金 - 包括利益計算書</t>
  </si>
  <si>
    <t>在外子会社の年金会計に係る未積立債務</t>
  </si>
  <si>
    <t>為替換算調整勘定 - 包括利益計算書</t>
  </si>
  <si>
    <t>持分法適用会社に対する持分相当額</t>
  </si>
  <si>
    <t xml:space="preserve"> 包括利益</t>
  </si>
  <si>
    <t>親会社株主に係る包括利益</t>
  </si>
  <si>
    <t xml:space="preserve"> (補足データ)</t>
  </si>
  <si>
    <t>EBIT</t>
  </si>
  <si>
    <t xml:space="preserve"> (コスト明細)</t>
  </si>
  <si>
    <t xml:space="preserve"> 人件費合計</t>
  </si>
  <si>
    <t>人件費</t>
  </si>
  <si>
    <t>労務費</t>
  </si>
  <si>
    <t>賃借料(含むリース料)</t>
  </si>
  <si>
    <t>広告宣伝費</t>
  </si>
  <si>
    <t>荷造・運送・保管費</t>
  </si>
  <si>
    <t>旅費・交通・通信費</t>
  </si>
  <si>
    <t>研究開発費</t>
  </si>
  <si>
    <t>事業税・租税公課</t>
  </si>
  <si>
    <t>減価償却費</t>
  </si>
  <si>
    <t xml:space="preserve"> (売上高明細)</t>
  </si>
  <si>
    <t>海外売上高</t>
  </si>
  <si>
    <t>連結売上高に占める海外売上高の割合</t>
  </si>
  <si>
    <t xml:space="preserve"> 損益計算書(SEC特有勘定)</t>
  </si>
  <si>
    <t>当期純利益(優先株式調整後)</t>
  </si>
  <si>
    <t/>
  </si>
  <si>
    <t xml:space="preserve"> 流動資産</t>
  </si>
  <si>
    <t xml:space="preserve"> 現金同等物及び短期性有価証券</t>
  </si>
  <si>
    <t>現金及び現金同等物</t>
  </si>
  <si>
    <t>短期性有価証券</t>
  </si>
  <si>
    <t>未収金・未収収益</t>
  </si>
  <si>
    <t xml:space="preserve"> 棚卸資産</t>
  </si>
  <si>
    <t>製品・商品</t>
  </si>
  <si>
    <t>その他棚卸資産</t>
  </si>
  <si>
    <t>前払費用</t>
  </si>
  <si>
    <t>繰延税金資産 - 流動</t>
  </si>
  <si>
    <t>貸倒引当金 - 流動</t>
  </si>
  <si>
    <t xml:space="preserve"> 有形固定資産</t>
  </si>
  <si>
    <t>土地</t>
  </si>
  <si>
    <t>建設仮勘定</t>
  </si>
  <si>
    <t xml:space="preserve"> 無形固定資産</t>
  </si>
  <si>
    <t>のれん</t>
  </si>
  <si>
    <t xml:space="preserve"> 投資その他の資産</t>
  </si>
  <si>
    <t xml:space="preserve"> 投資有価証券(関係会社含む)</t>
  </si>
  <si>
    <t>投資有価証券</t>
  </si>
  <si>
    <t>長期貸付金</t>
  </si>
  <si>
    <t>長期営業債権</t>
  </si>
  <si>
    <t>長期前払費用</t>
  </si>
  <si>
    <t>繰延税金資産 - 固定</t>
  </si>
  <si>
    <t>貸倒引当金 - 固定</t>
  </si>
  <si>
    <t>繰延資産</t>
  </si>
  <si>
    <t xml:space="preserve"> 流動負債</t>
  </si>
  <si>
    <t>未払金・未払費用</t>
  </si>
  <si>
    <t xml:space="preserve"> 短期借入債務</t>
  </si>
  <si>
    <t>短期借入金（リース債務含む）</t>
  </si>
  <si>
    <t xml:space="preserve"> 一年内返済の長期借入債務</t>
  </si>
  <si>
    <t>一年内返済の長期借入金</t>
  </si>
  <si>
    <t>一年内償還社債</t>
  </si>
  <si>
    <t>一年内償還転換社債</t>
  </si>
  <si>
    <t>前受金</t>
  </si>
  <si>
    <t xml:space="preserve"> 固定負債</t>
  </si>
  <si>
    <t xml:space="preserve"> 長期借入債務</t>
  </si>
  <si>
    <t>長期借入金（リース債務含む）</t>
  </si>
  <si>
    <t>社債</t>
  </si>
  <si>
    <t>繰延税金負債 - 固定</t>
  </si>
  <si>
    <t>退職給付/給与引当金</t>
  </si>
  <si>
    <t xml:space="preserve"> 株主資本等合計</t>
  </si>
  <si>
    <t xml:space="preserve"> 株主資本</t>
  </si>
  <si>
    <t>資本金</t>
  </si>
  <si>
    <t>資本剰余金</t>
  </si>
  <si>
    <t>利益剰余金</t>
  </si>
  <si>
    <t>自己株式</t>
  </si>
  <si>
    <t xml:space="preserve"> 評価・換算差額</t>
  </si>
  <si>
    <t>その他有価証券評価差額金</t>
  </si>
  <si>
    <t>繰延ヘッジ損益</t>
  </si>
  <si>
    <t>土地等再評価差額金</t>
  </si>
  <si>
    <t>為替換算調整</t>
  </si>
  <si>
    <t>新株予約権</t>
  </si>
  <si>
    <t>非支配株主持分</t>
  </si>
  <si>
    <t>受取手形割引高</t>
  </si>
  <si>
    <t>保証債務残高</t>
  </si>
  <si>
    <t>有形固定資産減価償却累計額</t>
  </si>
  <si>
    <t xml:space="preserve"> 関連会社に対する投資及び貸付金等</t>
  </si>
  <si>
    <t>関連会社に対する投資</t>
  </si>
  <si>
    <t xml:space="preserve"> (時価情報)</t>
  </si>
  <si>
    <t xml:space="preserve"> 有価証券評価損益</t>
  </si>
  <si>
    <t>有価証券簿価</t>
  </si>
  <si>
    <t>有価証券時価</t>
  </si>
  <si>
    <t xml:space="preserve"> 債券評価損益</t>
  </si>
  <si>
    <t>債券簿価</t>
  </si>
  <si>
    <t>債券時価</t>
  </si>
  <si>
    <t>時価評価されていない有価証券の貸借対照表計上額</t>
  </si>
  <si>
    <t>デリバティブ取引の評価損益</t>
  </si>
  <si>
    <t xml:space="preserve"> 営業活動によるキャッシュフロー</t>
  </si>
  <si>
    <t xml:space="preserve"> 減価償却費及び正ののれん償却費 - CF</t>
  </si>
  <si>
    <t>減価償却費 - CF</t>
  </si>
  <si>
    <t>有形固定資産売却損益</t>
  </si>
  <si>
    <t>利息及び配当金の受取額 - 営業CF</t>
  </si>
  <si>
    <t>利息の支払額 - 営業CF</t>
  </si>
  <si>
    <t xml:space="preserve"> 投資活動によるキャッシュフロー</t>
  </si>
  <si>
    <t xml:space="preserve"> 有価証券及び投資有価証券の取得</t>
  </si>
  <si>
    <t>有価証券の取得</t>
  </si>
  <si>
    <t xml:space="preserve"> 有価証券及び投資有価証券の売却</t>
  </si>
  <si>
    <t>有価証券の売却</t>
  </si>
  <si>
    <t xml:space="preserve"> 有形固定資産の取得及び売却</t>
  </si>
  <si>
    <t>有形固定資産の取得</t>
  </si>
  <si>
    <t>有形固定資産の売却</t>
  </si>
  <si>
    <t xml:space="preserve"> 無形固定資産の取得及び売却</t>
  </si>
  <si>
    <t>無形固定資産の取得</t>
  </si>
  <si>
    <t xml:space="preserve"> 財務活動によるキャッシュフロー</t>
  </si>
  <si>
    <t>短期借入による収入</t>
  </si>
  <si>
    <t>短期借入金の返済</t>
  </si>
  <si>
    <t xml:space="preserve"> 長期債務の増加</t>
  </si>
  <si>
    <t>長期借入による収入</t>
  </si>
  <si>
    <t>社債の発行</t>
  </si>
  <si>
    <t xml:space="preserve"> 長期債務の返済</t>
  </si>
  <si>
    <t>長期借入金の返済</t>
  </si>
  <si>
    <t>社債の償還</t>
  </si>
  <si>
    <t>株式の償還及び消却</t>
  </si>
  <si>
    <t>支払配当金</t>
  </si>
  <si>
    <t>現金及び現金同等物に係る換算差額</t>
  </si>
  <si>
    <t>現金及び現金同等物の増加額</t>
  </si>
  <si>
    <t>現金及び現金同等物期首残高</t>
  </si>
  <si>
    <t>現金及び現金同等物期末残高</t>
  </si>
  <si>
    <t>% of margin</t>
    <phoneticPr fontId="1"/>
  </si>
  <si>
    <t>人件費</t>
    <rPh sb="0" eb="3">
      <t>ジンケンヒ</t>
    </rPh>
    <phoneticPr fontId="1"/>
  </si>
  <si>
    <t>広告宣伝費</t>
    <rPh sb="0" eb="5">
      <t>コウコクセンデンヒ</t>
    </rPh>
    <phoneticPr fontId="1"/>
  </si>
  <si>
    <t>研究開発費</t>
    <rPh sb="0" eb="5">
      <t>ケンキュウカイハツヒ</t>
    </rPh>
    <phoneticPr fontId="1"/>
  </si>
  <si>
    <t>営業外収益</t>
    <rPh sb="0" eb="3">
      <t>エイギョウガイ</t>
    </rPh>
    <rPh sb="3" eb="5">
      <t>シュウエキ</t>
    </rPh>
    <phoneticPr fontId="1"/>
  </si>
  <si>
    <t>営業外費用</t>
  </si>
  <si>
    <t>経常利益</t>
    <rPh sb="0" eb="2">
      <t>ケイジョウ</t>
    </rPh>
    <rPh sb="2" eb="4">
      <t>リエキ</t>
    </rPh>
    <phoneticPr fontId="1"/>
  </si>
  <si>
    <t>特別収益</t>
    <rPh sb="0" eb="2">
      <t>トクベツ</t>
    </rPh>
    <rPh sb="2" eb="4">
      <t>シュウエキ</t>
    </rPh>
    <phoneticPr fontId="1"/>
  </si>
  <si>
    <t>特別費用</t>
    <rPh sb="0" eb="2">
      <t>トクベツ</t>
    </rPh>
    <rPh sb="2" eb="4">
      <t>ヒヨウ</t>
    </rPh>
    <phoneticPr fontId="1"/>
  </si>
  <si>
    <t>for pptx</t>
    <phoneticPr fontId="1"/>
  </si>
  <si>
    <t>グラフの作成</t>
    <rPh sb="4" eb="6">
      <t>サクセイ</t>
    </rPh>
    <phoneticPr fontId="1"/>
  </si>
  <si>
    <t>for py</t>
    <phoneticPr fontId="1"/>
  </si>
  <si>
    <t>python用のデータ成型</t>
    <rPh sb="6" eb="7">
      <t>ヨウ</t>
    </rPh>
    <rPh sb="11" eb="13">
      <t>セイケイ</t>
    </rPh>
    <phoneticPr fontId="1"/>
  </si>
  <si>
    <t>営業外利益</t>
  </si>
  <si>
    <t>営業外利益</t>
    <rPh sb="0" eb="5">
      <t>エイギョウガイリエキ</t>
    </rPh>
    <phoneticPr fontId="1"/>
  </si>
  <si>
    <t>営業外費用</t>
    <rPh sb="0" eb="5">
      <t>エイギョウガイヒヨウ</t>
    </rPh>
    <phoneticPr fontId="1"/>
  </si>
  <si>
    <t>特別利益</t>
    <rPh sb="0" eb="4">
      <t>トクベツリエキ</t>
    </rPh>
    <phoneticPr fontId="1"/>
  </si>
  <si>
    <t>税引前当期純利益</t>
  </si>
  <si>
    <t>税引前当期純利益</t>
    <rPh sb="0" eb="8">
      <t>ゼイビキマエトウキジュンリエキ</t>
    </rPh>
    <phoneticPr fontId="1"/>
  </si>
  <si>
    <t>減価償却費</t>
    <rPh sb="0" eb="5">
      <t>ゲンカショウキャクヒ</t>
    </rPh>
    <phoneticPr fontId="1"/>
  </si>
  <si>
    <t>その他</t>
  </si>
  <si>
    <t>海外売上比率</t>
  </si>
  <si>
    <t>売上</t>
  </si>
  <si>
    <t>販管費</t>
  </si>
  <si>
    <t>四半期</t>
    <rPh sb="0" eb="3">
      <t>シハンキ</t>
    </rPh>
    <phoneticPr fontId="1"/>
  </si>
  <si>
    <t>通期</t>
    <rPh sb="0" eb="2">
      <t>ツウキ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</si>
</sst>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0_);_(\(#,##0\);_(&quot;-&quot;_);_(@_)"/>
    <numFmt numFmtId="177" formatCode="#,##0.0%_);\(#,##0.0%\)"/>
    <numFmt numFmtId="178" formatCode="#,##0.0"/>
    <numFmt numFmtId="179" formatCode="yy&quot;/&quot;mm;@"/>
    <numFmt numFmtId="180" formatCode="0_ "/>
    <numFmt numFmtId="181" formatCode="#,##0_-"/>
    <numFmt numFmtId="182" formatCode="0_);[Red]\(0\)"/>
    <numFmt numFmtId="185" formatCode="yy/mm\ &quot;期&quot;;@"/>
    <numFmt numFmtId="186" formatCode="#,##0_);\(#,##0\)"/>
    <numFmt numFmtId="192" formatCode="yyyy/mm"/>
  </numFmts>
  <fonts count="35"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theme="0"/>
      <name val="游ゴシック"/>
      <family val="3"/>
      <charset val="128"/>
      <scheme val="minor"/>
    </font>
    <font>
      <sz val="11"/>
      <color rgb="FF0000FF"/>
      <name val="游ゴシック"/>
      <family val="2"/>
      <scheme val="minor"/>
    </font>
    <font>
      <sz val="11"/>
      <name val="游ゴシック"/>
      <family val="2"/>
      <scheme val="minor"/>
    </font>
    <font>
      <b/>
      <u val="singleAccounting"/>
      <sz val="11"/>
      <color theme="0"/>
      <name val="游ゴシック"/>
      <family val="3"/>
      <charset val="128"/>
      <scheme val="minor"/>
    </font>
    <font>
      <sz val="10"/>
      <name val="ＭＳ Ｐゴシック"/>
      <family val="2"/>
    </font>
    <font>
      <sz val="11"/>
      <name val="ＭＳ Ｐゴシック"/>
      <family val="2"/>
    </font>
    <font>
      <b/>
      <sz val="9"/>
      <name val="ＭＳ Ｐゴシック"/>
      <family val="2"/>
    </font>
    <font>
      <sz val="9"/>
      <name val="ＭＳ Ｐゴシック"/>
      <family val="2"/>
    </font>
    <font>
      <b/>
      <sz val="18"/>
      <color theme="1"/>
      <name val="Times New Roman"/>
      <family val="1"/>
    </font>
    <font>
      <b/>
      <sz val="16"/>
      <color theme="0"/>
      <name val="游ゴシック"/>
      <family val="3"/>
      <charset val="128"/>
      <scheme val="minor"/>
    </font>
    <font>
      <sz val="9"/>
      <name val="Meiryo UI"/>
      <family val="3"/>
      <charset val="128"/>
    </font>
    <font>
      <sz val="10"/>
      <name val="Meiryo UI"/>
      <family val="3"/>
      <charset val="128"/>
    </font>
    <font>
      <b/>
      <u/>
      <sz val="11"/>
      <color theme="0"/>
      <name val="游ゴシック"/>
      <family val="3"/>
      <charset val="128"/>
      <scheme val="minor"/>
    </font>
    <font>
      <b/>
      <sz val="11"/>
      <color theme="1"/>
      <name val="Times New Roman"/>
      <family val="1"/>
    </font>
    <font>
      <sz val="11"/>
      <color theme="1"/>
      <name val="Times New Roman"/>
      <family val="1"/>
    </font>
    <font>
      <sz val="11"/>
      <color theme="1"/>
      <name val="游ゴシック"/>
      <family val="2"/>
    </font>
    <font>
      <i/>
      <sz val="11"/>
      <color theme="1"/>
      <name val="游ゴシック"/>
      <family val="3"/>
      <charset val="128"/>
      <scheme val="minor"/>
    </font>
    <font>
      <sz val="11"/>
      <color theme="1" tint="0.34998626667073579"/>
      <name val="游ゴシック"/>
      <family val="3"/>
      <charset val="128"/>
      <scheme val="minor"/>
    </font>
    <font>
      <sz val="11"/>
      <name val="Meiryo UI"/>
      <family val="3"/>
      <charset val="128"/>
    </font>
    <font>
      <b/>
      <sz val="9"/>
      <name val="Meiryo UI"/>
      <family val="3"/>
      <charset val="128"/>
    </font>
    <font>
      <b/>
      <sz val="12"/>
      <name val="Calibri"/>
      <family val="2"/>
    </font>
    <font>
      <sz val="12"/>
      <name val="Calibri"/>
      <family val="2"/>
    </font>
    <font>
      <sz val="11"/>
      <color theme="1"/>
      <name val="游ゴシック"/>
      <family val="3"/>
      <charset val="128"/>
      <scheme val="minor"/>
    </font>
    <font>
      <b/>
      <sz val="11"/>
      <name val="ＭＳ Ｐゴシック"/>
      <family val="3"/>
      <charset val="128"/>
    </font>
    <font>
      <u/>
      <sz val="11"/>
      <color theme="10"/>
      <name val="游ゴシック"/>
      <family val="2"/>
      <scheme val="minor"/>
    </font>
    <font>
      <sz val="11"/>
      <color theme="1"/>
      <name val="游ゴシック"/>
      <family val="2"/>
      <scheme val="minor"/>
    </font>
    <font>
      <b/>
      <sz val="11"/>
      <color theme="6"/>
      <name val="游ゴシック"/>
      <family val="3"/>
      <charset val="128"/>
      <scheme val="minor"/>
    </font>
    <font>
      <sz val="11"/>
      <color theme="6"/>
      <name val="游ゴシック"/>
      <family val="2"/>
      <scheme val="minor"/>
    </font>
    <font>
      <b/>
      <sz val="11"/>
      <color rgb="FF0000FF"/>
      <name val="游ゴシック"/>
      <family val="3"/>
      <charset val="128"/>
      <scheme val="minor"/>
    </font>
    <font>
      <b/>
      <sz val="11"/>
      <color rgb="FF0000FF"/>
      <name val="游ゴシック"/>
      <family val="2"/>
      <scheme val="minor"/>
    </font>
    <font>
      <sz val="11"/>
      <color rgb="FF0000FF"/>
      <name val="游ゴシック"/>
      <family val="3"/>
      <charset val="128"/>
      <scheme val="minor"/>
    </font>
    <font>
      <i/>
      <sz val="9"/>
      <name val="Meiryo UI"/>
      <family val="3"/>
      <charset val="128"/>
    </font>
  </fonts>
  <fills count="10">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CCCCCC"/>
        <bgColor indexed="64"/>
      </patternFill>
    </fill>
    <fill>
      <patternFill patternType="solid">
        <fgColor theme="2"/>
        <bgColor indexed="64"/>
      </patternFill>
    </fill>
    <fill>
      <patternFill patternType="solid">
        <fgColor rgb="FFC0C0C0"/>
      </patternFill>
    </fill>
    <fill>
      <patternFill patternType="solid">
        <fgColor rgb="FFFFD700"/>
      </patternFill>
    </fill>
    <fill>
      <patternFill patternType="solid">
        <fgColor rgb="FFFFFFFF"/>
      </patternFill>
    </fill>
    <fill>
      <patternFill patternType="solid">
        <fgColor theme="3" tint="0.499984740745262"/>
        <bgColor indexed="64"/>
      </patternFill>
    </fill>
  </fills>
  <borders count="10">
    <border>
      <left/>
      <right/>
      <top/>
      <bottom/>
      <diagonal/>
    </border>
    <border>
      <left/>
      <right/>
      <top style="hair">
        <color auto="1"/>
      </top>
      <bottom style="hair">
        <color auto="1"/>
      </bottom>
      <diagonal/>
    </border>
    <border>
      <left/>
      <right/>
      <top/>
      <bottom style="double">
        <color rgb="FF000000"/>
      </bottom>
      <diagonal/>
    </border>
    <border>
      <left style="thin">
        <color rgb="FFAAAAAA"/>
      </left>
      <right style="thin">
        <color rgb="FFAAAAAA"/>
      </right>
      <top style="thin">
        <color rgb="FFAAAAAA"/>
      </top>
      <bottom style="thin">
        <color rgb="FFAAAAAA"/>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bottom style="thin">
        <color rgb="FF000000"/>
      </bottom>
      <diagonal/>
    </border>
    <border>
      <left/>
      <right/>
      <top/>
      <bottom style="thin">
        <color indexed="64"/>
      </bottom>
      <diagonal/>
    </border>
    <border>
      <left style="thin">
        <color rgb="FFAAAAAA"/>
      </left>
      <right style="thin">
        <color rgb="FFAAAAAA"/>
      </right>
      <top style="thin">
        <color rgb="FFAAAAAA"/>
      </top>
      <bottom style="double">
        <color rgb="FFAAAAAA"/>
      </bottom>
      <diagonal/>
    </border>
  </borders>
  <cellStyleXfs count="5">
    <xf numFmtId="0" fontId="0" fillId="0" borderId="0"/>
    <xf numFmtId="0" fontId="7" fillId="0" borderId="0">
      <alignment vertical="center"/>
    </xf>
    <xf numFmtId="0" fontId="27" fillId="0" borderId="0" applyNumberFormat="0" applyFill="0" applyBorder="0" applyAlignment="0" applyProtection="0"/>
    <xf numFmtId="9" fontId="28" fillId="0" borderId="0" applyFont="0" applyFill="0" applyBorder="0" applyAlignment="0" applyProtection="0">
      <alignment vertical="center"/>
    </xf>
    <xf numFmtId="38" fontId="28" fillId="0" borderId="0" applyFont="0" applyFill="0" applyBorder="0" applyAlignment="0" applyProtection="0">
      <alignment vertical="center"/>
    </xf>
  </cellStyleXfs>
  <cellXfs count="139">
    <xf numFmtId="0" fontId="0" fillId="0" borderId="0" xfId="0"/>
    <xf numFmtId="0" fontId="2" fillId="0" borderId="0" xfId="0" applyFont="1"/>
    <xf numFmtId="0" fontId="3" fillId="2" borderId="0" xfId="0" applyFont="1" applyFill="1"/>
    <xf numFmtId="176" fontId="0" fillId="0" borderId="0" xfId="0" applyNumberFormat="1"/>
    <xf numFmtId="176" fontId="2" fillId="0" borderId="0" xfId="0" applyNumberFormat="1" applyFont="1"/>
    <xf numFmtId="0" fontId="2" fillId="0" borderId="1" xfId="0" applyFont="1" applyBorder="1"/>
    <xf numFmtId="0" fontId="0" fillId="0" borderId="1" xfId="0" applyBorder="1"/>
    <xf numFmtId="176" fontId="0" fillId="0" borderId="1" xfId="0" applyNumberFormat="1" applyBorder="1"/>
    <xf numFmtId="176" fontId="4" fillId="0" borderId="1" xfId="0" applyNumberFormat="1" applyFont="1" applyBorder="1"/>
    <xf numFmtId="176" fontId="4" fillId="0" borderId="0" xfId="0" applyNumberFormat="1" applyFont="1"/>
    <xf numFmtId="0" fontId="2" fillId="3" borderId="1" xfId="0" applyFont="1" applyFill="1" applyBorder="1"/>
    <xf numFmtId="0" fontId="0" fillId="3" borderId="1" xfId="0" applyFill="1" applyBorder="1"/>
    <xf numFmtId="176" fontId="2" fillId="3" borderId="1" xfId="0" applyNumberFormat="1" applyFont="1" applyFill="1" applyBorder="1"/>
    <xf numFmtId="37" fontId="0" fillId="0" borderId="1" xfId="0" applyNumberFormat="1" applyBorder="1"/>
    <xf numFmtId="176" fontId="5" fillId="0" borderId="1" xfId="0" applyNumberFormat="1" applyFont="1" applyBorder="1"/>
    <xf numFmtId="0" fontId="3" fillId="2" borderId="0" xfId="0" applyFont="1" applyFill="1" applyAlignment="1">
      <alignment horizontal="center"/>
    </xf>
    <xf numFmtId="0" fontId="6" fillId="2" borderId="0" xfId="0" applyFont="1" applyFill="1" applyAlignment="1">
      <alignment horizontal="centerContinuous"/>
    </xf>
    <xf numFmtId="0" fontId="8" fillId="0" borderId="0" xfId="1" applyFont="1" applyAlignment="1">
      <alignment horizontal="left" vertical="center"/>
    </xf>
    <xf numFmtId="0" fontId="7" fillId="0" borderId="0" xfId="1">
      <alignment vertical="center"/>
    </xf>
    <xf numFmtId="0" fontId="9" fillId="0" borderId="2" xfId="1" applyFont="1" applyBorder="1">
      <alignment vertical="center"/>
    </xf>
    <xf numFmtId="0" fontId="9" fillId="0" borderId="0" xfId="1" applyFont="1">
      <alignment vertical="center"/>
    </xf>
    <xf numFmtId="0" fontId="10" fillId="0" borderId="0" xfId="1" applyFont="1">
      <alignment vertical="center"/>
    </xf>
    <xf numFmtId="0" fontId="0" fillId="5" borderId="0" xfId="0" applyFill="1"/>
    <xf numFmtId="0" fontId="0" fillId="0" borderId="0" xfId="0" applyAlignment="1">
      <alignment horizontal="center"/>
    </xf>
    <xf numFmtId="0" fontId="11" fillId="0" borderId="0" xfId="0" applyFont="1"/>
    <xf numFmtId="0" fontId="0" fillId="0" borderId="4" xfId="0" applyBorder="1"/>
    <xf numFmtId="0" fontId="2" fillId="0" borderId="0" xfId="0" applyFont="1" applyAlignment="1">
      <alignment horizontal="center"/>
    </xf>
    <xf numFmtId="0" fontId="12" fillId="2" borderId="0" xfId="0" applyFont="1" applyFill="1"/>
    <xf numFmtId="0" fontId="13" fillId="4" borderId="3" xfId="1" applyFont="1" applyFill="1" applyBorder="1">
      <alignment vertical="center"/>
    </xf>
    <xf numFmtId="0" fontId="13" fillId="0" borderId="3" xfId="1" applyFont="1" applyBorder="1">
      <alignment vertical="center"/>
    </xf>
    <xf numFmtId="0" fontId="13" fillId="4" borderId="3" xfId="1" applyFont="1" applyFill="1" applyBorder="1" applyAlignment="1">
      <alignment vertical="center" indent="1"/>
    </xf>
    <xf numFmtId="0" fontId="13" fillId="4" borderId="3" xfId="1" applyFont="1" applyFill="1" applyBorder="1" applyAlignment="1">
      <alignment vertical="center" indent="2"/>
    </xf>
    <xf numFmtId="3" fontId="13" fillId="0" borderId="3" xfId="1" applyNumberFormat="1" applyFont="1" applyBorder="1">
      <alignment vertical="center"/>
    </xf>
    <xf numFmtId="0" fontId="13" fillId="4" borderId="3" xfId="1" applyFont="1" applyFill="1" applyBorder="1" applyAlignment="1">
      <alignment vertical="center" indent="3"/>
    </xf>
    <xf numFmtId="0" fontId="13" fillId="4" borderId="3" xfId="1" applyFont="1" applyFill="1" applyBorder="1" applyAlignment="1">
      <alignment vertical="center" indent="4"/>
    </xf>
    <xf numFmtId="178" fontId="13" fillId="0" borderId="3" xfId="1" applyNumberFormat="1" applyFont="1" applyBorder="1">
      <alignment vertical="center"/>
    </xf>
    <xf numFmtId="4" fontId="13" fillId="0" borderId="3" xfId="1" applyNumberFormat="1" applyFont="1" applyBorder="1">
      <alignment vertical="center"/>
    </xf>
    <xf numFmtId="0" fontId="14" fillId="0" borderId="0" xfId="1" applyFont="1">
      <alignment vertical="center"/>
    </xf>
    <xf numFmtId="179" fontId="3" fillId="2" borderId="0" xfId="0" applyNumberFormat="1" applyFont="1" applyFill="1" applyAlignment="1">
      <alignment horizontal="center"/>
    </xf>
    <xf numFmtId="180" fontId="6" fillId="2" borderId="0" xfId="0" applyNumberFormat="1" applyFont="1" applyFill="1" applyAlignment="1">
      <alignment horizontal="centerContinuous"/>
    </xf>
    <xf numFmtId="180" fontId="15" fillId="2" borderId="0" xfId="0" applyNumberFormat="1" applyFont="1" applyFill="1" applyAlignment="1">
      <alignment horizontal="centerContinuous"/>
    </xf>
    <xf numFmtId="0" fontId="16" fillId="0" borderId="0" xfId="0" applyFont="1"/>
    <xf numFmtId="0" fontId="17" fillId="0" borderId="0" xfId="0" applyFont="1"/>
    <xf numFmtId="0" fontId="17" fillId="0" borderId="4" xfId="0" applyFont="1" applyBorder="1"/>
    <xf numFmtId="0" fontId="17" fillId="0" borderId="4" xfId="0" applyFont="1" applyBorder="1" applyAlignment="1">
      <alignment horizontal="left"/>
    </xf>
    <xf numFmtId="0" fontId="17" fillId="0" borderId="0" xfId="0" applyFont="1" applyAlignment="1">
      <alignment horizontal="left"/>
    </xf>
    <xf numFmtId="176" fontId="17" fillId="0" borderId="4" xfId="0" applyNumberFormat="1" applyFont="1" applyBorder="1" applyAlignment="1">
      <alignment horizontal="left"/>
    </xf>
    <xf numFmtId="176" fontId="17" fillId="0" borderId="0" xfId="0" applyNumberFormat="1" applyFont="1" applyAlignment="1">
      <alignment horizontal="left"/>
    </xf>
    <xf numFmtId="0" fontId="16" fillId="0" borderId="0" xfId="0" applyFont="1" applyAlignment="1">
      <alignment horizontal="left"/>
    </xf>
    <xf numFmtId="0" fontId="19" fillId="0" borderId="0" xfId="0" applyFont="1"/>
    <xf numFmtId="177" fontId="19" fillId="0" borderId="0" xfId="0" applyNumberFormat="1" applyFont="1"/>
    <xf numFmtId="176" fontId="20" fillId="0" borderId="0" xfId="0" applyNumberFormat="1" applyFont="1"/>
    <xf numFmtId="176" fontId="20" fillId="0" borderId="4" xfId="0" applyNumberFormat="1" applyFont="1" applyBorder="1"/>
    <xf numFmtId="176" fontId="0" fillId="0" borderId="4" xfId="0" applyNumberFormat="1" applyBorder="1"/>
    <xf numFmtId="0" fontId="2" fillId="0" borderId="4" xfId="0" applyFont="1" applyBorder="1"/>
    <xf numFmtId="176" fontId="4" fillId="0" borderId="4" xfId="0" applyNumberFormat="1" applyFont="1" applyBorder="1"/>
    <xf numFmtId="0" fontId="19" fillId="0" borderId="1" xfId="0" applyFont="1" applyBorder="1"/>
    <xf numFmtId="177" fontId="19" fillId="0" borderId="1" xfId="0" applyNumberFormat="1" applyFont="1" applyBorder="1"/>
    <xf numFmtId="177" fontId="4" fillId="0" borderId="1" xfId="0" applyNumberFormat="1" applyFont="1" applyBorder="1"/>
    <xf numFmtId="0" fontId="0" fillId="0" borderId="0" xfId="0" applyAlignment="1">
      <alignment vertical="center"/>
    </xf>
    <xf numFmtId="0" fontId="24" fillId="0" borderId="0" xfId="0" applyFont="1"/>
    <xf numFmtId="181" fontId="24" fillId="8" borderId="5" xfId="0" applyNumberFormat="1" applyFont="1" applyFill="1" applyBorder="1"/>
    <xf numFmtId="181" fontId="24" fillId="8" borderId="7" xfId="0" applyNumberFormat="1" applyFont="1" applyFill="1" applyBorder="1"/>
    <xf numFmtId="0" fontId="23" fillId="6" borderId="6" xfId="0" applyFont="1" applyFill="1" applyBorder="1"/>
    <xf numFmtId="0" fontId="23" fillId="7" borderId="6" xfId="0" applyFont="1" applyFill="1" applyBorder="1"/>
    <xf numFmtId="181" fontId="24" fillId="5" borderId="5" xfId="0" applyNumberFormat="1" applyFont="1" applyFill="1" applyBorder="1"/>
    <xf numFmtId="181" fontId="24" fillId="5" borderId="7" xfId="0" applyNumberFormat="1" applyFont="1" applyFill="1" applyBorder="1"/>
    <xf numFmtId="181" fontId="24" fillId="0" borderId="0" xfId="0" applyNumberFormat="1" applyFont="1"/>
    <xf numFmtId="0" fontId="2" fillId="0" borderId="8" xfId="0" applyFont="1" applyBorder="1"/>
    <xf numFmtId="0" fontId="25" fillId="0" borderId="0" xfId="0" applyFont="1"/>
    <xf numFmtId="176" fontId="20" fillId="0" borderId="8" xfId="0" applyNumberFormat="1" applyFont="1" applyBorder="1"/>
    <xf numFmtId="176" fontId="2" fillId="0" borderId="8" xfId="0" applyNumberFormat="1" applyFont="1" applyBorder="1"/>
    <xf numFmtId="0" fontId="0" fillId="0" borderId="8" xfId="0" applyBorder="1"/>
    <xf numFmtId="0" fontId="0" fillId="0" borderId="8" xfId="0" applyBorder="1" applyAlignment="1">
      <alignment horizontal="center"/>
    </xf>
    <xf numFmtId="0" fontId="26" fillId="0" borderId="0" xfId="1" applyFont="1" applyAlignment="1">
      <alignment horizontal="left" vertical="center"/>
    </xf>
    <xf numFmtId="179" fontId="3" fillId="9" borderId="0" xfId="0" applyNumberFormat="1" applyFont="1" applyFill="1" applyAlignment="1">
      <alignment horizontal="center"/>
    </xf>
    <xf numFmtId="0" fontId="3" fillId="9" borderId="0" xfId="0" applyFont="1" applyFill="1" applyAlignment="1">
      <alignment horizontal="centerContinuous"/>
    </xf>
    <xf numFmtId="9" fontId="3" fillId="9" borderId="0" xfId="3" applyFont="1" applyFill="1" applyAlignment="1">
      <alignment horizontal="centerContinuous"/>
    </xf>
    <xf numFmtId="9" fontId="3" fillId="9" borderId="0" xfId="3" applyFont="1" applyFill="1" applyAlignment="1">
      <alignment horizontal="center"/>
    </xf>
    <xf numFmtId="179" fontId="3" fillId="9" borderId="0" xfId="3" applyNumberFormat="1" applyFont="1" applyFill="1" applyAlignment="1">
      <alignment horizontal="center"/>
    </xf>
    <xf numFmtId="38" fontId="2" fillId="0" borderId="8" xfId="4" applyFont="1" applyBorder="1" applyAlignment="1"/>
    <xf numFmtId="38" fontId="0" fillId="0" borderId="0" xfId="4" applyFont="1" applyAlignment="1">
      <alignment horizontal="center"/>
    </xf>
    <xf numFmtId="38" fontId="0" fillId="0" borderId="0" xfId="4" applyFont="1" applyAlignment="1"/>
    <xf numFmtId="0" fontId="27" fillId="0" borderId="0" xfId="2"/>
    <xf numFmtId="0" fontId="25" fillId="5" borderId="0" xfId="0" applyFont="1" applyFill="1"/>
    <xf numFmtId="176" fontId="20" fillId="5" borderId="0" xfId="0" applyNumberFormat="1" applyFont="1" applyFill="1"/>
    <xf numFmtId="176" fontId="0" fillId="5" borderId="0" xfId="0" applyNumberFormat="1" applyFill="1"/>
    <xf numFmtId="176" fontId="29" fillId="0" borderId="8" xfId="0" applyNumberFormat="1" applyFont="1" applyBorder="1"/>
    <xf numFmtId="176" fontId="29" fillId="0" borderId="0" xfId="0" applyNumberFormat="1" applyFont="1"/>
    <xf numFmtId="176" fontId="30" fillId="0" borderId="0" xfId="0" applyNumberFormat="1" applyFont="1"/>
    <xf numFmtId="177" fontId="19" fillId="5" borderId="4" xfId="0" applyNumberFormat="1" applyFont="1" applyFill="1" applyBorder="1"/>
    <xf numFmtId="9" fontId="19" fillId="5" borderId="0" xfId="3" applyFont="1" applyFill="1" applyAlignment="1"/>
    <xf numFmtId="176" fontId="31" fillId="0" borderId="0" xfId="0" applyNumberFormat="1" applyFont="1"/>
    <xf numFmtId="9" fontId="19" fillId="5" borderId="0" xfId="3" applyFont="1" applyFill="1" applyBorder="1" applyAlignment="1"/>
    <xf numFmtId="0" fontId="19" fillId="0" borderId="0" xfId="0" applyFont="1" applyAlignment="1">
      <alignment horizontal="center"/>
    </xf>
    <xf numFmtId="176" fontId="31" fillId="0" borderId="0" xfId="0" applyNumberFormat="1" applyFont="1" applyAlignment="1">
      <alignment horizontal="right"/>
    </xf>
    <xf numFmtId="9" fontId="19" fillId="5" borderId="0" xfId="3" applyFont="1" applyFill="1" applyBorder="1" applyAlignment="1">
      <alignment horizontal="right"/>
    </xf>
    <xf numFmtId="0" fontId="0" fillId="0" borderId="0" xfId="0" applyAlignment="1">
      <alignment horizontal="right"/>
    </xf>
    <xf numFmtId="176" fontId="2" fillId="0" borderId="0" xfId="0" applyNumberFormat="1" applyFont="1" applyAlignment="1">
      <alignment horizontal="right"/>
    </xf>
    <xf numFmtId="176" fontId="4" fillId="0" borderId="0" xfId="0" applyNumberFormat="1" applyFont="1" applyAlignment="1">
      <alignment horizontal="right"/>
    </xf>
    <xf numFmtId="176" fontId="0" fillId="0" borderId="0" xfId="0" applyNumberFormat="1" applyAlignment="1">
      <alignment horizontal="right"/>
    </xf>
    <xf numFmtId="176" fontId="32" fillId="0" borderId="0" xfId="0" applyNumberFormat="1" applyFont="1"/>
    <xf numFmtId="176" fontId="33" fillId="0" borderId="0" xfId="0" applyNumberFormat="1" applyFont="1"/>
    <xf numFmtId="0" fontId="25" fillId="0" borderId="0" xfId="0" applyFont="1" applyAlignment="1">
      <alignment horizontal="right"/>
    </xf>
    <xf numFmtId="176" fontId="33" fillId="0" borderId="0" xfId="0" applyNumberFormat="1" applyFont="1" applyAlignment="1">
      <alignment horizontal="right"/>
    </xf>
    <xf numFmtId="176" fontId="0" fillId="5" borderId="0" xfId="0" applyNumberFormat="1" applyFill="1" applyAlignment="1">
      <alignment horizontal="right"/>
    </xf>
    <xf numFmtId="182" fontId="33" fillId="0" borderId="0" xfId="0" applyNumberFormat="1" applyFont="1"/>
    <xf numFmtId="0" fontId="21" fillId="0" borderId="0" xfId="1" applyFont="1" applyAlignment="1">
      <alignment horizontal="left" vertical="center"/>
    </xf>
    <xf numFmtId="0" fontId="22" fillId="0" borderId="2" xfId="1" applyFont="1" applyBorder="1">
      <alignment vertical="center"/>
    </xf>
    <xf numFmtId="0" fontId="22" fillId="0" borderId="0" xfId="1" applyFont="1">
      <alignment vertical="center"/>
    </xf>
    <xf numFmtId="0" fontId="13" fillId="0" borderId="0" xfId="1" applyFont="1">
      <alignment vertical="center"/>
    </xf>
    <xf numFmtId="185" fontId="13" fillId="4" borderId="3" xfId="1" applyNumberFormat="1" applyFont="1" applyFill="1" applyBorder="1" applyAlignment="1">
      <alignment horizontal="center" vertical="center"/>
    </xf>
    <xf numFmtId="0" fontId="34" fillId="4" borderId="3" xfId="1" applyFont="1" applyFill="1" applyBorder="1" applyAlignment="1">
      <alignment vertical="center" indent="1"/>
    </xf>
    <xf numFmtId="178" fontId="34" fillId="0" borderId="3" xfId="1" applyNumberFormat="1" applyFont="1" applyBorder="1">
      <alignment vertical="center"/>
    </xf>
    <xf numFmtId="0" fontId="34" fillId="0" borderId="3" xfId="1" applyFont="1" applyBorder="1">
      <alignment vertical="center"/>
    </xf>
    <xf numFmtId="0" fontId="34" fillId="4" borderId="3" xfId="1" applyFont="1" applyFill="1" applyBorder="1" applyAlignment="1">
      <alignment vertical="center" indent="2"/>
    </xf>
    <xf numFmtId="4" fontId="34" fillId="0" borderId="3" xfId="1" applyNumberFormat="1" applyFont="1" applyBorder="1">
      <alignment vertical="center"/>
    </xf>
    <xf numFmtId="0" fontId="13" fillId="4" borderId="9" xfId="1" applyFont="1" applyFill="1" applyBorder="1">
      <alignment vertical="center"/>
    </xf>
    <xf numFmtId="0" fontId="13" fillId="0" borderId="9" xfId="1" applyFont="1" applyBorder="1">
      <alignment vertical="center"/>
    </xf>
    <xf numFmtId="0" fontId="13" fillId="4" borderId="3" xfId="1" applyFont="1" applyFill="1" applyBorder="1" applyAlignment="1">
      <alignment vertical="center" indent="5"/>
    </xf>
    <xf numFmtId="177" fontId="19" fillId="0" borderId="0" xfId="0" applyNumberFormat="1" applyFont="1" applyBorder="1"/>
    <xf numFmtId="176" fontId="30" fillId="0" borderId="0" xfId="0" applyNumberFormat="1" applyFont="1" applyBorder="1"/>
    <xf numFmtId="0" fontId="19" fillId="5" borderId="4" xfId="0" applyFont="1" applyFill="1" applyBorder="1"/>
    <xf numFmtId="0" fontId="0" fillId="5" borderId="4" xfId="0" applyFill="1" applyBorder="1"/>
    <xf numFmtId="176" fontId="20" fillId="5" borderId="4" xfId="0" applyNumberFormat="1" applyFont="1" applyFill="1" applyBorder="1"/>
    <xf numFmtId="0" fontId="19" fillId="5" borderId="0" xfId="0" applyFont="1" applyFill="1"/>
    <xf numFmtId="176" fontId="29" fillId="0" borderId="0" xfId="0" applyNumberFormat="1" applyFont="1" applyBorder="1"/>
    <xf numFmtId="0" fontId="2" fillId="0" borderId="0" xfId="0" applyFont="1" applyBorder="1"/>
    <xf numFmtId="9" fontId="19" fillId="5" borderId="4" xfId="3" applyFont="1" applyFill="1" applyBorder="1" applyAlignment="1"/>
    <xf numFmtId="179" fontId="3" fillId="2" borderId="0" xfId="0" applyNumberFormat="1" applyFont="1" applyFill="1" applyAlignment="1">
      <alignment horizontal="left"/>
    </xf>
    <xf numFmtId="0" fontId="0" fillId="0" borderId="0" xfId="0" applyAlignment="1">
      <alignment horizontal="left" indent="1"/>
    </xf>
    <xf numFmtId="0" fontId="0" fillId="0" borderId="0" xfId="0" applyAlignment="1">
      <alignment horizontal="left"/>
    </xf>
    <xf numFmtId="186" fontId="0" fillId="0" borderId="0" xfId="4" applyNumberFormat="1" applyFont="1" applyAlignment="1"/>
    <xf numFmtId="9" fontId="19" fillId="5" borderId="0" xfId="3" applyFont="1" applyFill="1" applyAlignment="1">
      <alignment horizontal="right"/>
    </xf>
    <xf numFmtId="0" fontId="19" fillId="5" borderId="0" xfId="0" applyFont="1" applyFill="1" applyBorder="1"/>
    <xf numFmtId="0" fontId="0" fillId="5" borderId="0" xfId="0" applyFill="1" applyBorder="1"/>
    <xf numFmtId="176" fontId="20" fillId="5" borderId="0" xfId="0" applyNumberFormat="1" applyFont="1" applyFill="1" applyBorder="1"/>
    <xf numFmtId="177" fontId="19" fillId="5" borderId="0" xfId="0" applyNumberFormat="1" applyFont="1" applyFill="1" applyBorder="1"/>
    <xf numFmtId="192" fontId="0" fillId="0" borderId="0" xfId="0" applyNumberFormat="1"/>
  </cellXfs>
  <cellStyles count="5">
    <cellStyle name="パーセント" xfId="3" builtinId="5"/>
    <cellStyle name="ハイパーリンク" xfId="2" builtinId="8"/>
    <cellStyle name="桁区切り" xfId="4" builtinId="6"/>
    <cellStyle name="標準" xfId="0" builtinId="0"/>
    <cellStyle name="標準 2" xfId="1" xr:uid="{4E14163F-1B4E-4DCB-9851-46D7D51A4C57}"/>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8"/>
          <c:order val="8"/>
          <c:tx>
            <c:strRef>
              <c:f>'for pptx'!$B$11</c:f>
              <c:strCache>
                <c:ptCount val="1"/>
                <c:pt idx="0">
                  <c:v>営業利益</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ullRef>
                    <c15:sqref>'for pptx'!$C$2:$CB$2</c15:sqref>
                  </c15:fullRef>
                </c:ext>
              </c:extLst>
              <c:f>('for pptx'!$C$2:$AF$2,'for pptx'!$AH$2:$CB$2)</c:f>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pptx'!$C$11:$CB$11</c15:sqref>
                  </c15:fullRef>
                </c:ext>
              </c:extLst>
              <c:f>('for pptx'!$C$11:$AF$11,'for pptx'!$AH$11:$CB$11)</c:f>
              <c:numCache>
                <c:formatCode>#,##0_);\(#,##0\)</c:formatCode>
                <c:ptCount val="77"/>
                <c:pt idx="0">
                  <c:v>26887</c:v>
                </c:pt>
                <c:pt idx="1">
                  <c:v>36183</c:v>
                </c:pt>
                <c:pt idx="2">
                  <c:v>42135</c:v>
                </c:pt>
                <c:pt idx="3">
                  <c:v>14929</c:v>
                </c:pt>
                <c:pt idx="4">
                  <c:v>24197</c:v>
                </c:pt>
                <c:pt idx="5">
                  <c:v>34229</c:v>
                </c:pt>
                <c:pt idx="6">
                  <c:v>39726</c:v>
                </c:pt>
                <c:pt idx="7">
                  <c:v>22706</c:v>
                </c:pt>
                <c:pt idx="8">
                  <c:v>25623</c:v>
                </c:pt>
                <c:pt idx="9">
                  <c:v>29928</c:v>
                </c:pt>
                <c:pt idx="10">
                  <c:v>40574</c:v>
                </c:pt>
                <c:pt idx="11">
                  <c:v>20127</c:v>
                </c:pt>
                <c:pt idx="12">
                  <c:v>25707</c:v>
                </c:pt>
                <c:pt idx="13">
                  <c:v>29035</c:v>
                </c:pt>
                <c:pt idx="14">
                  <c:v>36671</c:v>
                </c:pt>
                <c:pt idx="15">
                  <c:v>5387</c:v>
                </c:pt>
                <c:pt idx="16">
                  <c:v>19438</c:v>
                </c:pt>
                <c:pt idx="17">
                  <c:v>26146</c:v>
                </c:pt>
                <c:pt idx="18">
                  <c:v>39203</c:v>
                </c:pt>
                <c:pt idx="19">
                  <c:v>9246</c:v>
                </c:pt>
                <c:pt idx="20">
                  <c:v>26170</c:v>
                </c:pt>
                <c:pt idx="21">
                  <c:v>31703</c:v>
                </c:pt>
                <c:pt idx="22">
                  <c:v>42355</c:v>
                </c:pt>
                <c:pt idx="23">
                  <c:v>4363</c:v>
                </c:pt>
                <c:pt idx="24">
                  <c:v>29245</c:v>
                </c:pt>
                <c:pt idx="25">
                  <c:v>28262</c:v>
                </c:pt>
                <c:pt idx="26">
                  <c:v>36561</c:v>
                </c:pt>
                <c:pt idx="27">
                  <c:v>14522</c:v>
                </c:pt>
                <c:pt idx="28">
                  <c:v>20730</c:v>
                </c:pt>
                <c:pt idx="29">
                  <c:v>32647</c:v>
                </c:pt>
                <c:pt idx="30">
                  <c:v>18336</c:v>
                </c:pt>
                <c:pt idx="31">
                  <c:v>24608</c:v>
                </c:pt>
                <c:pt idx="32">
                  <c:v>38920</c:v>
                </c:pt>
                <c:pt idx="33">
                  <c:v>42792</c:v>
                </c:pt>
                <c:pt idx="34">
                  <c:v>39642</c:v>
                </c:pt>
                <c:pt idx="35">
                  <c:v>9707</c:v>
                </c:pt>
                <c:pt idx="36">
                  <c:v>31571</c:v>
                </c:pt>
                <c:pt idx="37">
                  <c:v>52350</c:v>
                </c:pt>
                <c:pt idx="38">
                  <c:v>23409</c:v>
                </c:pt>
                <c:pt idx="39">
                  <c:v>36685</c:v>
                </c:pt>
                <c:pt idx="40">
                  <c:v>50144</c:v>
                </c:pt>
                <c:pt idx="41">
                  <c:v>54142</c:v>
                </c:pt>
                <c:pt idx="42">
                  <c:v>34449</c:v>
                </c:pt>
                <c:pt idx="43">
                  <c:v>46646</c:v>
                </c:pt>
                <c:pt idx="44">
                  <c:v>50107</c:v>
                </c:pt>
                <c:pt idx="45">
                  <c:v>54369</c:v>
                </c:pt>
                <c:pt idx="46">
                  <c:v>38609</c:v>
                </c:pt>
                <c:pt idx="47">
                  <c:v>48745</c:v>
                </c:pt>
                <c:pt idx="48">
                  <c:v>50437</c:v>
                </c:pt>
                <c:pt idx="49">
                  <c:v>67000</c:v>
                </c:pt>
                <c:pt idx="50">
                  <c:v>39445</c:v>
                </c:pt>
                <c:pt idx="51">
                  <c:v>51310</c:v>
                </c:pt>
                <c:pt idx="52">
                  <c:v>51432</c:v>
                </c:pt>
                <c:pt idx="53">
                  <c:v>65516</c:v>
                </c:pt>
                <c:pt idx="54">
                  <c:v>38207</c:v>
                </c:pt>
                <c:pt idx="55">
                  <c:v>48179</c:v>
                </c:pt>
                <c:pt idx="56">
                  <c:v>64586</c:v>
                </c:pt>
                <c:pt idx="57">
                  <c:v>60751</c:v>
                </c:pt>
                <c:pt idx="58">
                  <c:v>39279</c:v>
                </c:pt>
                <c:pt idx="59">
                  <c:v>35205</c:v>
                </c:pt>
                <c:pt idx="60">
                  <c:v>45578</c:v>
                </c:pt>
                <c:pt idx="61">
                  <c:v>55501</c:v>
                </c:pt>
                <c:pt idx="62">
                  <c:v>30937</c:v>
                </c:pt>
                <c:pt idx="63">
                  <c:v>39614</c:v>
                </c:pt>
                <c:pt idx="64">
                  <c:v>38443</c:v>
                </c:pt>
                <c:pt idx="65">
                  <c:v>34516</c:v>
                </c:pt>
                <c:pt idx="66">
                  <c:v>22952</c:v>
                </c:pt>
                <c:pt idx="67">
                  <c:v>30709</c:v>
                </c:pt>
                <c:pt idx="68">
                  <c:v>23256</c:v>
                </c:pt>
                <c:pt idx="69">
                  <c:v>33154</c:v>
                </c:pt>
                <c:pt idx="70">
                  <c:v>7287</c:v>
                </c:pt>
                <c:pt idx="71">
                  <c:v>18613</c:v>
                </c:pt>
                <c:pt idx="72">
                  <c:v>24805</c:v>
                </c:pt>
                <c:pt idx="73">
                  <c:v>9330</c:v>
                </c:pt>
                <c:pt idx="74">
                  <c:v>21984</c:v>
                </c:pt>
                <c:pt idx="75">
                  <c:v>35955</c:v>
                </c:pt>
                <c:pt idx="76">
                  <c:v>43116</c:v>
                </c:pt>
              </c:numCache>
            </c:numRef>
          </c:val>
          <c:smooth val="0"/>
          <c:extLst>
            <c:ext xmlns:c16="http://schemas.microsoft.com/office/drawing/2014/chart" uri="{C3380CC4-5D6E-409C-BE32-E72D297353CC}">
              <c16:uniqueId val="{00000008-6F2F-47A6-9C25-06E9545DA35B}"/>
            </c:ext>
          </c:extLst>
        </c:ser>
        <c:ser>
          <c:idx val="9"/>
          <c:order val="9"/>
          <c:tx>
            <c:strRef>
              <c:f>'for pptx'!$B$12</c:f>
              <c:strCache>
                <c:ptCount val="1"/>
                <c:pt idx="0">
                  <c:v>営業外利益</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'for pptx'!$C$2:$CB$2</c15:sqref>
                  </c15:fullRef>
                </c:ext>
              </c:extLst>
              <c:f>('for pptx'!$C$2:$AF$2,'for pptx'!$AH$2:$CB$2)</c:f>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pptx'!$C$12:$CB$12</c15:sqref>
                  </c15:fullRef>
                </c:ext>
              </c:extLst>
              <c:f>('for pptx'!$C$12:$AF$12,'for pptx'!$AH$12:$CB$12)</c:f>
              <c:numCache>
                <c:formatCode>#,##0_);\(#,##0\)</c:formatCode>
                <c:ptCount val="77"/>
                <c:pt idx="0">
                  <c:v>1206</c:v>
                </c:pt>
                <c:pt idx="1">
                  <c:v>764</c:v>
                </c:pt>
                <c:pt idx="2">
                  <c:v>1366</c:v>
                </c:pt>
                <c:pt idx="3">
                  <c:v>1192</c:v>
                </c:pt>
                <c:pt idx="4">
                  <c:v>1215</c:v>
                </c:pt>
                <c:pt idx="5">
                  <c:v>2011</c:v>
                </c:pt>
                <c:pt idx="6">
                  <c:v>1438</c:v>
                </c:pt>
                <c:pt idx="7">
                  <c:v>1609</c:v>
                </c:pt>
                <c:pt idx="8">
                  <c:v>1643</c:v>
                </c:pt>
                <c:pt idx="9">
                  <c:v>2019</c:v>
                </c:pt>
                <c:pt idx="10">
                  <c:v>1166</c:v>
                </c:pt>
                <c:pt idx="11">
                  <c:v>1874</c:v>
                </c:pt>
                <c:pt idx="12">
                  <c:v>2206</c:v>
                </c:pt>
                <c:pt idx="13">
                  <c:v>1872</c:v>
                </c:pt>
                <c:pt idx="14">
                  <c:v>1397</c:v>
                </c:pt>
                <c:pt idx="15">
                  <c:v>1274</c:v>
                </c:pt>
                <c:pt idx="16">
                  <c:v>1794</c:v>
                </c:pt>
                <c:pt idx="17">
                  <c:v>1300</c:v>
                </c:pt>
                <c:pt idx="18">
                  <c:v>1394</c:v>
                </c:pt>
                <c:pt idx="19">
                  <c:v>472</c:v>
                </c:pt>
                <c:pt idx="20">
                  <c:v>1531</c:v>
                </c:pt>
                <c:pt idx="21">
                  <c:v>1098</c:v>
                </c:pt>
                <c:pt idx="22">
                  <c:v>1544</c:v>
                </c:pt>
                <c:pt idx="23">
                  <c:v>984</c:v>
                </c:pt>
                <c:pt idx="24">
                  <c:v>1794</c:v>
                </c:pt>
                <c:pt idx="25">
                  <c:v>1511</c:v>
                </c:pt>
                <c:pt idx="26">
                  <c:v>1387</c:v>
                </c:pt>
                <c:pt idx="27">
                  <c:v>622</c:v>
                </c:pt>
                <c:pt idx="28">
                  <c:v>1596</c:v>
                </c:pt>
                <c:pt idx="29">
                  <c:v>1567</c:v>
                </c:pt>
                <c:pt idx="30">
                  <c:v>1711</c:v>
                </c:pt>
                <c:pt idx="31">
                  <c:v>1826</c:v>
                </c:pt>
                <c:pt idx="32">
                  <c:v>1339</c:v>
                </c:pt>
                <c:pt idx="33">
                  <c:v>1375</c:v>
                </c:pt>
                <c:pt idx="34">
                  <c:v>1832</c:v>
                </c:pt>
                <c:pt idx="35">
                  <c:v>1583</c:v>
                </c:pt>
                <c:pt idx="36">
                  <c:v>1816</c:v>
                </c:pt>
                <c:pt idx="37">
                  <c:v>2534</c:v>
                </c:pt>
                <c:pt idx="38">
                  <c:v>2166</c:v>
                </c:pt>
                <c:pt idx="39">
                  <c:v>1349</c:v>
                </c:pt>
                <c:pt idx="40">
                  <c:v>2063</c:v>
                </c:pt>
                <c:pt idx="41">
                  <c:v>2022</c:v>
                </c:pt>
                <c:pt idx="42">
                  <c:v>986</c:v>
                </c:pt>
                <c:pt idx="43">
                  <c:v>685</c:v>
                </c:pt>
                <c:pt idx="44">
                  <c:v>863</c:v>
                </c:pt>
                <c:pt idx="45">
                  <c:v>749</c:v>
                </c:pt>
                <c:pt idx="46">
                  <c:v>866</c:v>
                </c:pt>
                <c:pt idx="47">
                  <c:v>762</c:v>
                </c:pt>
                <c:pt idx="48">
                  <c:v>1026</c:v>
                </c:pt>
                <c:pt idx="49">
                  <c:v>805</c:v>
                </c:pt>
                <c:pt idx="50">
                  <c:v>958</c:v>
                </c:pt>
                <c:pt idx="51">
                  <c:v>789</c:v>
                </c:pt>
                <c:pt idx="52">
                  <c:v>1158</c:v>
                </c:pt>
                <c:pt idx="53">
                  <c:v>894</c:v>
                </c:pt>
                <c:pt idx="54">
                  <c:v>1345</c:v>
                </c:pt>
                <c:pt idx="55">
                  <c:v>550</c:v>
                </c:pt>
                <c:pt idx="56">
                  <c:v>1343</c:v>
                </c:pt>
                <c:pt idx="57">
                  <c:v>915</c:v>
                </c:pt>
                <c:pt idx="58">
                  <c:v>1275</c:v>
                </c:pt>
                <c:pt idx="59">
                  <c:v>960</c:v>
                </c:pt>
                <c:pt idx="60">
                  <c:v>1181</c:v>
                </c:pt>
                <c:pt idx="61">
                  <c:v>831</c:v>
                </c:pt>
                <c:pt idx="62">
                  <c:v>3629</c:v>
                </c:pt>
                <c:pt idx="63">
                  <c:v>1250</c:v>
                </c:pt>
                <c:pt idx="64">
                  <c:v>1589</c:v>
                </c:pt>
                <c:pt idx="65">
                  <c:v>2622</c:v>
                </c:pt>
                <c:pt idx="66">
                  <c:v>3268</c:v>
                </c:pt>
                <c:pt idx="67">
                  <c:v>4742</c:v>
                </c:pt>
                <c:pt idx="68">
                  <c:v>1975</c:v>
                </c:pt>
                <c:pt idx="69">
                  <c:v>-1790</c:v>
                </c:pt>
                <c:pt idx="70">
                  <c:v>1972</c:v>
                </c:pt>
                <c:pt idx="71">
                  <c:v>2490</c:v>
                </c:pt>
                <c:pt idx="72">
                  <c:v>1936</c:v>
                </c:pt>
                <c:pt idx="73">
                  <c:v>856</c:v>
                </c:pt>
                <c:pt idx="74">
                  <c:v>3642</c:v>
                </c:pt>
                <c:pt idx="75">
                  <c:v>4611</c:v>
                </c:pt>
                <c:pt idx="76">
                  <c:v>-1749</c:v>
                </c:pt>
              </c:numCache>
            </c:numRef>
          </c:val>
          <c:smooth val="0"/>
          <c:extLst>
            <c:ext xmlns:c16="http://schemas.microsoft.com/office/drawing/2014/chart" uri="{C3380CC4-5D6E-409C-BE32-E72D297353CC}">
              <c16:uniqueId val="{00000009-6F2F-47A6-9C25-06E9545DA35B}"/>
            </c:ext>
          </c:extLst>
        </c:ser>
        <c:ser>
          <c:idx val="10"/>
          <c:order val="10"/>
          <c:tx>
            <c:strRef>
              <c:f>'for pptx'!$B$13</c:f>
              <c:strCache>
                <c:ptCount val="1"/>
                <c:pt idx="0">
                  <c:v>営業外費用</c:v>
                </c:pt>
              </c:strCache>
            </c:strRef>
          </c:tx>
          <c:spPr>
            <a:ln w="28575" cap="rnd">
              <a:solidFill>
                <a:schemeClr val="accent5">
                  <a:lumMod val="60000"/>
                </a:schemeClr>
              </a:solidFill>
              <a:round/>
            </a:ln>
            <a:effectLst/>
          </c:spPr>
          <c:marker>
            <c:symbol val="none"/>
          </c:marker>
          <c:cat>
            <c:numRef>
              <c:extLst>
                <c:ext xmlns:c15="http://schemas.microsoft.com/office/drawing/2012/chart" uri="{02D57815-91ED-43cb-92C2-25804820EDAC}">
                  <c15:fullRef>
                    <c15:sqref>'for pptx'!$C$2:$CB$2</c15:sqref>
                  </c15:fullRef>
                </c:ext>
              </c:extLst>
              <c:f>('for pptx'!$C$2:$AF$2,'for pptx'!$AH$2:$CB$2)</c:f>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pptx'!$C$13:$CB$13</c15:sqref>
                  </c15:fullRef>
                </c:ext>
              </c:extLst>
              <c:f>('for pptx'!$C$13:$AF$13,'for pptx'!$AH$13:$CB$13)</c:f>
              <c:numCache>
                <c:formatCode>#,##0_);\(#,##0\)</c:formatCode>
                <c:ptCount val="77"/>
                <c:pt idx="0">
                  <c:v>441</c:v>
                </c:pt>
                <c:pt idx="1">
                  <c:v>961</c:v>
                </c:pt>
                <c:pt idx="2">
                  <c:v>64</c:v>
                </c:pt>
                <c:pt idx="3">
                  <c:v>1240</c:v>
                </c:pt>
                <c:pt idx="4">
                  <c:v>881</c:v>
                </c:pt>
                <c:pt idx="5">
                  <c:v>2291</c:v>
                </c:pt>
                <c:pt idx="6">
                  <c:v>1086</c:v>
                </c:pt>
                <c:pt idx="7">
                  <c:v>2697</c:v>
                </c:pt>
                <c:pt idx="8">
                  <c:v>1787</c:v>
                </c:pt>
                <c:pt idx="9">
                  <c:v>2392</c:v>
                </c:pt>
                <c:pt idx="10">
                  <c:v>1247</c:v>
                </c:pt>
                <c:pt idx="11">
                  <c:v>3305</c:v>
                </c:pt>
                <c:pt idx="12">
                  <c:v>1845</c:v>
                </c:pt>
                <c:pt idx="13">
                  <c:v>1989</c:v>
                </c:pt>
                <c:pt idx="14">
                  <c:v>2255</c:v>
                </c:pt>
                <c:pt idx="15">
                  <c:v>2850</c:v>
                </c:pt>
                <c:pt idx="16">
                  <c:v>1301</c:v>
                </c:pt>
                <c:pt idx="17">
                  <c:v>1516</c:v>
                </c:pt>
                <c:pt idx="18">
                  <c:v>1198</c:v>
                </c:pt>
                <c:pt idx="19">
                  <c:v>1406</c:v>
                </c:pt>
                <c:pt idx="20">
                  <c:v>2292</c:v>
                </c:pt>
                <c:pt idx="21">
                  <c:v>1770</c:v>
                </c:pt>
                <c:pt idx="22">
                  <c:v>1644</c:v>
                </c:pt>
                <c:pt idx="23">
                  <c:v>706</c:v>
                </c:pt>
                <c:pt idx="24">
                  <c:v>1020</c:v>
                </c:pt>
                <c:pt idx="25">
                  <c:v>897</c:v>
                </c:pt>
                <c:pt idx="26">
                  <c:v>866</c:v>
                </c:pt>
                <c:pt idx="27">
                  <c:v>1095</c:v>
                </c:pt>
                <c:pt idx="28">
                  <c:v>512</c:v>
                </c:pt>
                <c:pt idx="29">
                  <c:v>675</c:v>
                </c:pt>
                <c:pt idx="30">
                  <c:v>557</c:v>
                </c:pt>
                <c:pt idx="31">
                  <c:v>1030</c:v>
                </c:pt>
                <c:pt idx="32">
                  <c:v>644</c:v>
                </c:pt>
                <c:pt idx="33">
                  <c:v>623</c:v>
                </c:pt>
                <c:pt idx="34">
                  <c:v>374</c:v>
                </c:pt>
                <c:pt idx="35">
                  <c:v>927</c:v>
                </c:pt>
                <c:pt idx="36">
                  <c:v>445</c:v>
                </c:pt>
                <c:pt idx="37">
                  <c:v>505</c:v>
                </c:pt>
                <c:pt idx="38">
                  <c:v>584</c:v>
                </c:pt>
                <c:pt idx="39">
                  <c:v>1809</c:v>
                </c:pt>
                <c:pt idx="40">
                  <c:v>-134</c:v>
                </c:pt>
                <c:pt idx="41">
                  <c:v>448</c:v>
                </c:pt>
                <c:pt idx="42">
                  <c:v>2508</c:v>
                </c:pt>
                <c:pt idx="43">
                  <c:v>3109</c:v>
                </c:pt>
                <c:pt idx="44">
                  <c:v>1149</c:v>
                </c:pt>
                <c:pt idx="45">
                  <c:v>-1342</c:v>
                </c:pt>
                <c:pt idx="46">
                  <c:v>1462</c:v>
                </c:pt>
                <c:pt idx="47">
                  <c:v>809</c:v>
                </c:pt>
                <c:pt idx="48">
                  <c:v>812</c:v>
                </c:pt>
                <c:pt idx="49">
                  <c:v>877</c:v>
                </c:pt>
                <c:pt idx="50">
                  <c:v>1740</c:v>
                </c:pt>
                <c:pt idx="51">
                  <c:v>858</c:v>
                </c:pt>
                <c:pt idx="52">
                  <c:v>601</c:v>
                </c:pt>
                <c:pt idx="53">
                  <c:v>1052</c:v>
                </c:pt>
                <c:pt idx="54">
                  <c:v>949</c:v>
                </c:pt>
                <c:pt idx="55">
                  <c:v>1817</c:v>
                </c:pt>
                <c:pt idx="56">
                  <c:v>2007</c:v>
                </c:pt>
                <c:pt idx="57">
                  <c:v>458</c:v>
                </c:pt>
                <c:pt idx="58">
                  <c:v>3277</c:v>
                </c:pt>
                <c:pt idx="59">
                  <c:v>-288</c:v>
                </c:pt>
                <c:pt idx="60">
                  <c:v>1341</c:v>
                </c:pt>
                <c:pt idx="61">
                  <c:v>1509</c:v>
                </c:pt>
                <c:pt idx="62">
                  <c:v>665</c:v>
                </c:pt>
                <c:pt idx="63">
                  <c:v>632</c:v>
                </c:pt>
                <c:pt idx="64">
                  <c:v>656</c:v>
                </c:pt>
                <c:pt idx="65">
                  <c:v>645</c:v>
                </c:pt>
                <c:pt idx="66">
                  <c:v>566</c:v>
                </c:pt>
                <c:pt idx="67">
                  <c:v>633</c:v>
                </c:pt>
                <c:pt idx="68">
                  <c:v>608</c:v>
                </c:pt>
                <c:pt idx="69">
                  <c:v>611</c:v>
                </c:pt>
                <c:pt idx="70">
                  <c:v>820</c:v>
                </c:pt>
                <c:pt idx="71">
                  <c:v>903</c:v>
                </c:pt>
                <c:pt idx="72">
                  <c:v>798</c:v>
                </c:pt>
                <c:pt idx="73">
                  <c:v>926</c:v>
                </c:pt>
                <c:pt idx="74">
                  <c:v>862</c:v>
                </c:pt>
                <c:pt idx="75">
                  <c:v>922</c:v>
                </c:pt>
                <c:pt idx="76">
                  <c:v>1759</c:v>
                </c:pt>
              </c:numCache>
            </c:numRef>
          </c:val>
          <c:smooth val="0"/>
          <c:extLst>
            <c:ext xmlns:c16="http://schemas.microsoft.com/office/drawing/2014/chart" uri="{C3380CC4-5D6E-409C-BE32-E72D297353CC}">
              <c16:uniqueId val="{0000000A-6F2F-47A6-9C25-06E9545DA35B}"/>
            </c:ext>
          </c:extLst>
        </c:ser>
        <c:ser>
          <c:idx val="15"/>
          <c:order val="15"/>
          <c:tx>
            <c:strRef>
              <c:f>'for pptx'!$B$18</c:f>
              <c:strCache>
                <c:ptCount val="1"/>
                <c:pt idx="0">
                  <c:v>当期純利益</c:v>
                </c:pt>
              </c:strCache>
            </c:strRef>
          </c:tx>
          <c:spPr>
            <a:ln w="28575" cap="rnd">
              <a:solidFill>
                <a:schemeClr val="accent4">
                  <a:lumMod val="80000"/>
                  <a:lumOff val="20000"/>
                </a:schemeClr>
              </a:solidFill>
              <a:round/>
            </a:ln>
            <a:effectLst/>
          </c:spPr>
          <c:marker>
            <c:symbol val="none"/>
          </c:marker>
          <c:cat>
            <c:numRef>
              <c:extLst>
                <c:ext xmlns:c15="http://schemas.microsoft.com/office/drawing/2012/chart" uri="{02D57815-91ED-43cb-92C2-25804820EDAC}">
                  <c15:fullRef>
                    <c15:sqref>'for pptx'!$C$2:$CB$2</c15:sqref>
                  </c15:fullRef>
                </c:ext>
              </c:extLst>
              <c:f>('for pptx'!$C$2:$AF$2,'for pptx'!$AH$2:$CB$2)</c:f>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pptx'!$C$18:$CB$18</c15:sqref>
                  </c15:fullRef>
                </c:ext>
              </c:extLst>
              <c:f>('for pptx'!$C$18:$AF$18,'for pptx'!$AH$18:$CB$18)</c:f>
              <c:numCache>
                <c:formatCode>#,##0_);\(#,##0\)</c:formatCode>
                <c:ptCount val="77"/>
                <c:pt idx="0">
                  <c:v>15056</c:v>
                </c:pt>
                <c:pt idx="1">
                  <c:v>23430</c:v>
                </c:pt>
                <c:pt idx="2">
                  <c:v>25726</c:v>
                </c:pt>
                <c:pt idx="3">
                  <c:v>6928</c:v>
                </c:pt>
                <c:pt idx="4">
                  <c:v>12806</c:v>
                </c:pt>
                <c:pt idx="5">
                  <c:v>16765</c:v>
                </c:pt>
                <c:pt idx="6">
                  <c:v>28153</c:v>
                </c:pt>
                <c:pt idx="7">
                  <c:v>12803</c:v>
                </c:pt>
                <c:pt idx="8">
                  <c:v>13006</c:v>
                </c:pt>
                <c:pt idx="9">
                  <c:v>16310</c:v>
                </c:pt>
                <c:pt idx="10">
                  <c:v>24380</c:v>
                </c:pt>
                <c:pt idx="11">
                  <c:v>12865</c:v>
                </c:pt>
                <c:pt idx="12">
                  <c:v>17096</c:v>
                </c:pt>
                <c:pt idx="13">
                  <c:v>15296</c:v>
                </c:pt>
                <c:pt idx="14">
                  <c:v>21817</c:v>
                </c:pt>
                <c:pt idx="15">
                  <c:v>10253</c:v>
                </c:pt>
                <c:pt idx="16">
                  <c:v>11800</c:v>
                </c:pt>
                <c:pt idx="17">
                  <c:v>13437</c:v>
                </c:pt>
                <c:pt idx="18">
                  <c:v>19419</c:v>
                </c:pt>
                <c:pt idx="19">
                  <c:v>-4150</c:v>
                </c:pt>
                <c:pt idx="20">
                  <c:v>12476</c:v>
                </c:pt>
                <c:pt idx="21">
                  <c:v>15361</c:v>
                </c:pt>
                <c:pt idx="22">
                  <c:v>23374</c:v>
                </c:pt>
                <c:pt idx="23">
                  <c:v>-4474</c:v>
                </c:pt>
                <c:pt idx="24">
                  <c:v>15183</c:v>
                </c:pt>
                <c:pt idx="25">
                  <c:v>15559</c:v>
                </c:pt>
                <c:pt idx="26">
                  <c:v>18634</c:v>
                </c:pt>
                <c:pt idx="27">
                  <c:v>3058</c:v>
                </c:pt>
                <c:pt idx="28">
                  <c:v>15676</c:v>
                </c:pt>
                <c:pt idx="29">
                  <c:v>20185</c:v>
                </c:pt>
                <c:pt idx="30">
                  <c:v>10522</c:v>
                </c:pt>
                <c:pt idx="31">
                  <c:v>7740</c:v>
                </c:pt>
                <c:pt idx="32">
                  <c:v>21290</c:v>
                </c:pt>
                <c:pt idx="33">
                  <c:v>25212</c:v>
                </c:pt>
                <c:pt idx="34">
                  <c:v>25195</c:v>
                </c:pt>
                <c:pt idx="35">
                  <c:v>6451</c:v>
                </c:pt>
                <c:pt idx="36">
                  <c:v>19024</c:v>
                </c:pt>
                <c:pt idx="37">
                  <c:v>28920</c:v>
                </c:pt>
                <c:pt idx="38">
                  <c:v>12016</c:v>
                </c:pt>
                <c:pt idx="39">
                  <c:v>22029</c:v>
                </c:pt>
                <c:pt idx="40">
                  <c:v>34155</c:v>
                </c:pt>
                <c:pt idx="41">
                  <c:v>30662</c:v>
                </c:pt>
                <c:pt idx="42">
                  <c:v>20801</c:v>
                </c:pt>
                <c:pt idx="43">
                  <c:v>29203</c:v>
                </c:pt>
                <c:pt idx="44">
                  <c:v>36353</c:v>
                </c:pt>
                <c:pt idx="45">
                  <c:v>40194</c:v>
                </c:pt>
                <c:pt idx="46">
                  <c:v>24169</c:v>
                </c:pt>
                <c:pt idx="47">
                  <c:v>32299</c:v>
                </c:pt>
                <c:pt idx="48">
                  <c:v>39955</c:v>
                </c:pt>
                <c:pt idx="49">
                  <c:v>50587</c:v>
                </c:pt>
                <c:pt idx="50">
                  <c:v>27774</c:v>
                </c:pt>
                <c:pt idx="51">
                  <c:v>35031</c:v>
                </c:pt>
                <c:pt idx="52">
                  <c:v>36631</c:v>
                </c:pt>
                <c:pt idx="53">
                  <c:v>54262</c:v>
                </c:pt>
                <c:pt idx="54">
                  <c:v>26440</c:v>
                </c:pt>
                <c:pt idx="55">
                  <c:v>30855</c:v>
                </c:pt>
                <c:pt idx="56">
                  <c:v>46284</c:v>
                </c:pt>
                <c:pt idx="57">
                  <c:v>44634</c:v>
                </c:pt>
                <c:pt idx="58">
                  <c:v>26665</c:v>
                </c:pt>
                <c:pt idx="59">
                  <c:v>23935</c:v>
                </c:pt>
                <c:pt idx="60">
                  <c:v>35341</c:v>
                </c:pt>
                <c:pt idx="61">
                  <c:v>40201</c:v>
                </c:pt>
                <c:pt idx="62">
                  <c:v>25719</c:v>
                </c:pt>
                <c:pt idx="63">
                  <c:v>26819</c:v>
                </c:pt>
                <c:pt idx="64">
                  <c:v>29532</c:v>
                </c:pt>
                <c:pt idx="65">
                  <c:v>27566</c:v>
                </c:pt>
                <c:pt idx="66">
                  <c:v>18244</c:v>
                </c:pt>
                <c:pt idx="67">
                  <c:v>20644</c:v>
                </c:pt>
                <c:pt idx="68">
                  <c:v>19432</c:v>
                </c:pt>
                <c:pt idx="69">
                  <c:v>27718</c:v>
                </c:pt>
                <c:pt idx="70">
                  <c:v>4817</c:v>
                </c:pt>
                <c:pt idx="71">
                  <c:v>11807</c:v>
                </c:pt>
                <c:pt idx="72">
                  <c:v>15918</c:v>
                </c:pt>
                <c:pt idx="73">
                  <c:v>11328</c:v>
                </c:pt>
                <c:pt idx="74">
                  <c:v>16470</c:v>
                </c:pt>
                <c:pt idx="75">
                  <c:v>26943</c:v>
                </c:pt>
                <c:pt idx="76">
                  <c:v>27614</c:v>
                </c:pt>
              </c:numCache>
            </c:numRef>
          </c:val>
          <c:smooth val="0"/>
          <c:extLst>
            <c:ext xmlns:c16="http://schemas.microsoft.com/office/drawing/2014/chart" uri="{C3380CC4-5D6E-409C-BE32-E72D297353CC}">
              <c16:uniqueId val="{0000000F-6F2F-47A6-9C25-06E9545DA35B}"/>
            </c:ext>
          </c:extLst>
        </c:ser>
        <c:dLbls>
          <c:showLegendKey val="0"/>
          <c:showVal val="0"/>
          <c:showCatName val="0"/>
          <c:showSerName val="0"/>
          <c:showPercent val="0"/>
          <c:showBubbleSize val="0"/>
        </c:dLbls>
        <c:smooth val="0"/>
        <c:axId val="494511823"/>
        <c:axId val="494513743"/>
        <c:extLst>
          <c:ext xmlns:c15="http://schemas.microsoft.com/office/drawing/2012/chart" uri="{02D57815-91ED-43cb-92C2-25804820EDAC}">
            <c15:filteredLineSeries>
              <c15:ser>
                <c:idx val="0"/>
                <c:order val="0"/>
                <c:tx>
                  <c:strRef>
                    <c:extLst>
                      <c:ext uri="{02D57815-91ED-43cb-92C2-25804820EDAC}">
                        <c15:formulaRef>
                          <c15:sqref>'for pptx'!$B$3</c15:sqref>
                        </c15:formulaRef>
                      </c:ext>
                    </c:extLst>
                    <c:strCache>
                      <c:ptCount val="1"/>
                      <c:pt idx="0">
                        <c:v>売上</c:v>
                      </c:pt>
                    </c:strCache>
                  </c:strRef>
                </c:tx>
                <c:spPr>
                  <a:ln w="28575" cap="rnd">
                    <a:solidFill>
                      <a:schemeClr val="accent1"/>
                    </a:solidFill>
                    <a:round/>
                  </a:ln>
                  <a:effectLst/>
                </c:spPr>
                <c:marker>
                  <c:symbol val="none"/>
                </c:marker>
                <c:cat>
                  <c:numRef>
                    <c:extLst>
                      <c:ex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uri="{02D57815-91ED-43cb-92C2-25804820EDAC}">
                        <c15:fullRef>
                          <c15:sqref>'for pptx'!$C$3:$CB$3</c15:sqref>
                        </c15:fullRef>
                        <c15:formulaRef>
                          <c15:sqref>('for pptx'!$C$3:$AF$3,'for pptx'!$AH$3:$CB$3)</c15:sqref>
                        </c15:formulaRef>
                      </c:ext>
                    </c:extLst>
                    <c:numCache>
                      <c:formatCode>#,##0_);\(#,##0\)</c:formatCode>
                      <c:ptCount val="77"/>
                      <c:pt idx="0">
                        <c:v>233165</c:v>
                      </c:pt>
                      <c:pt idx="1">
                        <c:v>249933</c:v>
                      </c:pt>
                      <c:pt idx="2">
                        <c:v>262935</c:v>
                      </c:pt>
                      <c:pt idx="3">
                        <c:v>225197</c:v>
                      </c:pt>
                      <c:pt idx="4">
                        <c:v>283854</c:v>
                      </c:pt>
                      <c:pt idx="5">
                        <c:v>318684</c:v>
                      </c:pt>
                      <c:pt idx="6">
                        <c:v>329134</c:v>
                      </c:pt>
                      <c:pt idx="7">
                        <c:v>300136</c:v>
                      </c:pt>
                      <c:pt idx="8">
                        <c:v>318225</c:v>
                      </c:pt>
                      <c:pt idx="9">
                        <c:v>336239</c:v>
                      </c:pt>
                      <c:pt idx="10">
                        <c:v>345650</c:v>
                      </c:pt>
                      <c:pt idx="11">
                        <c:v>318399</c:v>
                      </c:pt>
                      <c:pt idx="12">
                        <c:v>316848</c:v>
                      </c:pt>
                      <c:pt idx="13">
                        <c:v>341057</c:v>
                      </c:pt>
                      <c:pt idx="14">
                        <c:v>346201</c:v>
                      </c:pt>
                      <c:pt idx="15">
                        <c:v>272210</c:v>
                      </c:pt>
                      <c:pt idx="16">
                        <c:v>287213</c:v>
                      </c:pt>
                      <c:pt idx="17">
                        <c:v>311838</c:v>
                      </c:pt>
                      <c:pt idx="18">
                        <c:v>311583</c:v>
                      </c:pt>
                      <c:pt idx="19">
                        <c:v>273750</c:v>
                      </c:pt>
                      <c:pt idx="20">
                        <c:v>289969</c:v>
                      </c:pt>
                      <c:pt idx="21">
                        <c:v>311382</c:v>
                      </c:pt>
                      <c:pt idx="22">
                        <c:v>313093</c:v>
                      </c:pt>
                      <c:pt idx="23">
                        <c:v>272387</c:v>
                      </c:pt>
                      <c:pt idx="24">
                        <c:v>294939</c:v>
                      </c:pt>
                      <c:pt idx="25">
                        <c:v>319946</c:v>
                      </c:pt>
                      <c:pt idx="26">
                        <c:v>319919</c:v>
                      </c:pt>
                      <c:pt idx="27">
                        <c:v>281291</c:v>
                      </c:pt>
                      <c:pt idx="28">
                        <c:v>294530</c:v>
                      </c:pt>
                      <c:pt idx="29">
                        <c:v>314446</c:v>
                      </c:pt>
                      <c:pt idx="30">
                        <c:v>289045</c:v>
                      </c:pt>
                      <c:pt idx="31">
                        <c:v>335908</c:v>
                      </c:pt>
                      <c:pt idx="32">
                        <c:v>325585</c:v>
                      </c:pt>
                      <c:pt idx="33">
                        <c:v>364679</c:v>
                      </c:pt>
                      <c:pt idx="34">
                        <c:v>341200</c:v>
                      </c:pt>
                      <c:pt idx="35">
                        <c:v>324740</c:v>
                      </c:pt>
                      <c:pt idx="36">
                        <c:v>341305</c:v>
                      </c:pt>
                      <c:pt idx="37">
                        <c:v>394462</c:v>
                      </c:pt>
                      <c:pt idx="38">
                        <c:v>328777</c:v>
                      </c:pt>
                      <c:pt idx="39">
                        <c:v>366390</c:v>
                      </c:pt>
                      <c:pt idx="40">
                        <c:v>367310</c:v>
                      </c:pt>
                      <c:pt idx="41">
                        <c:v>409314</c:v>
                      </c:pt>
                      <c:pt idx="42">
                        <c:v>335092</c:v>
                      </c:pt>
                      <c:pt idx="43">
                        <c:v>364437</c:v>
                      </c:pt>
                      <c:pt idx="44">
                        <c:v>355560</c:v>
                      </c:pt>
                      <c:pt idx="45">
                        <c:v>402521</c:v>
                      </c:pt>
                      <c:pt idx="46">
                        <c:v>345179</c:v>
                      </c:pt>
                      <c:pt idx="47">
                        <c:v>372125</c:v>
                      </c:pt>
                      <c:pt idx="48">
                        <c:v>362946</c:v>
                      </c:pt>
                      <c:pt idx="49">
                        <c:v>409171</c:v>
                      </c:pt>
                      <c:pt idx="50">
                        <c:v>350645</c:v>
                      </c:pt>
                      <c:pt idx="51">
                        <c:v>378385</c:v>
                      </c:pt>
                      <c:pt idx="52">
                        <c:v>368779</c:v>
                      </c:pt>
                      <c:pt idx="53">
                        <c:v>410198</c:v>
                      </c:pt>
                      <c:pt idx="54">
                        <c:v>346904</c:v>
                      </c:pt>
                      <c:pt idx="55">
                        <c:v>374495</c:v>
                      </c:pt>
                      <c:pt idx="56">
                        <c:v>387931</c:v>
                      </c:pt>
                      <c:pt idx="57">
                        <c:v>392911</c:v>
                      </c:pt>
                      <c:pt idx="58">
                        <c:v>337767</c:v>
                      </c:pt>
                      <c:pt idx="59">
                        <c:v>329391</c:v>
                      </c:pt>
                      <c:pt idx="60">
                        <c:v>338102</c:v>
                      </c:pt>
                      <c:pt idx="61">
                        <c:v>376737</c:v>
                      </c:pt>
                      <c:pt idx="62">
                        <c:v>320558</c:v>
                      </c:pt>
                      <c:pt idx="63">
                        <c:v>354621</c:v>
                      </c:pt>
                      <c:pt idx="64">
                        <c:v>345780</c:v>
                      </c:pt>
                      <c:pt idx="65">
                        <c:v>397809</c:v>
                      </c:pt>
                      <c:pt idx="66">
                        <c:v>346795</c:v>
                      </c:pt>
                      <c:pt idx="67">
                        <c:v>387106</c:v>
                      </c:pt>
                      <c:pt idx="68">
                        <c:v>393809</c:v>
                      </c:pt>
                      <c:pt idx="69">
                        <c:v>423349</c:v>
                      </c:pt>
                      <c:pt idx="70">
                        <c:v>347794</c:v>
                      </c:pt>
                      <c:pt idx="71">
                        <c:v>390734</c:v>
                      </c:pt>
                      <c:pt idx="72">
                        <c:v>387355</c:v>
                      </c:pt>
                      <c:pt idx="73">
                        <c:v>406696</c:v>
                      </c:pt>
                      <c:pt idx="74">
                        <c:v>365797</c:v>
                      </c:pt>
                      <c:pt idx="75">
                        <c:v>422190</c:v>
                      </c:pt>
                      <c:pt idx="76">
                        <c:v>402024</c:v>
                      </c:pt>
                    </c:numCache>
                  </c:numRef>
                </c:val>
                <c:smooth val="0"/>
                <c:extLst>
                  <c:ext xmlns:c16="http://schemas.microsoft.com/office/drawing/2014/chart" uri="{C3380CC4-5D6E-409C-BE32-E72D297353CC}">
                    <c16:uniqueId val="{00000000-6F2F-47A6-9C25-06E9545DA35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'for pptx'!$B$4</c15:sqref>
                        </c15:formulaRef>
                      </c:ext>
                    </c:extLst>
                    <c:strCache>
                      <c:ptCount val="1"/>
                      <c:pt idx="0">
                        <c:v>売上総利益</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pptx'!$C$4:$CB$4</c15:sqref>
                        </c15:fullRef>
                        <c15:formulaRef>
                          <c15:sqref>('for pptx'!$C$4:$AF$4,'for pptx'!$AH$4:$CB$4)</c15:sqref>
                        </c15:formulaRef>
                      </c:ext>
                    </c:extLst>
                    <c:numCache>
                      <c:formatCode>#,##0_);\(#,##0\)</c:formatCode>
                      <c:ptCount val="77"/>
                      <c:pt idx="0">
                        <c:v>131778</c:v>
                      </c:pt>
                      <c:pt idx="1">
                        <c:v>140598</c:v>
                      </c:pt>
                      <c:pt idx="2">
                        <c:v>151667</c:v>
                      </c:pt>
                      <c:pt idx="3">
                        <c:v>119453</c:v>
                      </c:pt>
                      <c:pt idx="4">
                        <c:v>167686</c:v>
                      </c:pt>
                      <c:pt idx="5">
                        <c:v>189870</c:v>
                      </c:pt>
                      <c:pt idx="6">
                        <c:v>196594</c:v>
                      </c:pt>
                      <c:pt idx="7">
                        <c:v>174386</c:v>
                      </c:pt>
                      <c:pt idx="8">
                        <c:v>186669</c:v>
                      </c:pt>
                      <c:pt idx="9">
                        <c:v>194943</c:v>
                      </c:pt>
                      <c:pt idx="10">
                        <c:v>201880</c:v>
                      </c:pt>
                      <c:pt idx="11">
                        <c:v>180868</c:v>
                      </c:pt>
                      <c:pt idx="12">
                        <c:v>181957</c:v>
                      </c:pt>
                      <c:pt idx="13">
                        <c:v>189627</c:v>
                      </c:pt>
                      <c:pt idx="14">
                        <c:v>194178</c:v>
                      </c:pt>
                      <c:pt idx="15">
                        <c:v>151565</c:v>
                      </c:pt>
                      <c:pt idx="16">
                        <c:v>167564</c:v>
                      </c:pt>
                      <c:pt idx="17">
                        <c:v>180335</c:v>
                      </c:pt>
                      <c:pt idx="18">
                        <c:v>187280</c:v>
                      </c:pt>
                      <c:pt idx="19">
                        <c:v>156201</c:v>
                      </c:pt>
                      <c:pt idx="20">
                        <c:v>171132</c:v>
                      </c:pt>
                      <c:pt idx="21">
                        <c:v>181717</c:v>
                      </c:pt>
                      <c:pt idx="22">
                        <c:v>185813</c:v>
                      </c:pt>
                      <c:pt idx="23">
                        <c:v>149199</c:v>
                      </c:pt>
                      <c:pt idx="24">
                        <c:v>170411</c:v>
                      </c:pt>
                      <c:pt idx="25">
                        <c:v>180973</c:v>
                      </c:pt>
                      <c:pt idx="26">
                        <c:v>183946</c:v>
                      </c:pt>
                      <c:pt idx="27">
                        <c:v>155754</c:v>
                      </c:pt>
                      <c:pt idx="28">
                        <c:v>165985</c:v>
                      </c:pt>
                      <c:pt idx="29">
                        <c:v>180049</c:v>
                      </c:pt>
                      <c:pt idx="30">
                        <c:v>161697</c:v>
                      </c:pt>
                      <c:pt idx="31">
                        <c:v>187268</c:v>
                      </c:pt>
                      <c:pt idx="32">
                        <c:v>186077</c:v>
                      </c:pt>
                      <c:pt idx="33">
                        <c:v>207406</c:v>
                      </c:pt>
                      <c:pt idx="34">
                        <c:v>190418</c:v>
                      </c:pt>
                      <c:pt idx="35">
                        <c:v>175845</c:v>
                      </c:pt>
                      <c:pt idx="36">
                        <c:v>184069</c:v>
                      </c:pt>
                      <c:pt idx="37">
                        <c:v>219170</c:v>
                      </c:pt>
                      <c:pt idx="38">
                        <c:v>173973</c:v>
                      </c:pt>
                      <c:pt idx="39">
                        <c:v>201653</c:v>
                      </c:pt>
                      <c:pt idx="40">
                        <c:v>204039</c:v>
                      </c:pt>
                      <c:pt idx="41">
                        <c:v>233905</c:v>
                      </c:pt>
                      <c:pt idx="42">
                        <c:v>184744</c:v>
                      </c:pt>
                      <c:pt idx="43">
                        <c:v>206151</c:v>
                      </c:pt>
                      <c:pt idx="44">
                        <c:v>201071</c:v>
                      </c:pt>
                      <c:pt idx="45">
                        <c:v>228142</c:v>
                      </c:pt>
                      <c:pt idx="46">
                        <c:v>148376</c:v>
                      </c:pt>
                      <c:pt idx="47">
                        <c:v>165823</c:v>
                      </c:pt>
                      <c:pt idx="48">
                        <c:v>155985</c:v>
                      </c:pt>
                      <c:pt idx="49">
                        <c:v>185130</c:v>
                      </c:pt>
                      <c:pt idx="50">
                        <c:v>146246</c:v>
                      </c:pt>
                      <c:pt idx="51">
                        <c:v>166271</c:v>
                      </c:pt>
                      <c:pt idx="52">
                        <c:v>158003</c:v>
                      </c:pt>
                      <c:pt idx="53">
                        <c:v>183498</c:v>
                      </c:pt>
                      <c:pt idx="54">
                        <c:v>146178</c:v>
                      </c:pt>
                      <c:pt idx="55">
                        <c:v>163589</c:v>
                      </c:pt>
                      <c:pt idx="56">
                        <c:v>169788</c:v>
                      </c:pt>
                      <c:pt idx="57">
                        <c:v>173963</c:v>
                      </c:pt>
                      <c:pt idx="58">
                        <c:v>144335</c:v>
                      </c:pt>
                      <c:pt idx="59">
                        <c:v>138612</c:v>
                      </c:pt>
                      <c:pt idx="60">
                        <c:v>143570</c:v>
                      </c:pt>
                      <c:pt idx="61">
                        <c:v>164176</c:v>
                      </c:pt>
                      <c:pt idx="62">
                        <c:v>130736</c:v>
                      </c:pt>
                      <c:pt idx="63">
                        <c:v>146689</c:v>
                      </c:pt>
                      <c:pt idx="64">
                        <c:v>139359</c:v>
                      </c:pt>
                      <c:pt idx="65">
                        <c:v>156410</c:v>
                      </c:pt>
                      <c:pt idx="66">
                        <c:v>126171</c:v>
                      </c:pt>
                      <c:pt idx="67">
                        <c:v>139989</c:v>
                      </c:pt>
                      <c:pt idx="68">
                        <c:v>135205</c:v>
                      </c:pt>
                      <c:pt idx="69">
                        <c:v>146977</c:v>
                      </c:pt>
                      <c:pt idx="70">
                        <c:v>114889</c:v>
                      </c:pt>
                      <c:pt idx="71">
                        <c:v>144045</c:v>
                      </c:pt>
                      <c:pt idx="72">
                        <c:v>148947</c:v>
                      </c:pt>
                      <c:pt idx="73">
                        <c:v>152546</c:v>
                      </c:pt>
                      <c:pt idx="74">
                        <c:v>136964</c:v>
                      </c:pt>
                      <c:pt idx="75">
                        <c:v>166694</c:v>
                      </c:pt>
                      <c:pt idx="76">
                        <c:v>155628</c:v>
                      </c:pt>
                    </c:numCache>
                  </c:numRef>
                </c:val>
                <c:smooth val="0"/>
                <c:extLst xmlns:c15="http://schemas.microsoft.com/office/drawing/2012/chart">
                  <c:ext xmlns:c16="http://schemas.microsoft.com/office/drawing/2014/chart" uri="{C3380CC4-5D6E-409C-BE32-E72D297353CC}">
                    <c16:uniqueId val="{00000001-6F2F-47A6-9C25-06E9545DA35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'for pptx'!$B$5</c15:sqref>
                        </c15:formulaRef>
                      </c:ext>
                    </c:extLst>
                    <c:strCache>
                      <c:ptCount val="1"/>
                      <c:pt idx="0">
                        <c:v>販管費</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pptx'!$C$5:$CB$5</c15:sqref>
                        </c15:fullRef>
                        <c15:formulaRef>
                          <c15:sqref>('for pptx'!$C$5:$AF$5,'for pptx'!$AH$5:$CB$5)</c15:sqref>
                        </c15:formulaRef>
                      </c:ext>
                    </c:extLst>
                    <c:numCache>
                      <c:formatCode>#,##0_);\(#,##0\)</c:formatCode>
                      <c:ptCount val="77"/>
                      <c:pt idx="0">
                        <c:v>104890</c:v>
                      </c:pt>
                      <c:pt idx="1">
                        <c:v>104415</c:v>
                      </c:pt>
                      <c:pt idx="2">
                        <c:v>109532</c:v>
                      </c:pt>
                      <c:pt idx="3">
                        <c:v>104524</c:v>
                      </c:pt>
                      <c:pt idx="4">
                        <c:v>143489</c:v>
                      </c:pt>
                      <c:pt idx="5">
                        <c:v>155640</c:v>
                      </c:pt>
                      <c:pt idx="6">
                        <c:v>156867</c:v>
                      </c:pt>
                      <c:pt idx="7">
                        <c:v>151681</c:v>
                      </c:pt>
                      <c:pt idx="8">
                        <c:v>161045</c:v>
                      </c:pt>
                      <c:pt idx="9">
                        <c:v>165015</c:v>
                      </c:pt>
                      <c:pt idx="10">
                        <c:v>161306</c:v>
                      </c:pt>
                      <c:pt idx="11">
                        <c:v>160741</c:v>
                      </c:pt>
                      <c:pt idx="12">
                        <c:v>156250</c:v>
                      </c:pt>
                      <c:pt idx="13">
                        <c:v>160591</c:v>
                      </c:pt>
                      <c:pt idx="14">
                        <c:v>157507</c:v>
                      </c:pt>
                      <c:pt idx="15">
                        <c:v>146179</c:v>
                      </c:pt>
                      <c:pt idx="16">
                        <c:v>148126</c:v>
                      </c:pt>
                      <c:pt idx="17">
                        <c:v>154188</c:v>
                      </c:pt>
                      <c:pt idx="18">
                        <c:v>148078</c:v>
                      </c:pt>
                      <c:pt idx="19">
                        <c:v>146955</c:v>
                      </c:pt>
                      <c:pt idx="20">
                        <c:v>144961</c:v>
                      </c:pt>
                      <c:pt idx="21">
                        <c:v>150014</c:v>
                      </c:pt>
                      <c:pt idx="22">
                        <c:v>143458</c:v>
                      </c:pt>
                      <c:pt idx="23">
                        <c:v>144836</c:v>
                      </c:pt>
                      <c:pt idx="24">
                        <c:v>141166</c:v>
                      </c:pt>
                      <c:pt idx="25">
                        <c:v>152710</c:v>
                      </c:pt>
                      <c:pt idx="26">
                        <c:v>147386</c:v>
                      </c:pt>
                      <c:pt idx="27">
                        <c:v>141232</c:v>
                      </c:pt>
                      <c:pt idx="28">
                        <c:v>145255</c:v>
                      </c:pt>
                      <c:pt idx="29">
                        <c:v>147402</c:v>
                      </c:pt>
                      <c:pt idx="30">
                        <c:v>143361</c:v>
                      </c:pt>
                      <c:pt idx="31">
                        <c:v>162660</c:v>
                      </c:pt>
                      <c:pt idx="32">
                        <c:v>147157</c:v>
                      </c:pt>
                      <c:pt idx="33">
                        <c:v>164614</c:v>
                      </c:pt>
                      <c:pt idx="34">
                        <c:v>150776</c:v>
                      </c:pt>
                      <c:pt idx="35">
                        <c:v>166138</c:v>
                      </c:pt>
                      <c:pt idx="36">
                        <c:v>152498</c:v>
                      </c:pt>
                      <c:pt idx="37">
                        <c:v>166820</c:v>
                      </c:pt>
                      <c:pt idx="38">
                        <c:v>150564</c:v>
                      </c:pt>
                      <c:pt idx="39">
                        <c:v>164968</c:v>
                      </c:pt>
                      <c:pt idx="40">
                        <c:v>153895</c:v>
                      </c:pt>
                      <c:pt idx="41">
                        <c:v>179763</c:v>
                      </c:pt>
                      <c:pt idx="42">
                        <c:v>150295</c:v>
                      </c:pt>
                      <c:pt idx="43">
                        <c:v>159505</c:v>
                      </c:pt>
                      <c:pt idx="44">
                        <c:v>150964</c:v>
                      </c:pt>
                      <c:pt idx="45">
                        <c:v>173773</c:v>
                      </c:pt>
                      <c:pt idx="46">
                        <c:v>109767</c:v>
                      </c:pt>
                      <c:pt idx="47">
                        <c:v>117078</c:v>
                      </c:pt>
                      <c:pt idx="48">
                        <c:v>105548</c:v>
                      </c:pt>
                      <c:pt idx="49">
                        <c:v>118130</c:v>
                      </c:pt>
                      <c:pt idx="50">
                        <c:v>106801</c:v>
                      </c:pt>
                      <c:pt idx="51">
                        <c:v>114961</c:v>
                      </c:pt>
                      <c:pt idx="52">
                        <c:v>106571</c:v>
                      </c:pt>
                      <c:pt idx="53">
                        <c:v>117982</c:v>
                      </c:pt>
                      <c:pt idx="54">
                        <c:v>107971</c:v>
                      </c:pt>
                      <c:pt idx="55">
                        <c:v>115410</c:v>
                      </c:pt>
                      <c:pt idx="56">
                        <c:v>105202</c:v>
                      </c:pt>
                      <c:pt idx="57">
                        <c:v>113212</c:v>
                      </c:pt>
                      <c:pt idx="58">
                        <c:v>105056</c:v>
                      </c:pt>
                      <c:pt idx="59">
                        <c:v>103407</c:v>
                      </c:pt>
                      <c:pt idx="60">
                        <c:v>97992</c:v>
                      </c:pt>
                      <c:pt idx="61">
                        <c:v>108675</c:v>
                      </c:pt>
                      <c:pt idx="62">
                        <c:v>99799</c:v>
                      </c:pt>
                      <c:pt idx="63">
                        <c:v>107075</c:v>
                      </c:pt>
                      <c:pt idx="64">
                        <c:v>100916</c:v>
                      </c:pt>
                      <c:pt idx="65">
                        <c:v>121894</c:v>
                      </c:pt>
                      <c:pt idx="66">
                        <c:v>103219</c:v>
                      </c:pt>
                      <c:pt idx="67">
                        <c:v>109280</c:v>
                      </c:pt>
                      <c:pt idx="68">
                        <c:v>111949</c:v>
                      </c:pt>
                      <c:pt idx="69">
                        <c:v>113823</c:v>
                      </c:pt>
                      <c:pt idx="70">
                        <c:v>107602</c:v>
                      </c:pt>
                      <c:pt idx="71">
                        <c:v>125432</c:v>
                      </c:pt>
                      <c:pt idx="72">
                        <c:v>124142</c:v>
                      </c:pt>
                      <c:pt idx="73">
                        <c:v>143216</c:v>
                      </c:pt>
                      <c:pt idx="74">
                        <c:v>114980</c:v>
                      </c:pt>
                      <c:pt idx="75">
                        <c:v>130739</c:v>
                      </c:pt>
                      <c:pt idx="76">
                        <c:v>112512</c:v>
                      </c:pt>
                    </c:numCache>
                  </c:numRef>
                </c:val>
                <c:smooth val="0"/>
                <c:extLst xmlns:c15="http://schemas.microsoft.com/office/drawing/2012/chart">
                  <c:ext xmlns:c16="http://schemas.microsoft.com/office/drawing/2014/chart" uri="{C3380CC4-5D6E-409C-BE32-E72D297353CC}">
                    <c16:uniqueId val="{00000002-6F2F-47A6-9C25-06E9545DA35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'for pptx'!$B$6</c15:sqref>
                        </c15:formulaRef>
                      </c:ext>
                    </c:extLst>
                    <c:strCache>
                      <c:ptCount val="1"/>
                      <c:pt idx="0">
                        <c:v>人件費</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pptx'!$C$6:$CB$6</c15:sqref>
                        </c15:fullRef>
                        <c15:formulaRef>
                          <c15:sqref>('for pptx'!$C$6:$AF$6,'for pptx'!$AH$6:$CB$6)</c15:sqref>
                        </c15:formulaRef>
                      </c:ext>
                    </c:extLst>
                    <c:numCache>
                      <c:formatCode>#,##0_);\(#,##0\)</c:formatCode>
                      <c:ptCount val="77"/>
                      <c:pt idx="0">
                        <c:v>0</c:v>
                      </c:pt>
                      <c:pt idx="1">
                        <c:v>0</c:v>
                      </c:pt>
                      <c:pt idx="2">
                        <c:v>0</c:v>
                      </c:pt>
                      <c:pt idx="3">
                        <c:v>0</c:v>
                      </c:pt>
                      <c:pt idx="4">
                        <c:v>0</c:v>
                      </c:pt>
                      <c:pt idx="5">
                        <c:v>0</c:v>
                      </c:pt>
                      <c:pt idx="6">
                        <c:v>0</c:v>
                      </c:pt>
                      <c:pt idx="7">
                        <c:v>0</c:v>
                      </c:pt>
                      <c:pt idx="8">
                        <c:v>0</c:v>
                      </c:pt>
                      <c:pt idx="9">
                        <c:v>0</c:v>
                      </c:pt>
                      <c:pt idx="10">
                        <c:v>0</c:v>
                      </c:pt>
                      <c:pt idx="11">
                        <c:v>0</c:v>
                      </c:pt>
                      <c:pt idx="12">
                        <c:v>32436</c:v>
                      </c:pt>
                      <c:pt idx="13">
                        <c:v>32468</c:v>
                      </c:pt>
                      <c:pt idx="14">
                        <c:v>32121</c:v>
                      </c:pt>
                      <c:pt idx="15">
                        <c:v>28670</c:v>
                      </c:pt>
                      <c:pt idx="16">
                        <c:v>30413</c:v>
                      </c:pt>
                      <c:pt idx="17">
                        <c:v>31072</c:v>
                      </c:pt>
                      <c:pt idx="18">
                        <c:v>30950</c:v>
                      </c:pt>
                      <c:pt idx="19">
                        <c:v>32093</c:v>
                      </c:pt>
                      <c:pt idx="20">
                        <c:v>31383</c:v>
                      </c:pt>
                      <c:pt idx="21">
                        <c:v>30987</c:v>
                      </c:pt>
                      <c:pt idx="22">
                        <c:v>30414</c:v>
                      </c:pt>
                      <c:pt idx="23">
                        <c:v>31563</c:v>
                      </c:pt>
                      <c:pt idx="24">
                        <c:v>30636</c:v>
                      </c:pt>
                      <c:pt idx="25">
                        <c:v>30449</c:v>
                      </c:pt>
                      <c:pt idx="26">
                        <c:v>30732</c:v>
                      </c:pt>
                      <c:pt idx="27">
                        <c:v>29969</c:v>
                      </c:pt>
                      <c:pt idx="28">
                        <c:v>30556</c:v>
                      </c:pt>
                      <c:pt idx="29">
                        <c:v>30140</c:v>
                      </c:pt>
                      <c:pt idx="30">
                        <c:v>31530</c:v>
                      </c:pt>
                      <c:pt idx="31">
                        <c:v>34557</c:v>
                      </c:pt>
                      <c:pt idx="32">
                        <c:v>31704</c:v>
                      </c:pt>
                      <c:pt idx="33">
                        <c:v>32474</c:v>
                      </c:pt>
                      <c:pt idx="34">
                        <c:v>32189</c:v>
                      </c:pt>
                      <c:pt idx="35">
                        <c:v>34112</c:v>
                      </c:pt>
                      <c:pt idx="36">
                        <c:v>32560</c:v>
                      </c:pt>
                      <c:pt idx="37">
                        <c:v>32113</c:v>
                      </c:pt>
                      <c:pt idx="38">
                        <c:v>33013</c:v>
                      </c:pt>
                      <c:pt idx="39">
                        <c:v>33764</c:v>
                      </c:pt>
                      <c:pt idx="40">
                        <c:v>33012</c:v>
                      </c:pt>
                      <c:pt idx="41">
                        <c:v>33521</c:v>
                      </c:pt>
                      <c:pt idx="42">
                        <c:v>47127</c:v>
                      </c:pt>
                      <c:pt idx="43">
                        <c:v>48385</c:v>
                      </c:pt>
                      <c:pt idx="44">
                        <c:v>46800</c:v>
                      </c:pt>
                      <c:pt idx="45">
                        <c:v>48810</c:v>
                      </c:pt>
                      <c:pt idx="46">
                        <c:v>36808</c:v>
                      </c:pt>
                      <c:pt idx="47">
                        <c:v>37562</c:v>
                      </c:pt>
                      <c:pt idx="48">
                        <c:v>35711</c:v>
                      </c:pt>
                      <c:pt idx="49">
                        <c:v>36926</c:v>
                      </c:pt>
                      <c:pt idx="50">
                        <c:v>37377</c:v>
                      </c:pt>
                      <c:pt idx="51">
                        <c:v>37063</c:v>
                      </c:pt>
                      <c:pt idx="52">
                        <c:v>37204</c:v>
                      </c:pt>
                      <c:pt idx="53">
                        <c:v>36576</c:v>
                      </c:pt>
                      <c:pt idx="54">
                        <c:v>38160</c:v>
                      </c:pt>
                      <c:pt idx="55">
                        <c:v>36858</c:v>
                      </c:pt>
                      <c:pt idx="56">
                        <c:v>36563</c:v>
                      </c:pt>
                      <c:pt idx="57">
                        <c:v>36850</c:v>
                      </c:pt>
                      <c:pt idx="58">
                        <c:v>37394</c:v>
                      </c:pt>
                      <c:pt idx="59">
                        <c:v>36675</c:v>
                      </c:pt>
                      <c:pt idx="60">
                        <c:v>37442</c:v>
                      </c:pt>
                      <c:pt idx="61">
                        <c:v>36770</c:v>
                      </c:pt>
                      <c:pt idx="62">
                        <c:v>38205</c:v>
                      </c:pt>
                      <c:pt idx="63">
                        <c:v>38822</c:v>
                      </c:pt>
                      <c:pt idx="64">
                        <c:v>37936</c:v>
                      </c:pt>
                      <c:pt idx="65">
                        <c:v>38215</c:v>
                      </c:pt>
                      <c:pt idx="66">
                        <c:v>39429</c:v>
                      </c:pt>
                      <c:pt idx="67">
                        <c:v>40307</c:v>
                      </c:pt>
                      <c:pt idx="68">
                        <c:v>40336</c:v>
                      </c:pt>
                      <c:pt idx="69">
                        <c:v>39695</c:v>
                      </c:pt>
                      <c:pt idx="70">
                        <c:v>41111</c:v>
                      </c:pt>
                      <c:pt idx="71">
                        <c:v>42807</c:v>
                      </c:pt>
                      <c:pt idx="72">
                        <c:v>42493</c:v>
                      </c:pt>
                      <c:pt idx="73">
                        <c:v>42234</c:v>
                      </c:pt>
                      <c:pt idx="74">
                        <c:v>43718</c:v>
                      </c:pt>
                      <c:pt idx="75">
                        <c:v>45568</c:v>
                      </c:pt>
                      <c:pt idx="76">
                        <c:v>43020</c:v>
                      </c:pt>
                    </c:numCache>
                  </c:numRef>
                </c:val>
                <c:smooth val="0"/>
                <c:extLst xmlns:c15="http://schemas.microsoft.com/office/drawing/2012/chart">
                  <c:ext xmlns:c16="http://schemas.microsoft.com/office/drawing/2014/chart" uri="{C3380CC4-5D6E-409C-BE32-E72D297353CC}">
                    <c16:uniqueId val="{00000003-6F2F-47A6-9C25-06E9545DA35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'for pptx'!$B$7</c15:sqref>
                        </c15:formulaRef>
                      </c:ext>
                    </c:extLst>
                    <c:strCache>
                      <c:ptCount val="1"/>
                      <c:pt idx="0">
                        <c:v>広告宣伝費</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pptx'!$C$7:$CB$7</c15:sqref>
                        </c15:fullRef>
                        <c15:formulaRef>
                          <c15:sqref>('for pptx'!$C$7:$AF$7,'for pptx'!$AH$7:$CB$7)</c15:sqref>
                        </c15:formulaRef>
                      </c:ext>
                    </c:extLst>
                    <c:numCache>
                      <c:formatCode>#,##0_);\(#,##0\)</c:formatCode>
                      <c:ptCount val="77"/>
                      <c:pt idx="0">
                        <c:v>0</c:v>
                      </c:pt>
                      <c:pt idx="1">
                        <c:v>0</c:v>
                      </c:pt>
                      <c:pt idx="2">
                        <c:v>0</c:v>
                      </c:pt>
                      <c:pt idx="3">
                        <c:v>0</c:v>
                      </c:pt>
                      <c:pt idx="4">
                        <c:v>0</c:v>
                      </c:pt>
                      <c:pt idx="5">
                        <c:v>0</c:v>
                      </c:pt>
                      <c:pt idx="6">
                        <c:v>0</c:v>
                      </c:pt>
                      <c:pt idx="7">
                        <c:v>0</c:v>
                      </c:pt>
                      <c:pt idx="8">
                        <c:v>0</c:v>
                      </c:pt>
                      <c:pt idx="9">
                        <c:v>0</c:v>
                      </c:pt>
                      <c:pt idx="10">
                        <c:v>0</c:v>
                      </c:pt>
                      <c:pt idx="11">
                        <c:v>0</c:v>
                      </c:pt>
                      <c:pt idx="12">
                        <c:v>24959</c:v>
                      </c:pt>
                      <c:pt idx="13">
                        <c:v>22408</c:v>
                      </c:pt>
                      <c:pt idx="14">
                        <c:v>23660</c:v>
                      </c:pt>
                      <c:pt idx="15">
                        <c:v>19231</c:v>
                      </c:pt>
                      <c:pt idx="16">
                        <c:v>23461</c:v>
                      </c:pt>
                      <c:pt idx="17">
                        <c:v>22804</c:v>
                      </c:pt>
                      <c:pt idx="18">
                        <c:v>21469</c:v>
                      </c:pt>
                      <c:pt idx="19">
                        <c:v>18624</c:v>
                      </c:pt>
                      <c:pt idx="20">
                        <c:v>20978</c:v>
                      </c:pt>
                      <c:pt idx="21">
                        <c:v>21461</c:v>
                      </c:pt>
                      <c:pt idx="22">
                        <c:v>20125</c:v>
                      </c:pt>
                      <c:pt idx="23">
                        <c:v>18517</c:v>
                      </c:pt>
                      <c:pt idx="24">
                        <c:v>19869</c:v>
                      </c:pt>
                      <c:pt idx="25">
                        <c:v>23848</c:v>
                      </c:pt>
                      <c:pt idx="26">
                        <c:v>21427</c:v>
                      </c:pt>
                      <c:pt idx="27">
                        <c:v>17065</c:v>
                      </c:pt>
                      <c:pt idx="28">
                        <c:v>22027</c:v>
                      </c:pt>
                      <c:pt idx="29">
                        <c:v>21183</c:v>
                      </c:pt>
                      <c:pt idx="30">
                        <c:v>20180</c:v>
                      </c:pt>
                      <c:pt idx="31">
                        <c:v>24634</c:v>
                      </c:pt>
                      <c:pt idx="32">
                        <c:v>18772</c:v>
                      </c:pt>
                      <c:pt idx="33">
                        <c:v>22820</c:v>
                      </c:pt>
                      <c:pt idx="34">
                        <c:v>20878</c:v>
                      </c:pt>
                      <c:pt idx="35">
                        <c:v>28259</c:v>
                      </c:pt>
                      <c:pt idx="36">
                        <c:v>20818</c:v>
                      </c:pt>
                      <c:pt idx="37">
                        <c:v>22455</c:v>
                      </c:pt>
                      <c:pt idx="38">
                        <c:v>21014</c:v>
                      </c:pt>
                      <c:pt idx="39">
                        <c:v>27518</c:v>
                      </c:pt>
                      <c:pt idx="40">
                        <c:v>20015</c:v>
                      </c:pt>
                      <c:pt idx="41">
                        <c:v>25949</c:v>
                      </c:pt>
                      <c:pt idx="42">
                        <c:v>21502</c:v>
                      </c:pt>
                      <c:pt idx="43">
                        <c:v>25649</c:v>
                      </c:pt>
                      <c:pt idx="44">
                        <c:v>22172</c:v>
                      </c:pt>
                      <c:pt idx="45">
                        <c:v>28114</c:v>
                      </c:pt>
                      <c:pt idx="46">
                        <c:v>19782</c:v>
                      </c:pt>
                      <c:pt idx="47">
                        <c:v>24906</c:v>
                      </c:pt>
                      <c:pt idx="48">
                        <c:v>20219</c:v>
                      </c:pt>
                      <c:pt idx="49">
                        <c:v>25028</c:v>
                      </c:pt>
                      <c:pt idx="50">
                        <c:v>17610</c:v>
                      </c:pt>
                      <c:pt idx="51">
                        <c:v>22833</c:v>
                      </c:pt>
                      <c:pt idx="52">
                        <c:v>17933</c:v>
                      </c:pt>
                      <c:pt idx="53">
                        <c:v>21898</c:v>
                      </c:pt>
                      <c:pt idx="54">
                        <c:v>16362</c:v>
                      </c:pt>
                      <c:pt idx="55">
                        <c:v>22909</c:v>
                      </c:pt>
                      <c:pt idx="56">
                        <c:v>17171</c:v>
                      </c:pt>
                      <c:pt idx="57">
                        <c:v>21103</c:v>
                      </c:pt>
                      <c:pt idx="58">
                        <c:v>16137</c:v>
                      </c:pt>
                      <c:pt idx="59">
                        <c:v>19914</c:v>
                      </c:pt>
                      <c:pt idx="60">
                        <c:v>15592</c:v>
                      </c:pt>
                      <c:pt idx="61">
                        <c:v>20341</c:v>
                      </c:pt>
                      <c:pt idx="62">
                        <c:v>14594</c:v>
                      </c:pt>
                      <c:pt idx="63">
                        <c:v>20723</c:v>
                      </c:pt>
                      <c:pt idx="64">
                        <c:v>17141</c:v>
                      </c:pt>
                      <c:pt idx="65">
                        <c:v>22389</c:v>
                      </c:pt>
                      <c:pt idx="66">
                        <c:v>14870</c:v>
                      </c:pt>
                      <c:pt idx="67">
                        <c:v>20944</c:v>
                      </c:pt>
                      <c:pt idx="68">
                        <c:v>20946</c:v>
                      </c:pt>
                      <c:pt idx="69">
                        <c:v>17904</c:v>
                      </c:pt>
                      <c:pt idx="70">
                        <c:v>14683</c:v>
                      </c:pt>
                      <c:pt idx="71">
                        <c:v>21927</c:v>
                      </c:pt>
                      <c:pt idx="72">
                        <c:v>17933</c:v>
                      </c:pt>
                      <c:pt idx="73">
                        <c:v>21298</c:v>
                      </c:pt>
                      <c:pt idx="74">
                        <c:v>16686</c:v>
                      </c:pt>
                      <c:pt idx="75">
                        <c:v>25317</c:v>
                      </c:pt>
                      <c:pt idx="76">
                        <c:v>19837</c:v>
                      </c:pt>
                    </c:numCache>
                  </c:numRef>
                </c:val>
                <c:smooth val="0"/>
                <c:extLst xmlns:c15="http://schemas.microsoft.com/office/drawing/2012/chart">
                  <c:ext xmlns:c16="http://schemas.microsoft.com/office/drawing/2014/chart" uri="{C3380CC4-5D6E-409C-BE32-E72D297353CC}">
                    <c16:uniqueId val="{00000004-6F2F-47A6-9C25-06E9545DA35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'for pptx'!$B$8</c15:sqref>
                        </c15:formulaRef>
                      </c:ext>
                    </c:extLst>
                    <c:strCache>
                      <c:ptCount val="1"/>
                      <c:pt idx="0">
                        <c:v>研究開発費</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pptx'!$C$8:$CB$8</c15:sqref>
                        </c15:fullRef>
                        <c15:formulaRef>
                          <c15:sqref>('for pptx'!$C$8:$AF$8,'for pptx'!$AH$8:$CB$8)</c15:sqref>
                        </c15:formulaRef>
                      </c:ext>
                    </c:extLst>
                    <c:numCache>
                      <c:formatCode>#,##0_);\(#,##0\)</c:formatCode>
                      <c:ptCount val="77"/>
                      <c:pt idx="0">
                        <c:v>0</c:v>
                      </c:pt>
                      <c:pt idx="1">
                        <c:v>0</c:v>
                      </c:pt>
                      <c:pt idx="2">
                        <c:v>0</c:v>
                      </c:pt>
                      <c:pt idx="3">
                        <c:v>0</c:v>
                      </c:pt>
                      <c:pt idx="4">
                        <c:v>0</c:v>
                      </c:pt>
                      <c:pt idx="5">
                        <c:v>0</c:v>
                      </c:pt>
                      <c:pt idx="6">
                        <c:v>0</c:v>
                      </c:pt>
                      <c:pt idx="7">
                        <c:v>0</c:v>
                      </c:pt>
                      <c:pt idx="8">
                        <c:v>0</c:v>
                      </c:pt>
                      <c:pt idx="9">
                        <c:v>0</c:v>
                      </c:pt>
                      <c:pt idx="10">
                        <c:v>0</c:v>
                      </c:pt>
                      <c:pt idx="11">
                        <c:v>0</c:v>
                      </c:pt>
                      <c:pt idx="12">
                        <c:v>11501</c:v>
                      </c:pt>
                      <c:pt idx="13">
                        <c:v>11523</c:v>
                      </c:pt>
                      <c:pt idx="14">
                        <c:v>11379</c:v>
                      </c:pt>
                      <c:pt idx="15">
                        <c:v>11723</c:v>
                      </c:pt>
                      <c:pt idx="16">
                        <c:v>11234</c:v>
                      </c:pt>
                      <c:pt idx="17">
                        <c:v>11326</c:v>
                      </c:pt>
                      <c:pt idx="18">
                        <c:v>10975</c:v>
                      </c:pt>
                      <c:pt idx="19">
                        <c:v>11376</c:v>
                      </c:pt>
                      <c:pt idx="20">
                        <c:v>11147</c:v>
                      </c:pt>
                      <c:pt idx="21">
                        <c:v>11212</c:v>
                      </c:pt>
                      <c:pt idx="22">
                        <c:v>11221</c:v>
                      </c:pt>
                      <c:pt idx="23">
                        <c:v>11936</c:v>
                      </c:pt>
                      <c:pt idx="24">
                        <c:v>11645</c:v>
                      </c:pt>
                      <c:pt idx="25">
                        <c:v>11928</c:v>
                      </c:pt>
                      <c:pt idx="26">
                        <c:v>11954</c:v>
                      </c:pt>
                      <c:pt idx="27">
                        <c:v>12644</c:v>
                      </c:pt>
                      <c:pt idx="28">
                        <c:v>11954</c:v>
                      </c:pt>
                      <c:pt idx="29">
                        <c:v>12053</c:v>
                      </c:pt>
                      <c:pt idx="30">
                        <c:v>11917</c:v>
                      </c:pt>
                      <c:pt idx="31">
                        <c:v>12625</c:v>
                      </c:pt>
                      <c:pt idx="32">
                        <c:v>12074</c:v>
                      </c:pt>
                      <c:pt idx="33">
                        <c:v>13084</c:v>
                      </c:pt>
                      <c:pt idx="34">
                        <c:v>12800</c:v>
                      </c:pt>
                      <c:pt idx="35">
                        <c:v>13417</c:v>
                      </c:pt>
                      <c:pt idx="36">
                        <c:v>12583</c:v>
                      </c:pt>
                      <c:pt idx="37">
                        <c:v>12939</c:v>
                      </c:pt>
                      <c:pt idx="38">
                        <c:v>12800</c:v>
                      </c:pt>
                      <c:pt idx="39">
                        <c:v>13126</c:v>
                      </c:pt>
                      <c:pt idx="40">
                        <c:v>12674</c:v>
                      </c:pt>
                      <c:pt idx="41">
                        <c:v>13400</c:v>
                      </c:pt>
                      <c:pt idx="42">
                        <c:v>13203</c:v>
                      </c:pt>
                      <c:pt idx="43">
                        <c:v>13524</c:v>
                      </c:pt>
                      <c:pt idx="44">
                        <c:v>13301</c:v>
                      </c:pt>
                      <c:pt idx="45">
                        <c:v>14572</c:v>
                      </c:pt>
                      <c:pt idx="46">
                        <c:v>14345</c:v>
                      </c:pt>
                      <c:pt idx="47">
                        <c:v>14355</c:v>
                      </c:pt>
                      <c:pt idx="48">
                        <c:v>13850</c:v>
                      </c:pt>
                      <c:pt idx="49">
                        <c:v>14153</c:v>
                      </c:pt>
                      <c:pt idx="50">
                        <c:v>14600</c:v>
                      </c:pt>
                      <c:pt idx="51">
                        <c:v>14314</c:v>
                      </c:pt>
                      <c:pt idx="52">
                        <c:v>14186</c:v>
                      </c:pt>
                      <c:pt idx="53">
                        <c:v>14600</c:v>
                      </c:pt>
                      <c:pt idx="54">
                        <c:v>15300</c:v>
                      </c:pt>
                      <c:pt idx="55">
                        <c:v>14800</c:v>
                      </c:pt>
                      <c:pt idx="56">
                        <c:v>14300</c:v>
                      </c:pt>
                      <c:pt idx="57">
                        <c:v>14743</c:v>
                      </c:pt>
                      <c:pt idx="58">
                        <c:v>15110</c:v>
                      </c:pt>
                      <c:pt idx="59">
                        <c:v>13790</c:v>
                      </c:pt>
                      <c:pt idx="60">
                        <c:v>14600</c:v>
                      </c:pt>
                      <c:pt idx="61">
                        <c:v>15009</c:v>
                      </c:pt>
                      <c:pt idx="62">
                        <c:v>14908</c:v>
                      </c:pt>
                      <c:pt idx="63">
                        <c:v>14692</c:v>
                      </c:pt>
                      <c:pt idx="64">
                        <c:v>14200</c:v>
                      </c:pt>
                      <c:pt idx="65">
                        <c:v>15200</c:v>
                      </c:pt>
                      <c:pt idx="66">
                        <c:v>15600</c:v>
                      </c:pt>
                      <c:pt idx="67">
                        <c:v>14900</c:v>
                      </c:pt>
                      <c:pt idx="68">
                        <c:v>14700</c:v>
                      </c:pt>
                      <c:pt idx="69">
                        <c:v>15401</c:v>
                      </c:pt>
                      <c:pt idx="70">
                        <c:v>15736</c:v>
                      </c:pt>
                      <c:pt idx="71">
                        <c:v>15393</c:v>
                      </c:pt>
                      <c:pt idx="72">
                        <c:v>15409</c:v>
                      </c:pt>
                      <c:pt idx="73">
                        <c:v>16062</c:v>
                      </c:pt>
                      <c:pt idx="74">
                        <c:v>16200</c:v>
                      </c:pt>
                      <c:pt idx="75">
                        <c:v>15319</c:v>
                      </c:pt>
                      <c:pt idx="76">
                        <c:v>14929</c:v>
                      </c:pt>
                    </c:numCache>
                  </c:numRef>
                </c:val>
                <c:smooth val="0"/>
                <c:extLst xmlns:c15="http://schemas.microsoft.com/office/drawing/2012/chart">
                  <c:ext xmlns:c16="http://schemas.microsoft.com/office/drawing/2014/chart" uri="{C3380CC4-5D6E-409C-BE32-E72D297353CC}">
                    <c16:uniqueId val="{00000005-6F2F-47A6-9C25-06E9545DA35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'for pptx'!$B$9</c15:sqref>
                        </c15:formulaRef>
                      </c:ext>
                    </c:extLst>
                    <c:strCache>
                      <c:ptCount val="1"/>
                      <c:pt idx="0">
                        <c:v>減価償却費</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pptx'!$C$9:$CB$9</c15:sqref>
                        </c15:fullRef>
                        <c15:formulaRef>
                          <c15:sqref>('for pptx'!$C$9:$AF$9,'for pptx'!$AH$9:$CB$9)</c15:sqref>
                        </c15:formulaRef>
                      </c:ext>
                    </c:extLst>
                    <c:numCache>
                      <c:formatCode>#,##0_);\(#,##0\)</c:formatCode>
                      <c:ptCount val="77"/>
                      <c:pt idx="0">
                        <c:v>13613</c:v>
                      </c:pt>
                      <c:pt idx="1">
                        <c:v>14027</c:v>
                      </c:pt>
                      <c:pt idx="2">
                        <c:v>14779</c:v>
                      </c:pt>
                      <c:pt idx="3">
                        <c:v>18339</c:v>
                      </c:pt>
                      <c:pt idx="4">
                        <c:v>20640</c:v>
                      </c:pt>
                      <c:pt idx="5">
                        <c:v>23122</c:v>
                      </c:pt>
                      <c:pt idx="6">
                        <c:v>23533</c:v>
                      </c:pt>
                      <c:pt idx="7">
                        <c:v>24876</c:v>
                      </c:pt>
                      <c:pt idx="8">
                        <c:v>22347</c:v>
                      </c:pt>
                      <c:pt idx="9">
                        <c:v>23091</c:v>
                      </c:pt>
                      <c:pt idx="10">
                        <c:v>23725</c:v>
                      </c:pt>
                      <c:pt idx="11">
                        <c:v>24281</c:v>
                      </c:pt>
                      <c:pt idx="12">
                        <c:v>21519</c:v>
                      </c:pt>
                      <c:pt idx="13">
                        <c:v>21833</c:v>
                      </c:pt>
                      <c:pt idx="14">
                        <c:v>22187</c:v>
                      </c:pt>
                      <c:pt idx="15">
                        <c:v>21923</c:v>
                      </c:pt>
                      <c:pt idx="16">
                        <c:v>20255</c:v>
                      </c:pt>
                      <c:pt idx="17">
                        <c:v>21184</c:v>
                      </c:pt>
                      <c:pt idx="18">
                        <c:v>21471</c:v>
                      </c:pt>
                      <c:pt idx="19">
                        <c:v>21867</c:v>
                      </c:pt>
                      <c:pt idx="20">
                        <c:v>20267</c:v>
                      </c:pt>
                      <c:pt idx="21">
                        <c:v>20233</c:v>
                      </c:pt>
                      <c:pt idx="22">
                        <c:v>20281</c:v>
                      </c:pt>
                      <c:pt idx="23">
                        <c:v>8092</c:v>
                      </c:pt>
                      <c:pt idx="24">
                        <c:v>19408</c:v>
                      </c:pt>
                      <c:pt idx="25">
                        <c:v>19896</c:v>
                      </c:pt>
                      <c:pt idx="26">
                        <c:v>19997</c:v>
                      </c:pt>
                      <c:pt idx="27">
                        <c:v>7833</c:v>
                      </c:pt>
                      <c:pt idx="28">
                        <c:v>19110</c:v>
                      </c:pt>
                      <c:pt idx="29">
                        <c:v>19143</c:v>
                      </c:pt>
                      <c:pt idx="30">
                        <c:v>18388</c:v>
                      </c:pt>
                      <c:pt idx="31">
                        <c:v>18789</c:v>
                      </c:pt>
                      <c:pt idx="32">
                        <c:v>18989</c:v>
                      </c:pt>
                      <c:pt idx="33">
                        <c:v>7302</c:v>
                      </c:pt>
                      <c:pt idx="34">
                        <c:v>19377</c:v>
                      </c:pt>
                      <c:pt idx="35">
                        <c:v>19106</c:v>
                      </c:pt>
                      <c:pt idx="36">
                        <c:v>19179</c:v>
                      </c:pt>
                      <c:pt idx="37">
                        <c:v>6900</c:v>
                      </c:pt>
                      <c:pt idx="38">
                        <c:v>17734</c:v>
                      </c:pt>
                      <c:pt idx="39">
                        <c:v>17965</c:v>
                      </c:pt>
                      <c:pt idx="40">
                        <c:v>18480</c:v>
                      </c:pt>
                      <c:pt idx="41">
                        <c:v>6566</c:v>
                      </c:pt>
                      <c:pt idx="42">
                        <c:v>13950</c:v>
                      </c:pt>
                      <c:pt idx="43">
                        <c:v>11906</c:v>
                      </c:pt>
                      <c:pt idx="44">
                        <c:v>12313</c:v>
                      </c:pt>
                      <c:pt idx="45">
                        <c:v>12947</c:v>
                      </c:pt>
                      <c:pt idx="46">
                        <c:v>13089</c:v>
                      </c:pt>
                      <c:pt idx="47">
                        <c:v>13476</c:v>
                      </c:pt>
                      <c:pt idx="48">
                        <c:v>13710</c:v>
                      </c:pt>
                      <c:pt idx="49">
                        <c:v>14233</c:v>
                      </c:pt>
                      <c:pt idx="50">
                        <c:v>14543</c:v>
                      </c:pt>
                      <c:pt idx="51">
                        <c:v>14951</c:v>
                      </c:pt>
                      <c:pt idx="52">
                        <c:v>15098</c:v>
                      </c:pt>
                      <c:pt idx="53">
                        <c:v>16070</c:v>
                      </c:pt>
                      <c:pt idx="54">
                        <c:v>21151</c:v>
                      </c:pt>
                      <c:pt idx="55">
                        <c:v>21498</c:v>
                      </c:pt>
                      <c:pt idx="56">
                        <c:v>21976</c:v>
                      </c:pt>
                      <c:pt idx="57">
                        <c:v>18744</c:v>
                      </c:pt>
                      <c:pt idx="58">
                        <c:v>21426</c:v>
                      </c:pt>
                      <c:pt idx="59">
                        <c:v>21270</c:v>
                      </c:pt>
                      <c:pt idx="60">
                        <c:v>21448</c:v>
                      </c:pt>
                      <c:pt idx="61">
                        <c:v>21936</c:v>
                      </c:pt>
                      <c:pt idx="62">
                        <c:v>21704</c:v>
                      </c:pt>
                      <c:pt idx="63">
                        <c:v>21937</c:v>
                      </c:pt>
                      <c:pt idx="64">
                        <c:v>22025</c:v>
                      </c:pt>
                      <c:pt idx="65">
                        <c:v>21675</c:v>
                      </c:pt>
                      <c:pt idx="66">
                        <c:v>21601</c:v>
                      </c:pt>
                      <c:pt idx="67">
                        <c:v>22422</c:v>
                      </c:pt>
                      <c:pt idx="68">
                        <c:v>22848</c:v>
                      </c:pt>
                      <c:pt idx="69">
                        <c:v>22867</c:v>
                      </c:pt>
                      <c:pt idx="70">
                        <c:v>22108</c:v>
                      </c:pt>
                      <c:pt idx="71">
                        <c:v>22468</c:v>
                      </c:pt>
                      <c:pt idx="72">
                        <c:v>22432</c:v>
                      </c:pt>
                      <c:pt idx="73">
                        <c:v>22587</c:v>
                      </c:pt>
                      <c:pt idx="74">
                        <c:v>22065</c:v>
                      </c:pt>
                      <c:pt idx="75">
                        <c:v>22293</c:v>
                      </c:pt>
                      <c:pt idx="76">
                        <c:v>22069</c:v>
                      </c:pt>
                    </c:numCache>
                  </c:numRef>
                </c:val>
                <c:smooth val="0"/>
                <c:extLst xmlns:c15="http://schemas.microsoft.com/office/drawing/2012/chart">
                  <c:ext xmlns:c16="http://schemas.microsoft.com/office/drawing/2014/chart" uri="{C3380CC4-5D6E-409C-BE32-E72D297353CC}">
                    <c16:uniqueId val="{00000006-6F2F-47A6-9C25-06E9545DA35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'for pptx'!$B$10</c15:sqref>
                        </c15:formulaRef>
                      </c:ext>
                    </c:extLst>
                    <c:strCache>
                      <c:ptCount val="1"/>
                      <c:pt idx="0">
                        <c:v>その他</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pptx'!$C$10:$CB$10</c15:sqref>
                        </c15:fullRef>
                        <c15:formulaRef>
                          <c15:sqref>('for pptx'!$C$10:$AF$10,'for pptx'!$AH$10:$CB$10)</c15:sqref>
                        </c15:formulaRef>
                      </c:ext>
                    </c:extLst>
                    <c:numCache>
                      <c:formatCode>#,##0_);\(#,##0\)</c:formatCode>
                      <c:ptCount val="77"/>
                      <c:pt idx="0">
                        <c:v>91277</c:v>
                      </c:pt>
                      <c:pt idx="1">
                        <c:v>90388</c:v>
                      </c:pt>
                      <c:pt idx="2">
                        <c:v>94753</c:v>
                      </c:pt>
                      <c:pt idx="3">
                        <c:v>86185</c:v>
                      </c:pt>
                      <c:pt idx="4">
                        <c:v>122849</c:v>
                      </c:pt>
                      <c:pt idx="5">
                        <c:v>132518</c:v>
                      </c:pt>
                      <c:pt idx="6">
                        <c:v>133334</c:v>
                      </c:pt>
                      <c:pt idx="7">
                        <c:v>126805</c:v>
                      </c:pt>
                      <c:pt idx="8">
                        <c:v>138698</c:v>
                      </c:pt>
                      <c:pt idx="9">
                        <c:v>141924</c:v>
                      </c:pt>
                      <c:pt idx="10">
                        <c:v>137581</c:v>
                      </c:pt>
                      <c:pt idx="11">
                        <c:v>136460</c:v>
                      </c:pt>
                      <c:pt idx="12">
                        <c:v>65835</c:v>
                      </c:pt>
                      <c:pt idx="13">
                        <c:v>72359</c:v>
                      </c:pt>
                      <c:pt idx="14">
                        <c:v>68160</c:v>
                      </c:pt>
                      <c:pt idx="15">
                        <c:v>64632</c:v>
                      </c:pt>
                      <c:pt idx="16">
                        <c:v>62763</c:v>
                      </c:pt>
                      <c:pt idx="17">
                        <c:v>67802</c:v>
                      </c:pt>
                      <c:pt idx="18">
                        <c:v>63213</c:v>
                      </c:pt>
                      <c:pt idx="19">
                        <c:v>62995</c:v>
                      </c:pt>
                      <c:pt idx="20">
                        <c:v>61186</c:v>
                      </c:pt>
                      <c:pt idx="21">
                        <c:v>66121</c:v>
                      </c:pt>
                      <c:pt idx="22">
                        <c:v>61417</c:v>
                      </c:pt>
                      <c:pt idx="23">
                        <c:v>74728</c:v>
                      </c:pt>
                      <c:pt idx="24">
                        <c:v>59608</c:v>
                      </c:pt>
                      <c:pt idx="25">
                        <c:v>66589</c:v>
                      </c:pt>
                      <c:pt idx="26">
                        <c:v>63276</c:v>
                      </c:pt>
                      <c:pt idx="27">
                        <c:v>73721</c:v>
                      </c:pt>
                      <c:pt idx="28">
                        <c:v>61608</c:v>
                      </c:pt>
                      <c:pt idx="29">
                        <c:v>64883</c:v>
                      </c:pt>
                      <c:pt idx="30">
                        <c:v>61346</c:v>
                      </c:pt>
                      <c:pt idx="31">
                        <c:v>72055</c:v>
                      </c:pt>
                      <c:pt idx="32">
                        <c:v>65618</c:v>
                      </c:pt>
                      <c:pt idx="33">
                        <c:v>88934</c:v>
                      </c:pt>
                      <c:pt idx="34">
                        <c:v>65532</c:v>
                      </c:pt>
                      <c:pt idx="35">
                        <c:v>71244</c:v>
                      </c:pt>
                      <c:pt idx="36">
                        <c:v>67358</c:v>
                      </c:pt>
                      <c:pt idx="37">
                        <c:v>92413</c:v>
                      </c:pt>
                      <c:pt idx="38">
                        <c:v>66003</c:v>
                      </c:pt>
                      <c:pt idx="39">
                        <c:v>72595</c:v>
                      </c:pt>
                      <c:pt idx="40">
                        <c:v>69714</c:v>
                      </c:pt>
                      <c:pt idx="41">
                        <c:v>100327</c:v>
                      </c:pt>
                      <c:pt idx="42">
                        <c:v>54513</c:v>
                      </c:pt>
                      <c:pt idx="43">
                        <c:v>60041</c:v>
                      </c:pt>
                      <c:pt idx="44">
                        <c:v>56378</c:v>
                      </c:pt>
                      <c:pt idx="45">
                        <c:v>69330</c:v>
                      </c:pt>
                      <c:pt idx="46">
                        <c:v>25743</c:v>
                      </c:pt>
                      <c:pt idx="47">
                        <c:v>26779</c:v>
                      </c:pt>
                      <c:pt idx="48">
                        <c:v>22058</c:v>
                      </c:pt>
                      <c:pt idx="49">
                        <c:v>27790</c:v>
                      </c:pt>
                      <c:pt idx="50">
                        <c:v>22671</c:v>
                      </c:pt>
                      <c:pt idx="51">
                        <c:v>25800</c:v>
                      </c:pt>
                      <c:pt idx="52">
                        <c:v>22150</c:v>
                      </c:pt>
                      <c:pt idx="53">
                        <c:v>28838</c:v>
                      </c:pt>
                      <c:pt idx="54">
                        <c:v>16998</c:v>
                      </c:pt>
                      <c:pt idx="55">
                        <c:v>19345</c:v>
                      </c:pt>
                      <c:pt idx="56">
                        <c:v>15192</c:v>
                      </c:pt>
                      <c:pt idx="57">
                        <c:v>21772</c:v>
                      </c:pt>
                      <c:pt idx="58">
                        <c:v>14989</c:v>
                      </c:pt>
                      <c:pt idx="59">
                        <c:v>11758</c:v>
                      </c:pt>
                      <c:pt idx="60">
                        <c:v>8910</c:v>
                      </c:pt>
                      <c:pt idx="61">
                        <c:v>14619</c:v>
                      </c:pt>
                      <c:pt idx="62">
                        <c:v>10388</c:v>
                      </c:pt>
                      <c:pt idx="63">
                        <c:v>10901</c:v>
                      </c:pt>
                      <c:pt idx="64">
                        <c:v>9614</c:v>
                      </c:pt>
                      <c:pt idx="65">
                        <c:v>24415</c:v>
                      </c:pt>
                      <c:pt idx="66">
                        <c:v>11719</c:v>
                      </c:pt>
                      <c:pt idx="67">
                        <c:v>10707</c:v>
                      </c:pt>
                      <c:pt idx="68">
                        <c:v>13119</c:v>
                      </c:pt>
                      <c:pt idx="69">
                        <c:v>17956</c:v>
                      </c:pt>
                      <c:pt idx="70">
                        <c:v>13964</c:v>
                      </c:pt>
                      <c:pt idx="71">
                        <c:v>22837</c:v>
                      </c:pt>
                      <c:pt idx="72">
                        <c:v>25875</c:v>
                      </c:pt>
                      <c:pt idx="73">
                        <c:v>41035</c:v>
                      </c:pt>
                      <c:pt idx="74">
                        <c:v>16311</c:v>
                      </c:pt>
                      <c:pt idx="75">
                        <c:v>22242</c:v>
                      </c:pt>
                      <c:pt idx="76">
                        <c:v>12657</c:v>
                      </c:pt>
                    </c:numCache>
                  </c:numRef>
                </c:val>
                <c:smooth val="0"/>
                <c:extLst xmlns:c15="http://schemas.microsoft.com/office/drawing/2012/chart">
                  <c:ext xmlns:c16="http://schemas.microsoft.com/office/drawing/2014/chart" uri="{C3380CC4-5D6E-409C-BE32-E72D297353CC}">
                    <c16:uniqueId val="{00000007-6F2F-47A6-9C25-06E9545DA35B}"/>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'for pptx'!$B$14</c15:sqref>
                        </c15:formulaRef>
                      </c:ext>
                    </c:extLst>
                    <c:strCache>
                      <c:ptCount val="1"/>
                      <c:pt idx="0">
                        <c:v>経常利益</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pptx'!$C$14:$CB$14</c15:sqref>
                        </c15:fullRef>
                        <c15:formulaRef>
                          <c15:sqref>('for pptx'!$C$14:$AF$14,'for pptx'!$AH$14:$CB$14)</c15:sqref>
                        </c15:formulaRef>
                      </c:ext>
                    </c:extLst>
                    <c:numCache>
                      <c:formatCode>#,##0_);\(#,##0\)</c:formatCode>
                      <c:ptCount val="77"/>
                      <c:pt idx="0">
                        <c:v>27652</c:v>
                      </c:pt>
                      <c:pt idx="1">
                        <c:v>35986</c:v>
                      </c:pt>
                      <c:pt idx="2">
                        <c:v>43437</c:v>
                      </c:pt>
                      <c:pt idx="3">
                        <c:v>14881</c:v>
                      </c:pt>
                      <c:pt idx="4">
                        <c:v>24531</c:v>
                      </c:pt>
                      <c:pt idx="5">
                        <c:v>33949</c:v>
                      </c:pt>
                      <c:pt idx="6">
                        <c:v>40079</c:v>
                      </c:pt>
                      <c:pt idx="7">
                        <c:v>21617</c:v>
                      </c:pt>
                      <c:pt idx="8">
                        <c:v>25479</c:v>
                      </c:pt>
                      <c:pt idx="9">
                        <c:v>29555</c:v>
                      </c:pt>
                      <c:pt idx="10">
                        <c:v>40493</c:v>
                      </c:pt>
                      <c:pt idx="11">
                        <c:v>18696</c:v>
                      </c:pt>
                      <c:pt idx="12">
                        <c:v>26068</c:v>
                      </c:pt>
                      <c:pt idx="13">
                        <c:v>28918</c:v>
                      </c:pt>
                      <c:pt idx="14">
                        <c:v>35813</c:v>
                      </c:pt>
                      <c:pt idx="15">
                        <c:v>3810</c:v>
                      </c:pt>
                      <c:pt idx="16">
                        <c:v>19931</c:v>
                      </c:pt>
                      <c:pt idx="17">
                        <c:v>25930</c:v>
                      </c:pt>
                      <c:pt idx="18">
                        <c:v>39399</c:v>
                      </c:pt>
                      <c:pt idx="19">
                        <c:v>8312</c:v>
                      </c:pt>
                      <c:pt idx="20">
                        <c:v>25409</c:v>
                      </c:pt>
                      <c:pt idx="21">
                        <c:v>31031</c:v>
                      </c:pt>
                      <c:pt idx="22">
                        <c:v>42256</c:v>
                      </c:pt>
                      <c:pt idx="23">
                        <c:v>4640</c:v>
                      </c:pt>
                      <c:pt idx="24">
                        <c:v>30019</c:v>
                      </c:pt>
                      <c:pt idx="25">
                        <c:v>28876</c:v>
                      </c:pt>
                      <c:pt idx="26">
                        <c:v>37081</c:v>
                      </c:pt>
                      <c:pt idx="27">
                        <c:v>14050</c:v>
                      </c:pt>
                      <c:pt idx="28">
                        <c:v>21814</c:v>
                      </c:pt>
                      <c:pt idx="29">
                        <c:v>33539</c:v>
                      </c:pt>
                      <c:pt idx="30">
                        <c:v>19490</c:v>
                      </c:pt>
                      <c:pt idx="31">
                        <c:v>25404</c:v>
                      </c:pt>
                      <c:pt idx="32">
                        <c:v>39615</c:v>
                      </c:pt>
                      <c:pt idx="33">
                        <c:v>43544</c:v>
                      </c:pt>
                      <c:pt idx="34">
                        <c:v>41100</c:v>
                      </c:pt>
                      <c:pt idx="35">
                        <c:v>10363</c:v>
                      </c:pt>
                      <c:pt idx="36">
                        <c:v>32942</c:v>
                      </c:pt>
                      <c:pt idx="37">
                        <c:v>54379</c:v>
                      </c:pt>
                      <c:pt idx="38">
                        <c:v>24991</c:v>
                      </c:pt>
                      <c:pt idx="39">
                        <c:v>36225</c:v>
                      </c:pt>
                      <c:pt idx="40">
                        <c:v>52341</c:v>
                      </c:pt>
                      <c:pt idx="41">
                        <c:v>55716</c:v>
                      </c:pt>
                      <c:pt idx="42">
                        <c:v>32927</c:v>
                      </c:pt>
                      <c:pt idx="43">
                        <c:v>44222</c:v>
                      </c:pt>
                      <c:pt idx="44">
                        <c:v>49821</c:v>
                      </c:pt>
                      <c:pt idx="45">
                        <c:v>56460</c:v>
                      </c:pt>
                      <c:pt idx="46">
                        <c:v>38013</c:v>
                      </c:pt>
                      <c:pt idx="47">
                        <c:v>48698</c:v>
                      </c:pt>
                      <c:pt idx="48">
                        <c:v>50651</c:v>
                      </c:pt>
                      <c:pt idx="49">
                        <c:v>66928</c:v>
                      </c:pt>
                      <c:pt idx="50">
                        <c:v>38663</c:v>
                      </c:pt>
                      <c:pt idx="51">
                        <c:v>51241</c:v>
                      </c:pt>
                      <c:pt idx="52">
                        <c:v>51989</c:v>
                      </c:pt>
                      <c:pt idx="53">
                        <c:v>65358</c:v>
                      </c:pt>
                      <c:pt idx="54">
                        <c:v>38603</c:v>
                      </c:pt>
                      <c:pt idx="55">
                        <c:v>46912</c:v>
                      </c:pt>
                      <c:pt idx="56">
                        <c:v>63922</c:v>
                      </c:pt>
                      <c:pt idx="57">
                        <c:v>61208</c:v>
                      </c:pt>
                      <c:pt idx="58">
                        <c:v>37277</c:v>
                      </c:pt>
                      <c:pt idx="59">
                        <c:v>36453</c:v>
                      </c:pt>
                      <c:pt idx="60">
                        <c:v>45418</c:v>
                      </c:pt>
                      <c:pt idx="61">
                        <c:v>54823</c:v>
                      </c:pt>
                      <c:pt idx="62">
                        <c:v>33901</c:v>
                      </c:pt>
                      <c:pt idx="63">
                        <c:v>40232</c:v>
                      </c:pt>
                      <c:pt idx="64">
                        <c:v>39376</c:v>
                      </c:pt>
                      <c:pt idx="65">
                        <c:v>36493</c:v>
                      </c:pt>
                      <c:pt idx="66">
                        <c:v>25654</c:v>
                      </c:pt>
                      <c:pt idx="67">
                        <c:v>34818</c:v>
                      </c:pt>
                      <c:pt idx="68">
                        <c:v>24623</c:v>
                      </c:pt>
                      <c:pt idx="69">
                        <c:v>30753</c:v>
                      </c:pt>
                      <c:pt idx="70">
                        <c:v>8439</c:v>
                      </c:pt>
                      <c:pt idx="71">
                        <c:v>20200</c:v>
                      </c:pt>
                      <c:pt idx="72">
                        <c:v>25943</c:v>
                      </c:pt>
                      <c:pt idx="73">
                        <c:v>9260</c:v>
                      </c:pt>
                      <c:pt idx="74">
                        <c:v>24764</c:v>
                      </c:pt>
                      <c:pt idx="75">
                        <c:v>39644</c:v>
                      </c:pt>
                      <c:pt idx="76">
                        <c:v>39608</c:v>
                      </c:pt>
                    </c:numCache>
                  </c:numRef>
                </c:val>
                <c:smooth val="0"/>
                <c:extLst xmlns:c15="http://schemas.microsoft.com/office/drawing/2012/chart">
                  <c:ext xmlns:c16="http://schemas.microsoft.com/office/drawing/2014/chart" uri="{C3380CC4-5D6E-409C-BE32-E72D297353CC}">
                    <c16:uniqueId val="{0000000B-6F2F-47A6-9C25-06E9545DA35B}"/>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'for pptx'!$B$15</c15:sqref>
                        </c15:formulaRef>
                      </c:ext>
                    </c:extLst>
                    <c:strCache>
                      <c:ptCount val="1"/>
                      <c:pt idx="0">
                        <c:v>特別利益</c:v>
                      </c:pt>
                    </c:strCache>
                  </c:strRef>
                </c:tx>
                <c:spPr>
                  <a:ln w="28575" cap="rnd">
                    <a:solidFill>
                      <a:schemeClr val="accent1">
                        <a:lumMod val="80000"/>
                        <a:lumOff val="2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pptx'!$C$15:$CB$15</c15:sqref>
                        </c15:fullRef>
                        <c15:formulaRef>
                          <c15:sqref>('for pptx'!$C$15:$AF$15,'for pptx'!$AH$15:$CB$15)</c15:sqref>
                        </c15:formulaRef>
                      </c:ext>
                    </c:extLst>
                    <c:numCache>
                      <c:formatCode>#,##0_);\(#,##0\)</c:formatCode>
                      <c:ptCount val="77"/>
                      <c:pt idx="0">
                        <c:v>210</c:v>
                      </c:pt>
                      <c:pt idx="1">
                        <c:v>80</c:v>
                      </c:pt>
                      <c:pt idx="2">
                        <c:v>59</c:v>
                      </c:pt>
                      <c:pt idx="3">
                        <c:v>1314</c:v>
                      </c:pt>
                      <c:pt idx="4">
                        <c:v>194</c:v>
                      </c:pt>
                      <c:pt idx="5">
                        <c:v>73</c:v>
                      </c:pt>
                      <c:pt idx="6">
                        <c:v>529</c:v>
                      </c:pt>
                      <c:pt idx="7">
                        <c:v>1055</c:v>
                      </c:pt>
                      <c:pt idx="8">
                        <c:v>99</c:v>
                      </c:pt>
                      <c:pt idx="9">
                        <c:v>198</c:v>
                      </c:pt>
                      <c:pt idx="10">
                        <c:v>34</c:v>
                      </c:pt>
                      <c:pt idx="11">
                        <c:v>216</c:v>
                      </c:pt>
                      <c:pt idx="12">
                        <c:v>175</c:v>
                      </c:pt>
                      <c:pt idx="13">
                        <c:v>220</c:v>
                      </c:pt>
                      <c:pt idx="14">
                        <c:v>654</c:v>
                      </c:pt>
                      <c:pt idx="15">
                        <c:v>879</c:v>
                      </c:pt>
                      <c:pt idx="16">
                        <c:v>39</c:v>
                      </c:pt>
                      <c:pt idx="17">
                        <c:v>63</c:v>
                      </c:pt>
                      <c:pt idx="18">
                        <c:v>20</c:v>
                      </c:pt>
                      <c:pt idx="19">
                        <c:v>518</c:v>
                      </c:pt>
                      <c:pt idx="20">
                        <c:v>89</c:v>
                      </c:pt>
                      <c:pt idx="21">
                        <c:v>187</c:v>
                      </c:pt>
                      <c:pt idx="22">
                        <c:v>74</c:v>
                      </c:pt>
                      <c:pt idx="23">
                        <c:v>998</c:v>
                      </c:pt>
                      <c:pt idx="24">
                        <c:v>91</c:v>
                      </c:pt>
                      <c:pt idx="25">
                        <c:v>84</c:v>
                      </c:pt>
                      <c:pt idx="26">
                        <c:v>75</c:v>
                      </c:pt>
                      <c:pt idx="27">
                        <c:v>23</c:v>
                      </c:pt>
                      <c:pt idx="28">
                        <c:v>392</c:v>
                      </c:pt>
                      <c:pt idx="29">
                        <c:v>58</c:v>
                      </c:pt>
                      <c:pt idx="30">
                        <c:v>390</c:v>
                      </c:pt>
                      <c:pt idx="31">
                        <c:v>405</c:v>
                      </c:pt>
                      <c:pt idx="32">
                        <c:v>11</c:v>
                      </c:pt>
                      <c:pt idx="33">
                        <c:v>87</c:v>
                      </c:pt>
                      <c:pt idx="34">
                        <c:v>58</c:v>
                      </c:pt>
                      <c:pt idx="35">
                        <c:v>18</c:v>
                      </c:pt>
                      <c:pt idx="36">
                        <c:v>132</c:v>
                      </c:pt>
                      <c:pt idx="37">
                        <c:v>124</c:v>
                      </c:pt>
                      <c:pt idx="38">
                        <c:v>144</c:v>
                      </c:pt>
                      <c:pt idx="39">
                        <c:v>547</c:v>
                      </c:pt>
                      <c:pt idx="40">
                        <c:v>140</c:v>
                      </c:pt>
                      <c:pt idx="41">
                        <c:v>730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extLst xmlns:c15="http://schemas.microsoft.com/office/drawing/2012/chart">
                  <c:ext xmlns:c16="http://schemas.microsoft.com/office/drawing/2014/chart" uri="{C3380CC4-5D6E-409C-BE32-E72D297353CC}">
                    <c16:uniqueId val="{0000000C-6F2F-47A6-9C25-06E9545DA35B}"/>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'for pptx'!$B$16</c15:sqref>
                        </c15:formulaRef>
                      </c:ext>
                    </c:extLst>
                    <c:strCache>
                      <c:ptCount val="1"/>
                      <c:pt idx="0">
                        <c:v>特別損失</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pptx'!$C$16:$CB$16</c15:sqref>
                        </c15:fullRef>
                        <c15:formulaRef>
                          <c15:sqref>('for pptx'!$C$16:$AF$16,'for pptx'!$AH$16:$CB$16)</c15:sqref>
                        </c15:formulaRef>
                      </c:ext>
                    </c:extLst>
                    <c:numCache>
                      <c:formatCode>#,##0_);\(#,##0\)</c:formatCode>
                      <c:ptCount val="77"/>
                      <c:pt idx="0">
                        <c:v>588</c:v>
                      </c:pt>
                      <c:pt idx="1">
                        <c:v>854</c:v>
                      </c:pt>
                      <c:pt idx="2">
                        <c:v>302</c:v>
                      </c:pt>
                      <c:pt idx="3">
                        <c:v>4967</c:v>
                      </c:pt>
                      <c:pt idx="4">
                        <c:v>526</c:v>
                      </c:pt>
                      <c:pt idx="5">
                        <c:v>965</c:v>
                      </c:pt>
                      <c:pt idx="6">
                        <c:v>730</c:v>
                      </c:pt>
                      <c:pt idx="7">
                        <c:v>2679</c:v>
                      </c:pt>
                      <c:pt idx="8">
                        <c:v>674</c:v>
                      </c:pt>
                      <c:pt idx="9">
                        <c:v>746</c:v>
                      </c:pt>
                      <c:pt idx="10">
                        <c:v>315</c:v>
                      </c:pt>
                      <c:pt idx="11">
                        <c:v>2638</c:v>
                      </c:pt>
                      <c:pt idx="12">
                        <c:v>699</c:v>
                      </c:pt>
                      <c:pt idx="13">
                        <c:v>921</c:v>
                      </c:pt>
                      <c:pt idx="14">
                        <c:v>865</c:v>
                      </c:pt>
                      <c:pt idx="15">
                        <c:v>2039</c:v>
                      </c:pt>
                      <c:pt idx="16">
                        <c:v>643</c:v>
                      </c:pt>
                      <c:pt idx="17">
                        <c:v>4723</c:v>
                      </c:pt>
                      <c:pt idx="18">
                        <c:v>2712</c:v>
                      </c:pt>
                      <c:pt idx="19">
                        <c:v>3173</c:v>
                      </c:pt>
                      <c:pt idx="20">
                        <c:v>2356</c:v>
                      </c:pt>
                      <c:pt idx="21">
                        <c:v>756</c:v>
                      </c:pt>
                      <c:pt idx="22">
                        <c:v>275</c:v>
                      </c:pt>
                      <c:pt idx="23">
                        <c:v>5278</c:v>
                      </c:pt>
                      <c:pt idx="24">
                        <c:v>1754</c:v>
                      </c:pt>
                      <c:pt idx="25">
                        <c:v>1461</c:v>
                      </c:pt>
                      <c:pt idx="26">
                        <c:v>515</c:v>
                      </c:pt>
                      <c:pt idx="27">
                        <c:v>1312</c:v>
                      </c:pt>
                      <c:pt idx="28">
                        <c:v>372</c:v>
                      </c:pt>
                      <c:pt idx="29">
                        <c:v>732</c:v>
                      </c:pt>
                      <c:pt idx="30">
                        <c:v>621</c:v>
                      </c:pt>
                      <c:pt idx="31">
                        <c:v>6713</c:v>
                      </c:pt>
                      <c:pt idx="32">
                        <c:v>3492</c:v>
                      </c:pt>
                      <c:pt idx="33">
                        <c:v>3181</c:v>
                      </c:pt>
                      <c:pt idx="34">
                        <c:v>580</c:v>
                      </c:pt>
                      <c:pt idx="35">
                        <c:v>579</c:v>
                      </c:pt>
                      <c:pt idx="36">
                        <c:v>593</c:v>
                      </c:pt>
                      <c:pt idx="37">
                        <c:v>10603</c:v>
                      </c:pt>
                      <c:pt idx="38">
                        <c:v>593</c:v>
                      </c:pt>
                      <c:pt idx="39">
                        <c:v>2179</c:v>
                      </c:pt>
                      <c:pt idx="40">
                        <c:v>882</c:v>
                      </c:pt>
                      <c:pt idx="41">
                        <c:v>5601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extLst xmlns:c15="http://schemas.microsoft.com/office/drawing/2012/chart">
                  <c:ext xmlns:c16="http://schemas.microsoft.com/office/drawing/2014/chart" uri="{C3380CC4-5D6E-409C-BE32-E72D297353CC}">
                    <c16:uniqueId val="{0000000D-6F2F-47A6-9C25-06E9545DA35B}"/>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'for pptx'!$B$17</c15:sqref>
                        </c15:formulaRef>
                      </c:ext>
                    </c:extLst>
                    <c:strCache>
                      <c:ptCount val="1"/>
                      <c:pt idx="0">
                        <c:v>税引前当期純利益</c:v>
                      </c:pt>
                    </c:strCache>
                  </c:strRef>
                </c:tx>
                <c:spPr>
                  <a:ln w="28575" cap="rnd">
                    <a:solidFill>
                      <a:schemeClr val="accent3">
                        <a:lumMod val="80000"/>
                        <a:lumOff val="20000"/>
                      </a:schemeClr>
                    </a:solidFill>
                    <a:round/>
                  </a:ln>
                  <a:effectLst/>
                </c:spPr>
                <c:marker>
                  <c:symbol val="none"/>
                </c:marker>
                <c:cat>
                  <c:numRef>
                    <c:extLst>
                      <c:ext xmlns:c15="http://schemas.microsoft.com/office/drawing/2012/chart" uri="{02D57815-91ED-43cb-92C2-25804820EDAC}">
                        <c15:fullRef>
                          <c15:sqref>'for pptx'!$C$2:$CB$2</c15:sqref>
                        </c15:fullRef>
                        <c15:formulaRef>
                          <c15:sqref>('for pptx'!$C$2:$AF$2,'for pptx'!$AH$2:$CB$2)</c15:sqref>
                        </c15:formulaRef>
                      </c:ext>
                    </c:extLst>
                    <c:numCache>
                      <c:formatCode>yy"/"mm;@</c:formatCode>
                      <c:ptCount val="77"/>
                      <c:pt idx="0">
                        <c:v>38504</c:v>
                      </c:pt>
                      <c:pt idx="1">
                        <c:v>38596</c:v>
                      </c:pt>
                      <c:pt idx="2">
                        <c:v>38687</c:v>
                      </c:pt>
                      <c:pt idx="3">
                        <c:v>38777</c:v>
                      </c:pt>
                      <c:pt idx="4">
                        <c:v>38869</c:v>
                      </c:pt>
                      <c:pt idx="5">
                        <c:v>38961</c:v>
                      </c:pt>
                      <c:pt idx="6">
                        <c:v>39052</c:v>
                      </c:pt>
                      <c:pt idx="7">
                        <c:v>39142</c:v>
                      </c:pt>
                      <c:pt idx="8">
                        <c:v>39234</c:v>
                      </c:pt>
                      <c:pt idx="9">
                        <c:v>39326</c:v>
                      </c:pt>
                      <c:pt idx="10">
                        <c:v>39417</c:v>
                      </c:pt>
                      <c:pt idx="11">
                        <c:v>39508</c:v>
                      </c:pt>
                      <c:pt idx="12">
                        <c:v>39600</c:v>
                      </c:pt>
                      <c:pt idx="13">
                        <c:v>39692</c:v>
                      </c:pt>
                      <c:pt idx="14">
                        <c:v>39783</c:v>
                      </c:pt>
                      <c:pt idx="15">
                        <c:v>39873</c:v>
                      </c:pt>
                      <c:pt idx="16">
                        <c:v>39965</c:v>
                      </c:pt>
                      <c:pt idx="17">
                        <c:v>40057</c:v>
                      </c:pt>
                      <c:pt idx="18">
                        <c:v>40148</c:v>
                      </c:pt>
                      <c:pt idx="19">
                        <c:v>40238</c:v>
                      </c:pt>
                      <c:pt idx="20">
                        <c:v>40330</c:v>
                      </c:pt>
                      <c:pt idx="21">
                        <c:v>40422</c:v>
                      </c:pt>
                      <c:pt idx="22">
                        <c:v>40513</c:v>
                      </c:pt>
                      <c:pt idx="23">
                        <c:v>40603</c:v>
                      </c:pt>
                      <c:pt idx="24">
                        <c:v>40695</c:v>
                      </c:pt>
                      <c:pt idx="25">
                        <c:v>40787</c:v>
                      </c:pt>
                      <c:pt idx="26">
                        <c:v>40878</c:v>
                      </c:pt>
                      <c:pt idx="27">
                        <c:v>40969</c:v>
                      </c:pt>
                      <c:pt idx="28">
                        <c:v>41061</c:v>
                      </c:pt>
                      <c:pt idx="29">
                        <c:v>41153</c:v>
                      </c:pt>
                      <c:pt idx="30">
                        <c:v>41334</c:v>
                      </c:pt>
                      <c:pt idx="31">
                        <c:v>41426</c:v>
                      </c:pt>
                      <c:pt idx="32">
                        <c:v>41518</c:v>
                      </c:pt>
                      <c:pt idx="33">
                        <c:v>41609</c:v>
                      </c:pt>
                      <c:pt idx="34">
                        <c:v>41699</c:v>
                      </c:pt>
                      <c:pt idx="35">
                        <c:v>41791</c:v>
                      </c:pt>
                      <c:pt idx="36">
                        <c:v>41883</c:v>
                      </c:pt>
                      <c:pt idx="37">
                        <c:v>41974</c:v>
                      </c:pt>
                      <c:pt idx="38">
                        <c:v>42064</c:v>
                      </c:pt>
                      <c:pt idx="39">
                        <c:v>42156</c:v>
                      </c:pt>
                      <c:pt idx="40">
                        <c:v>42248</c:v>
                      </c:pt>
                      <c:pt idx="41">
                        <c:v>42339</c:v>
                      </c:pt>
                      <c:pt idx="42">
                        <c:v>42430</c:v>
                      </c:pt>
                      <c:pt idx="43">
                        <c:v>42522</c:v>
                      </c:pt>
                      <c:pt idx="44">
                        <c:v>42614</c:v>
                      </c:pt>
                      <c:pt idx="45">
                        <c:v>42705</c:v>
                      </c:pt>
                      <c:pt idx="46">
                        <c:v>42795</c:v>
                      </c:pt>
                      <c:pt idx="47">
                        <c:v>42887</c:v>
                      </c:pt>
                      <c:pt idx="48">
                        <c:v>42979</c:v>
                      </c:pt>
                      <c:pt idx="49">
                        <c:v>43070</c:v>
                      </c:pt>
                      <c:pt idx="50">
                        <c:v>43160</c:v>
                      </c:pt>
                      <c:pt idx="51">
                        <c:v>43252</c:v>
                      </c:pt>
                      <c:pt idx="52">
                        <c:v>43344</c:v>
                      </c:pt>
                      <c:pt idx="53">
                        <c:v>43435</c:v>
                      </c:pt>
                      <c:pt idx="54">
                        <c:v>43525</c:v>
                      </c:pt>
                      <c:pt idx="55">
                        <c:v>43617</c:v>
                      </c:pt>
                      <c:pt idx="56">
                        <c:v>43709</c:v>
                      </c:pt>
                      <c:pt idx="57">
                        <c:v>43800</c:v>
                      </c:pt>
                      <c:pt idx="58">
                        <c:v>43891</c:v>
                      </c:pt>
                      <c:pt idx="59">
                        <c:v>43983</c:v>
                      </c:pt>
                      <c:pt idx="60">
                        <c:v>44075</c:v>
                      </c:pt>
                      <c:pt idx="61">
                        <c:v>44166</c:v>
                      </c:pt>
                      <c:pt idx="62">
                        <c:v>44256</c:v>
                      </c:pt>
                      <c:pt idx="63">
                        <c:v>44348</c:v>
                      </c:pt>
                      <c:pt idx="64">
                        <c:v>44440</c:v>
                      </c:pt>
                      <c:pt idx="65">
                        <c:v>44531</c:v>
                      </c:pt>
                      <c:pt idx="66">
                        <c:v>44621</c:v>
                      </c:pt>
                      <c:pt idx="67">
                        <c:v>44713</c:v>
                      </c:pt>
                      <c:pt idx="68">
                        <c:v>44805</c:v>
                      </c:pt>
                      <c:pt idx="69">
                        <c:v>44896</c:v>
                      </c:pt>
                      <c:pt idx="70">
                        <c:v>44986</c:v>
                      </c:pt>
                      <c:pt idx="71">
                        <c:v>45078</c:v>
                      </c:pt>
                      <c:pt idx="72">
                        <c:v>45170</c:v>
                      </c:pt>
                      <c:pt idx="73">
                        <c:v>45261</c:v>
                      </c:pt>
                      <c:pt idx="74">
                        <c:v>45352</c:v>
                      </c:pt>
                      <c:pt idx="75">
                        <c:v>45444</c:v>
                      </c:pt>
                      <c:pt idx="76">
                        <c:v>45536</c:v>
                      </c:pt>
                    </c:numCache>
                  </c:numRef>
                </c:cat>
                <c:val>
                  <c:numRef>
                    <c:extLst>
                      <c:ext xmlns:c15="http://schemas.microsoft.com/office/drawing/2012/chart" uri="{02D57815-91ED-43cb-92C2-25804820EDAC}">
                        <c15:fullRef>
                          <c15:sqref>'for pptx'!$C$17:$CB$17</c15:sqref>
                        </c15:fullRef>
                        <c15:formulaRef>
                          <c15:sqref>('for pptx'!$C$17:$AF$17,'for pptx'!$AH$17:$CB$17)</c15:sqref>
                        </c15:formulaRef>
                      </c:ext>
                    </c:extLst>
                    <c:numCache>
                      <c:formatCode>#,##0_);\(#,##0\)</c:formatCode>
                      <c:ptCount val="77"/>
                      <c:pt idx="0">
                        <c:v>27274</c:v>
                      </c:pt>
                      <c:pt idx="1">
                        <c:v>35212</c:v>
                      </c:pt>
                      <c:pt idx="2">
                        <c:v>43193</c:v>
                      </c:pt>
                      <c:pt idx="3">
                        <c:v>11229</c:v>
                      </c:pt>
                      <c:pt idx="4">
                        <c:v>24200</c:v>
                      </c:pt>
                      <c:pt idx="5">
                        <c:v>33056</c:v>
                      </c:pt>
                      <c:pt idx="6">
                        <c:v>39878</c:v>
                      </c:pt>
                      <c:pt idx="7">
                        <c:v>19993</c:v>
                      </c:pt>
                      <c:pt idx="8">
                        <c:v>24904</c:v>
                      </c:pt>
                      <c:pt idx="9">
                        <c:v>29008</c:v>
                      </c:pt>
                      <c:pt idx="10">
                        <c:v>40211</c:v>
                      </c:pt>
                      <c:pt idx="11">
                        <c:v>16274</c:v>
                      </c:pt>
                      <c:pt idx="12">
                        <c:v>25543</c:v>
                      </c:pt>
                      <c:pt idx="13">
                        <c:v>28218</c:v>
                      </c:pt>
                      <c:pt idx="14">
                        <c:v>35602</c:v>
                      </c:pt>
                      <c:pt idx="15">
                        <c:v>2650</c:v>
                      </c:pt>
                      <c:pt idx="16">
                        <c:v>19326</c:v>
                      </c:pt>
                      <c:pt idx="17">
                        <c:v>21271</c:v>
                      </c:pt>
                      <c:pt idx="18">
                        <c:v>36707</c:v>
                      </c:pt>
                      <c:pt idx="19">
                        <c:v>5657</c:v>
                      </c:pt>
                      <c:pt idx="20">
                        <c:v>23142</c:v>
                      </c:pt>
                      <c:pt idx="21">
                        <c:v>30463</c:v>
                      </c:pt>
                      <c:pt idx="22">
                        <c:v>42054</c:v>
                      </c:pt>
                      <c:pt idx="23">
                        <c:v>359</c:v>
                      </c:pt>
                      <c:pt idx="24">
                        <c:v>28356</c:v>
                      </c:pt>
                      <c:pt idx="25">
                        <c:v>27499</c:v>
                      </c:pt>
                      <c:pt idx="26">
                        <c:v>36642</c:v>
                      </c:pt>
                      <c:pt idx="27">
                        <c:v>12761</c:v>
                      </c:pt>
                      <c:pt idx="28">
                        <c:v>21834</c:v>
                      </c:pt>
                      <c:pt idx="29">
                        <c:v>32865</c:v>
                      </c:pt>
                      <c:pt idx="30">
                        <c:v>19259</c:v>
                      </c:pt>
                      <c:pt idx="31">
                        <c:v>19096</c:v>
                      </c:pt>
                      <c:pt idx="32">
                        <c:v>36134</c:v>
                      </c:pt>
                      <c:pt idx="33">
                        <c:v>40450</c:v>
                      </c:pt>
                      <c:pt idx="34">
                        <c:v>40578</c:v>
                      </c:pt>
                      <c:pt idx="35">
                        <c:v>9802</c:v>
                      </c:pt>
                      <c:pt idx="36">
                        <c:v>32481</c:v>
                      </c:pt>
                      <c:pt idx="37">
                        <c:v>43900</c:v>
                      </c:pt>
                      <c:pt idx="38">
                        <c:v>24542</c:v>
                      </c:pt>
                      <c:pt idx="39">
                        <c:v>34593</c:v>
                      </c:pt>
                      <c:pt idx="40">
                        <c:v>51599</c:v>
                      </c:pt>
                      <c:pt idx="41">
                        <c:v>50845</c:v>
                      </c:pt>
                      <c:pt idx="42">
                        <c:v>32927</c:v>
                      </c:pt>
                      <c:pt idx="43">
                        <c:v>44222</c:v>
                      </c:pt>
                      <c:pt idx="44">
                        <c:v>49821</c:v>
                      </c:pt>
                      <c:pt idx="45">
                        <c:v>56460</c:v>
                      </c:pt>
                      <c:pt idx="46">
                        <c:v>38013</c:v>
                      </c:pt>
                      <c:pt idx="47">
                        <c:v>48698</c:v>
                      </c:pt>
                      <c:pt idx="48">
                        <c:v>50651</c:v>
                      </c:pt>
                      <c:pt idx="49">
                        <c:v>66928</c:v>
                      </c:pt>
                      <c:pt idx="50">
                        <c:v>38663</c:v>
                      </c:pt>
                      <c:pt idx="51">
                        <c:v>51241</c:v>
                      </c:pt>
                      <c:pt idx="52">
                        <c:v>51989</c:v>
                      </c:pt>
                      <c:pt idx="53">
                        <c:v>65358</c:v>
                      </c:pt>
                      <c:pt idx="54">
                        <c:v>38603</c:v>
                      </c:pt>
                      <c:pt idx="55">
                        <c:v>46912</c:v>
                      </c:pt>
                      <c:pt idx="56">
                        <c:v>63922</c:v>
                      </c:pt>
                      <c:pt idx="57">
                        <c:v>61208</c:v>
                      </c:pt>
                      <c:pt idx="58">
                        <c:v>37277</c:v>
                      </c:pt>
                      <c:pt idx="59">
                        <c:v>36453</c:v>
                      </c:pt>
                      <c:pt idx="60">
                        <c:v>45418</c:v>
                      </c:pt>
                      <c:pt idx="61">
                        <c:v>54823</c:v>
                      </c:pt>
                      <c:pt idx="62">
                        <c:v>33901</c:v>
                      </c:pt>
                      <c:pt idx="63">
                        <c:v>40232</c:v>
                      </c:pt>
                      <c:pt idx="64">
                        <c:v>39376</c:v>
                      </c:pt>
                      <c:pt idx="65">
                        <c:v>36493</c:v>
                      </c:pt>
                      <c:pt idx="66">
                        <c:v>25654</c:v>
                      </c:pt>
                      <c:pt idx="67">
                        <c:v>34818</c:v>
                      </c:pt>
                      <c:pt idx="68">
                        <c:v>24623</c:v>
                      </c:pt>
                      <c:pt idx="69">
                        <c:v>30753</c:v>
                      </c:pt>
                      <c:pt idx="70">
                        <c:v>8439</c:v>
                      </c:pt>
                      <c:pt idx="71">
                        <c:v>20200</c:v>
                      </c:pt>
                      <c:pt idx="72">
                        <c:v>25943</c:v>
                      </c:pt>
                      <c:pt idx="73">
                        <c:v>9260</c:v>
                      </c:pt>
                      <c:pt idx="74">
                        <c:v>24764</c:v>
                      </c:pt>
                      <c:pt idx="75">
                        <c:v>39644</c:v>
                      </c:pt>
                      <c:pt idx="76">
                        <c:v>39608</c:v>
                      </c:pt>
                    </c:numCache>
                  </c:numRef>
                </c:val>
                <c:smooth val="0"/>
                <c:extLst xmlns:c15="http://schemas.microsoft.com/office/drawing/2012/chart">
                  <c:ext xmlns:c16="http://schemas.microsoft.com/office/drawing/2014/chart" uri="{C3380CC4-5D6E-409C-BE32-E72D297353CC}">
                    <c16:uniqueId val="{0000000E-6F2F-47A6-9C25-06E9545DA35B}"/>
                  </c:ext>
                </c:extLst>
              </c15:ser>
            </c15:filteredLineSeries>
          </c:ext>
        </c:extLst>
      </c:lineChart>
      <c:dateAx>
        <c:axId val="494511823"/>
        <c:scaling>
          <c:orientation val="minMax"/>
        </c:scaling>
        <c:delete val="0"/>
        <c:axPos val="b"/>
        <c:numFmt formatCode="yy&quot;/&quot;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4513743"/>
        <c:crosses val="autoZero"/>
        <c:auto val="1"/>
        <c:lblOffset val="100"/>
        <c:baseTimeUnit val="months"/>
      </c:dateAx>
      <c:valAx>
        <c:axId val="494513743"/>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451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cat>
            <c:numRef>
              <c:f>'for pptx'!$AW$2:$CB$2</c:f>
              <c:numCache>
                <c:formatCode>yy"/"mm;@</c:formatCode>
                <c:ptCount val="32"/>
                <c:pt idx="0">
                  <c:v>42705</c:v>
                </c:pt>
                <c:pt idx="1">
                  <c:v>42795</c:v>
                </c:pt>
                <c:pt idx="2">
                  <c:v>42887</c:v>
                </c:pt>
                <c:pt idx="3">
                  <c:v>42979</c:v>
                </c:pt>
                <c:pt idx="4">
                  <c:v>43070</c:v>
                </c:pt>
                <c:pt idx="5">
                  <c:v>43160</c:v>
                </c:pt>
                <c:pt idx="6">
                  <c:v>43252</c:v>
                </c:pt>
                <c:pt idx="7">
                  <c:v>43344</c:v>
                </c:pt>
                <c:pt idx="8">
                  <c:v>43435</c:v>
                </c:pt>
                <c:pt idx="9">
                  <c:v>43525</c:v>
                </c:pt>
                <c:pt idx="10">
                  <c:v>43617</c:v>
                </c:pt>
                <c:pt idx="11">
                  <c:v>43709</c:v>
                </c:pt>
                <c:pt idx="12">
                  <c:v>43800</c:v>
                </c:pt>
                <c:pt idx="13">
                  <c:v>43891</c:v>
                </c:pt>
                <c:pt idx="14">
                  <c:v>43983</c:v>
                </c:pt>
                <c:pt idx="15">
                  <c:v>44075</c:v>
                </c:pt>
                <c:pt idx="16">
                  <c:v>44166</c:v>
                </c:pt>
                <c:pt idx="17">
                  <c:v>44256</c:v>
                </c:pt>
                <c:pt idx="18">
                  <c:v>44348</c:v>
                </c:pt>
                <c:pt idx="19">
                  <c:v>44440</c:v>
                </c:pt>
                <c:pt idx="20">
                  <c:v>44531</c:v>
                </c:pt>
                <c:pt idx="21">
                  <c:v>44621</c:v>
                </c:pt>
                <c:pt idx="22">
                  <c:v>44713</c:v>
                </c:pt>
                <c:pt idx="23">
                  <c:v>44805</c:v>
                </c:pt>
                <c:pt idx="24">
                  <c:v>44896</c:v>
                </c:pt>
                <c:pt idx="25">
                  <c:v>44986</c:v>
                </c:pt>
                <c:pt idx="26">
                  <c:v>45078</c:v>
                </c:pt>
                <c:pt idx="27">
                  <c:v>45170</c:v>
                </c:pt>
                <c:pt idx="28">
                  <c:v>45261</c:v>
                </c:pt>
                <c:pt idx="29">
                  <c:v>45352</c:v>
                </c:pt>
                <c:pt idx="30">
                  <c:v>45444</c:v>
                </c:pt>
                <c:pt idx="31">
                  <c:v>45536</c:v>
                </c:pt>
              </c:numCache>
            </c:numRef>
          </c:cat>
          <c:val>
            <c:numRef>
              <c:f>'for pptx'!$AW$21:$CB$21</c:f>
              <c:numCache>
                <c:formatCode>General</c:formatCode>
                <c:ptCount val="32"/>
                <c:pt idx="0">
                  <c:v>33.802320000000002</c:v>
                </c:pt>
                <c:pt idx="1">
                  <c:v>37.806471000000002</c:v>
                </c:pt>
                <c:pt idx="2">
                  <c:v>35.447313999999999</c:v>
                </c:pt>
                <c:pt idx="3">
                  <c:v>34.917842999999998</c:v>
                </c:pt>
                <c:pt idx="4">
                  <c:v>37.017538999999999</c:v>
                </c:pt>
                <c:pt idx="5">
                  <c:v>39.036631999999997</c:v>
                </c:pt>
                <c:pt idx="6">
                  <c:v>36.794781999999998</c:v>
                </c:pt>
                <c:pt idx="7">
                  <c:v>35.875275000000002</c:v>
                </c:pt>
                <c:pt idx="8">
                  <c:v>37.701681999999998</c:v>
                </c:pt>
                <c:pt idx="9">
                  <c:v>37.877913999999997</c:v>
                </c:pt>
                <c:pt idx="10">
                  <c:v>36.099578999999999</c:v>
                </c:pt>
                <c:pt idx="11">
                  <c:v>34.570056000000001</c:v>
                </c:pt>
                <c:pt idx="12">
                  <c:v>36.954456999999998</c:v>
                </c:pt>
                <c:pt idx="13">
                  <c:v>38.729657000000003</c:v>
                </c:pt>
                <c:pt idx="14">
                  <c:v>36.760108000000002</c:v>
                </c:pt>
                <c:pt idx="15">
                  <c:v>36.159004000000003</c:v>
                </c:pt>
                <c:pt idx="16">
                  <c:v>38.232283000000002</c:v>
                </c:pt>
                <c:pt idx="17">
                  <c:v>40.410471999999999</c:v>
                </c:pt>
                <c:pt idx="18">
                  <c:v>39.713469000000003</c:v>
                </c:pt>
                <c:pt idx="19">
                  <c:v>39.648017000000003</c:v>
                </c:pt>
                <c:pt idx="20">
                  <c:v>41.955202999999997</c:v>
                </c:pt>
                <c:pt idx="21">
                  <c:v>45.310918999999998</c:v>
                </c:pt>
                <c:pt idx="22">
                  <c:v>44.312379999999997</c:v>
                </c:pt>
                <c:pt idx="23">
                  <c:v>44.574047999999998</c:v>
                </c:pt>
                <c:pt idx="24">
                  <c:v>45.376868000000002</c:v>
                </c:pt>
                <c:pt idx="25">
                  <c:v>46.314197</c:v>
                </c:pt>
                <c:pt idx="26">
                  <c:v>43.674444000000001</c:v>
                </c:pt>
                <c:pt idx="27">
                  <c:v>43.445988999999997</c:v>
                </c:pt>
                <c:pt idx="28">
                  <c:v>44.266429000000002</c:v>
                </c:pt>
                <c:pt idx="29">
                  <c:v>46.292616000000002</c:v>
                </c:pt>
                <c:pt idx="30">
                  <c:v>45.328667000000003</c:v>
                </c:pt>
                <c:pt idx="31">
                  <c:v>44.369337999999999</c:v>
                </c:pt>
              </c:numCache>
            </c:numRef>
          </c:val>
          <c:smooth val="0"/>
          <c:extLst>
            <c:ext xmlns:c16="http://schemas.microsoft.com/office/drawing/2014/chart" uri="{C3380CC4-5D6E-409C-BE32-E72D297353CC}">
              <c16:uniqueId val="{00000000-61DC-462D-B4FD-16DD652722CB}"/>
            </c:ext>
          </c:extLst>
        </c:ser>
        <c:dLbls>
          <c:showLegendKey val="0"/>
          <c:showVal val="0"/>
          <c:showCatName val="0"/>
          <c:showSerName val="0"/>
          <c:showPercent val="0"/>
          <c:showBubbleSize val="0"/>
        </c:dLbls>
        <c:smooth val="0"/>
        <c:axId val="886237056"/>
        <c:axId val="886236576"/>
      </c:lineChart>
      <c:dateAx>
        <c:axId val="886237056"/>
        <c:scaling>
          <c:orientation val="minMax"/>
        </c:scaling>
        <c:delete val="0"/>
        <c:axPos val="b"/>
        <c:numFmt formatCode="yy&quot;/&quot;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86236576"/>
        <c:crosses val="autoZero"/>
        <c:auto val="1"/>
        <c:lblOffset val="100"/>
        <c:baseTimeUnit val="months"/>
      </c:dateAx>
      <c:valAx>
        <c:axId val="8862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862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475135</xdr:colOff>
      <xdr:row>24</xdr:row>
      <xdr:rowOff>116921</xdr:rowOff>
    </xdr:from>
    <xdr:to>
      <xdr:col>17</xdr:col>
      <xdr:colOff>621365</xdr:colOff>
      <xdr:row>52</xdr:row>
      <xdr:rowOff>12886</xdr:rowOff>
    </xdr:to>
    <xdr:graphicFrame macro="">
      <xdr:nvGraphicFramePr>
        <xdr:cNvPr id="5" name="グラフ 3">
          <a:extLst>
            <a:ext uri="{FF2B5EF4-FFF2-40B4-BE49-F238E27FC236}">
              <a16:creationId xmlns:a16="http://schemas.microsoft.com/office/drawing/2014/main" id="{43099143-B8F0-DE98-8F34-7B7D3DFA9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297873</xdr:colOff>
      <xdr:row>28</xdr:row>
      <xdr:rowOff>27710</xdr:rowOff>
    </xdr:from>
    <xdr:to>
      <xdr:col>34</xdr:col>
      <xdr:colOff>200891</xdr:colOff>
      <xdr:row>39</xdr:row>
      <xdr:rowOff>180110</xdr:rowOff>
    </xdr:to>
    <xdr:graphicFrame macro="">
      <xdr:nvGraphicFramePr>
        <xdr:cNvPr id="10" name="グラフ 1">
          <a:extLst>
            <a:ext uri="{FF2B5EF4-FFF2-40B4-BE49-F238E27FC236}">
              <a16:creationId xmlns:a16="http://schemas.microsoft.com/office/drawing/2014/main" id="{898C8B48-FA85-0B53-A3A9-B9426CB5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哲郎 小林" id="{50EA17A8-F07F-4DE4-8D10-D2D097266064}" userId="6dc329e953a94b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2" dT="2024-12-25T12:49:26.01" personId="{50EA17A8-F07F-4DE4-8D10-D2D097266064}" id="{AF7CF970-D20C-40EB-85EC-DBBB467A0016}">
    <text>何に対する割合にすればよいか、
全営業利益に対してか、セグメント合計営業利益に対してか</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kabuyoho.jp/reportAnalyst?bcode=4452"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8AA5-29BC-4A67-B357-A6A661B64D7A}">
  <dimension ref="B2:F20"/>
  <sheetViews>
    <sheetView showGridLines="0" view="pageBreakPreview" zoomScaleNormal="100" zoomScaleSheetLayoutView="100" workbookViewId="0">
      <selection activeCell="D21" sqref="D21"/>
    </sheetView>
  </sheetViews>
  <sheetFormatPr defaultRowHeight="18" x14ac:dyDescent="0.55000000000000004"/>
  <cols>
    <col min="1" max="2" width="2.58203125" customWidth="1"/>
    <col min="3" max="5" width="16.58203125" customWidth="1"/>
    <col min="6" max="6" width="2.58203125" customWidth="1"/>
  </cols>
  <sheetData>
    <row r="2" spans="2:6" ht="23.5" x14ac:dyDescent="0.55000000000000004">
      <c r="B2" s="24" t="s">
        <v>0</v>
      </c>
    </row>
    <row r="3" spans="2:6" ht="8" customHeight="1" x14ac:dyDescent="0.55000000000000004">
      <c r="B3" s="24"/>
    </row>
    <row r="4" spans="2:6" x14ac:dyDescent="0.55000000000000004">
      <c r="B4" s="41"/>
      <c r="C4" s="41" t="s">
        <v>1</v>
      </c>
    </row>
    <row r="5" spans="2:6" x14ac:dyDescent="0.55000000000000004">
      <c r="C5" s="43" t="s">
        <v>2</v>
      </c>
    </row>
    <row r="6" spans="2:6" x14ac:dyDescent="0.55000000000000004">
      <c r="C6" s="42" t="s">
        <v>535</v>
      </c>
    </row>
    <row r="8" spans="2:6" x14ac:dyDescent="0.55000000000000004">
      <c r="C8" s="48" t="s">
        <v>3</v>
      </c>
      <c r="D8" s="48" t="s">
        <v>4</v>
      </c>
      <c r="E8" s="48" t="s">
        <v>5</v>
      </c>
      <c r="F8" s="42"/>
    </row>
    <row r="9" spans="2:6" x14ac:dyDescent="0.55000000000000004">
      <c r="C9" s="44">
        <v>4452</v>
      </c>
      <c r="D9" s="44" t="s">
        <v>6</v>
      </c>
      <c r="E9" s="44" t="s">
        <v>7</v>
      </c>
      <c r="F9" s="42"/>
    </row>
    <row r="10" spans="2:6" x14ac:dyDescent="0.55000000000000004">
      <c r="C10" s="45">
        <v>2811</v>
      </c>
      <c r="D10" s="45" t="s">
        <v>8</v>
      </c>
      <c r="E10" s="45" t="s">
        <v>9</v>
      </c>
      <c r="F10" s="42"/>
    </row>
    <row r="11" spans="2:6" x14ac:dyDescent="0.55000000000000004">
      <c r="C11" s="45">
        <v>2501</v>
      </c>
      <c r="D11" s="45" t="s">
        <v>10</v>
      </c>
      <c r="E11" s="45" t="s">
        <v>11</v>
      </c>
      <c r="F11" s="42"/>
    </row>
    <row r="12" spans="2:6" x14ac:dyDescent="0.55000000000000004">
      <c r="C12" s="42"/>
      <c r="D12" s="42"/>
      <c r="E12" s="42"/>
      <c r="F12" s="42"/>
    </row>
    <row r="13" spans="2:6" x14ac:dyDescent="0.55000000000000004">
      <c r="C13" s="48" t="s">
        <v>12</v>
      </c>
      <c r="D13" s="48" t="s">
        <v>5</v>
      </c>
      <c r="E13" s="45"/>
      <c r="F13" s="42"/>
    </row>
    <row r="14" spans="2:6" x14ac:dyDescent="0.55000000000000004">
      <c r="C14" s="46">
        <v>1000</v>
      </c>
      <c r="D14" s="44" t="s">
        <v>13</v>
      </c>
      <c r="E14" s="42"/>
      <c r="F14" s="42"/>
    </row>
    <row r="15" spans="2:6" x14ac:dyDescent="0.55000000000000004">
      <c r="C15" s="47">
        <v>1000000</v>
      </c>
      <c r="D15" s="45" t="s">
        <v>14</v>
      </c>
      <c r="E15" s="42"/>
      <c r="F15" s="42"/>
    </row>
    <row r="16" spans="2:6" x14ac:dyDescent="0.55000000000000004">
      <c r="C16" s="47">
        <v>1000000000</v>
      </c>
      <c r="D16" s="45" t="s">
        <v>15</v>
      </c>
      <c r="E16" s="42"/>
      <c r="F16" s="42"/>
    </row>
    <row r="18" spans="3:5" x14ac:dyDescent="0.55000000000000004">
      <c r="C18" s="48" t="s">
        <v>12</v>
      </c>
      <c r="D18" s="48"/>
    </row>
    <row r="19" spans="3:5" x14ac:dyDescent="0.55000000000000004">
      <c r="C19" s="25" t="s">
        <v>711</v>
      </c>
      <c r="D19" s="25" t="s">
        <v>712</v>
      </c>
      <c r="E19" s="25"/>
    </row>
    <row r="20" spans="3:5" x14ac:dyDescent="0.55000000000000004">
      <c r="C20" t="s">
        <v>713</v>
      </c>
      <c r="D20" t="s">
        <v>714</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986A-34CB-4796-9C2F-B778958AB6FD}">
  <dimension ref="A1:AN137"/>
  <sheetViews>
    <sheetView zoomScale="85" zoomScaleNormal="85" workbookViewId="0">
      <pane xSplit="1" ySplit="14" topLeftCell="HJ15" activePane="bottomRight" state="frozenSplit"/>
      <selection pane="topRight" activeCell="B1" sqref="B1"/>
      <selection pane="bottomLeft" activeCell="A15" sqref="A15"/>
      <selection pane="bottomRight" activeCell="G20" sqref="G20"/>
    </sheetView>
  </sheetViews>
  <sheetFormatPr defaultColWidth="8.6640625" defaultRowHeight="12" x14ac:dyDescent="0.55000000000000004"/>
  <cols>
    <col min="1" max="1" width="33.9140625" style="18" customWidth="1"/>
    <col min="2" max="256" width="10.58203125" style="18" customWidth="1"/>
    <col min="257" max="16384" width="8.6640625" style="18"/>
  </cols>
  <sheetData>
    <row r="1" spans="1:40" ht="13" x14ac:dyDescent="0.55000000000000004">
      <c r="A1" s="74" t="s">
        <v>103</v>
      </c>
    </row>
    <row r="2" spans="1:40" ht="13" x14ac:dyDescent="0.55000000000000004">
      <c r="A2" s="17" t="s">
        <v>104</v>
      </c>
    </row>
    <row r="5" spans="1:40" ht="12.5" thickBot="1" x14ac:dyDescent="0.6">
      <c r="A5" s="19" t="s">
        <v>105</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row>
    <row r="6" spans="1:40" ht="12.5" thickTop="1" x14ac:dyDescent="0.55000000000000004">
      <c r="A6" s="20" t="s">
        <v>106</v>
      </c>
      <c r="B6" s="20" t="s">
        <v>107</v>
      </c>
      <c r="C6" s="20" t="s">
        <v>108</v>
      </c>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row>
    <row r="7" spans="1:40" x14ac:dyDescent="0.55000000000000004">
      <c r="A7" s="21" t="s">
        <v>109</v>
      </c>
      <c r="B7" s="21" t="s">
        <v>110</v>
      </c>
      <c r="C7" s="21" t="s">
        <v>111</v>
      </c>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row>
    <row r="9" spans="1:40" ht="12.5" x14ac:dyDescent="0.55000000000000004">
      <c r="A9" s="28" t="s">
        <v>112</v>
      </c>
      <c r="B9" s="28" t="s">
        <v>113</v>
      </c>
      <c r="C9" s="28" t="s">
        <v>114</v>
      </c>
      <c r="D9" s="28" t="s">
        <v>115</v>
      </c>
      <c r="E9" s="28" t="s">
        <v>116</v>
      </c>
      <c r="F9" s="28" t="s">
        <v>117</v>
      </c>
      <c r="G9" s="28" t="s">
        <v>118</v>
      </c>
      <c r="H9" s="28" t="s">
        <v>119</v>
      </c>
      <c r="I9" s="28" t="s">
        <v>120</v>
      </c>
      <c r="J9" s="28" t="s">
        <v>121</v>
      </c>
      <c r="K9" s="28" t="s">
        <v>122</v>
      </c>
      <c r="L9" s="28" t="s">
        <v>123</v>
      </c>
      <c r="M9" s="28" t="s">
        <v>124</v>
      </c>
      <c r="N9" s="28" t="s">
        <v>125</v>
      </c>
      <c r="O9" s="28" t="s">
        <v>126</v>
      </c>
      <c r="P9" s="28" t="s">
        <v>127</v>
      </c>
      <c r="Q9" s="28" t="s">
        <v>128</v>
      </c>
      <c r="R9" s="28" t="s">
        <v>129</v>
      </c>
      <c r="S9" s="28" t="s">
        <v>130</v>
      </c>
      <c r="T9" s="28" t="s">
        <v>131</v>
      </c>
      <c r="U9" s="28" t="s">
        <v>132</v>
      </c>
      <c r="V9" s="28" t="s">
        <v>133</v>
      </c>
      <c r="W9" s="28" t="s">
        <v>134</v>
      </c>
      <c r="X9" s="28" t="s">
        <v>135</v>
      </c>
      <c r="Y9" s="28" t="s">
        <v>136</v>
      </c>
      <c r="Z9" s="28" t="s">
        <v>137</v>
      </c>
      <c r="AA9" s="28" t="s">
        <v>138</v>
      </c>
      <c r="AB9" s="28" t="s">
        <v>139</v>
      </c>
      <c r="AC9" s="28" t="s">
        <v>140</v>
      </c>
      <c r="AD9" s="28" t="s">
        <v>141</v>
      </c>
      <c r="AE9" s="28" t="s">
        <v>142</v>
      </c>
      <c r="AF9" s="28" t="s">
        <v>143</v>
      </c>
      <c r="AG9" s="28" t="s">
        <v>144</v>
      </c>
      <c r="AH9" s="28" t="s">
        <v>145</v>
      </c>
      <c r="AI9" s="28" t="s">
        <v>146</v>
      </c>
      <c r="AJ9" s="28" t="s">
        <v>147</v>
      </c>
      <c r="AK9" s="28" t="s">
        <v>148</v>
      </c>
      <c r="AL9" s="28" t="s">
        <v>149</v>
      </c>
      <c r="AM9" s="28" t="s">
        <v>150</v>
      </c>
      <c r="AN9" s="28" t="s">
        <v>151</v>
      </c>
    </row>
    <row r="10" spans="1:40" ht="12.5" x14ac:dyDescent="0.55000000000000004">
      <c r="A10" s="28" t="s">
        <v>152</v>
      </c>
      <c r="B10" s="28" t="s">
        <v>153</v>
      </c>
      <c r="C10" s="28" t="s">
        <v>154</v>
      </c>
      <c r="D10" s="28" t="s">
        <v>155</v>
      </c>
      <c r="E10" s="28" t="s">
        <v>156</v>
      </c>
      <c r="F10" s="28" t="s">
        <v>153</v>
      </c>
      <c r="G10" s="28" t="s">
        <v>154</v>
      </c>
      <c r="H10" s="28" t="s">
        <v>155</v>
      </c>
      <c r="I10" s="28" t="s">
        <v>156</v>
      </c>
      <c r="J10" s="28" t="s">
        <v>153</v>
      </c>
      <c r="K10" s="28" t="s">
        <v>154</v>
      </c>
      <c r="L10" s="28" t="s">
        <v>155</v>
      </c>
      <c r="M10" s="28" t="s">
        <v>156</v>
      </c>
      <c r="N10" s="28" t="s">
        <v>153</v>
      </c>
      <c r="O10" s="28" t="s">
        <v>154</v>
      </c>
      <c r="P10" s="28" t="s">
        <v>155</v>
      </c>
      <c r="Q10" s="28" t="s">
        <v>156</v>
      </c>
      <c r="R10" s="28" t="s">
        <v>153</v>
      </c>
      <c r="S10" s="28" t="s">
        <v>154</v>
      </c>
      <c r="T10" s="28" t="s">
        <v>155</v>
      </c>
      <c r="U10" s="28" t="s">
        <v>156</v>
      </c>
      <c r="V10" s="28" t="s">
        <v>153</v>
      </c>
      <c r="W10" s="28" t="s">
        <v>154</v>
      </c>
      <c r="X10" s="28" t="s">
        <v>155</v>
      </c>
      <c r="Y10" s="28" t="s">
        <v>156</v>
      </c>
      <c r="Z10" s="28" t="s">
        <v>153</v>
      </c>
      <c r="AA10" s="28" t="s">
        <v>154</v>
      </c>
      <c r="AB10" s="28" t="s">
        <v>155</v>
      </c>
      <c r="AC10" s="28" t="s">
        <v>156</v>
      </c>
      <c r="AD10" s="28" t="s">
        <v>153</v>
      </c>
      <c r="AE10" s="28" t="s">
        <v>154</v>
      </c>
      <c r="AF10" s="28" t="s">
        <v>155</v>
      </c>
      <c r="AG10" s="28" t="s">
        <v>156</v>
      </c>
      <c r="AH10" s="28" t="s">
        <v>153</v>
      </c>
      <c r="AI10" s="28" t="s">
        <v>154</v>
      </c>
      <c r="AJ10" s="28" t="s">
        <v>155</v>
      </c>
      <c r="AK10" s="28" t="s">
        <v>156</v>
      </c>
      <c r="AL10" s="28" t="s">
        <v>153</v>
      </c>
      <c r="AM10" s="28" t="s">
        <v>154</v>
      </c>
      <c r="AN10" s="28" t="s">
        <v>155</v>
      </c>
    </row>
    <row r="11" spans="1:40" ht="12.5" x14ac:dyDescent="0.55000000000000004">
      <c r="A11" s="28" t="s">
        <v>157</v>
      </c>
      <c r="B11" s="28" t="s">
        <v>158</v>
      </c>
      <c r="C11" s="28" t="s">
        <v>158</v>
      </c>
      <c r="D11" s="28" t="s">
        <v>158</v>
      </c>
      <c r="E11" s="28" t="s">
        <v>158</v>
      </c>
      <c r="F11" s="28" t="s">
        <v>158</v>
      </c>
      <c r="G11" s="28" t="s">
        <v>158</v>
      </c>
      <c r="H11" s="28" t="s">
        <v>158</v>
      </c>
      <c r="I11" s="28" t="s">
        <v>158</v>
      </c>
      <c r="J11" s="28" t="s">
        <v>158</v>
      </c>
      <c r="K11" s="28" t="s">
        <v>158</v>
      </c>
      <c r="L11" s="28" t="s">
        <v>158</v>
      </c>
      <c r="M11" s="28" t="s">
        <v>158</v>
      </c>
      <c r="N11" s="28" t="s">
        <v>158</v>
      </c>
      <c r="O11" s="28" t="s">
        <v>158</v>
      </c>
      <c r="P11" s="28" t="s">
        <v>158</v>
      </c>
      <c r="Q11" s="28" t="s">
        <v>158</v>
      </c>
      <c r="R11" s="28" t="s">
        <v>158</v>
      </c>
      <c r="S11" s="28" t="s">
        <v>158</v>
      </c>
      <c r="T11" s="28" t="s">
        <v>158</v>
      </c>
      <c r="U11" s="28" t="s">
        <v>158</v>
      </c>
      <c r="V11" s="28" t="s">
        <v>158</v>
      </c>
      <c r="W11" s="28" t="s">
        <v>158</v>
      </c>
      <c r="X11" s="28" t="s">
        <v>158</v>
      </c>
      <c r="Y11" s="28" t="s">
        <v>158</v>
      </c>
      <c r="Z11" s="28" t="s">
        <v>158</v>
      </c>
      <c r="AA11" s="28" t="s">
        <v>158</v>
      </c>
      <c r="AB11" s="28" t="s">
        <v>158</v>
      </c>
      <c r="AC11" s="28" t="s">
        <v>158</v>
      </c>
      <c r="AD11" s="28" t="s">
        <v>158</v>
      </c>
      <c r="AE11" s="28" t="s">
        <v>158</v>
      </c>
      <c r="AF11" s="28" t="s">
        <v>158</v>
      </c>
      <c r="AG11" s="28" t="s">
        <v>158</v>
      </c>
      <c r="AH11" s="28" t="s">
        <v>158</v>
      </c>
      <c r="AI11" s="28" t="s">
        <v>158</v>
      </c>
      <c r="AJ11" s="28" t="s">
        <v>158</v>
      </c>
      <c r="AK11" s="28" t="s">
        <v>158</v>
      </c>
      <c r="AL11" s="28" t="s">
        <v>158</v>
      </c>
      <c r="AM11" s="28" t="s">
        <v>158</v>
      </c>
      <c r="AN11" s="28" t="s">
        <v>158</v>
      </c>
    </row>
    <row r="12" spans="1:40" ht="12.5" x14ac:dyDescent="0.55000000000000004">
      <c r="A12" s="28" t="s">
        <v>159</v>
      </c>
      <c r="B12" s="28" t="s">
        <v>160</v>
      </c>
      <c r="C12" s="28" t="s">
        <v>161</v>
      </c>
      <c r="D12" s="28" t="s">
        <v>162</v>
      </c>
      <c r="E12" s="28" t="s">
        <v>163</v>
      </c>
      <c r="F12" s="28" t="s">
        <v>160</v>
      </c>
      <c r="G12" s="28" t="s">
        <v>161</v>
      </c>
      <c r="H12" s="28" t="s">
        <v>162</v>
      </c>
      <c r="I12" s="28" t="s">
        <v>163</v>
      </c>
      <c r="J12" s="28" t="s">
        <v>160</v>
      </c>
      <c r="K12" s="28" t="s">
        <v>161</v>
      </c>
      <c r="L12" s="28" t="s">
        <v>162</v>
      </c>
      <c r="M12" s="28" t="s">
        <v>163</v>
      </c>
      <c r="N12" s="28" t="s">
        <v>160</v>
      </c>
      <c r="O12" s="28" t="s">
        <v>161</v>
      </c>
      <c r="P12" s="28" t="s">
        <v>162</v>
      </c>
      <c r="Q12" s="28" t="s">
        <v>163</v>
      </c>
      <c r="R12" s="28" t="s">
        <v>160</v>
      </c>
      <c r="S12" s="28" t="s">
        <v>161</v>
      </c>
      <c r="T12" s="28" t="s">
        <v>162</v>
      </c>
      <c r="U12" s="28" t="s">
        <v>163</v>
      </c>
      <c r="V12" s="28" t="s">
        <v>160</v>
      </c>
      <c r="W12" s="28" t="s">
        <v>161</v>
      </c>
      <c r="X12" s="28" t="s">
        <v>162</v>
      </c>
      <c r="Y12" s="28" t="s">
        <v>163</v>
      </c>
      <c r="Z12" s="28" t="s">
        <v>160</v>
      </c>
      <c r="AA12" s="28" t="s">
        <v>161</v>
      </c>
      <c r="AB12" s="28" t="s">
        <v>162</v>
      </c>
      <c r="AC12" s="28" t="s">
        <v>163</v>
      </c>
      <c r="AD12" s="28" t="s">
        <v>160</v>
      </c>
      <c r="AE12" s="28" t="s">
        <v>161</v>
      </c>
      <c r="AF12" s="28" t="s">
        <v>162</v>
      </c>
      <c r="AG12" s="28" t="s">
        <v>163</v>
      </c>
      <c r="AH12" s="28" t="s">
        <v>160</v>
      </c>
      <c r="AI12" s="28" t="s">
        <v>161</v>
      </c>
      <c r="AJ12" s="28" t="s">
        <v>162</v>
      </c>
      <c r="AK12" s="28" t="s">
        <v>163</v>
      </c>
      <c r="AL12" s="28" t="s">
        <v>160</v>
      </c>
      <c r="AM12" s="28" t="s">
        <v>161</v>
      </c>
      <c r="AN12" s="28" t="s">
        <v>164</v>
      </c>
    </row>
    <row r="13" spans="1:40" ht="12.5" x14ac:dyDescent="0.55000000000000004">
      <c r="A13" s="28" t="s">
        <v>165</v>
      </c>
      <c r="B13" s="28" t="s">
        <v>166</v>
      </c>
      <c r="C13" s="28" t="s">
        <v>166</v>
      </c>
      <c r="D13" s="28" t="s">
        <v>166</v>
      </c>
      <c r="E13" s="28" t="s">
        <v>166</v>
      </c>
      <c r="F13" s="28" t="s">
        <v>167</v>
      </c>
      <c r="G13" s="28" t="s">
        <v>167</v>
      </c>
      <c r="H13" s="28" t="s">
        <v>167</v>
      </c>
      <c r="I13" s="28" t="s">
        <v>167</v>
      </c>
      <c r="J13" s="28" t="s">
        <v>167</v>
      </c>
      <c r="K13" s="28" t="s">
        <v>167</v>
      </c>
      <c r="L13" s="28" t="s">
        <v>167</v>
      </c>
      <c r="M13" s="28" t="s">
        <v>167</v>
      </c>
      <c r="N13" s="28" t="s">
        <v>167</v>
      </c>
      <c r="O13" s="28" t="s">
        <v>167</v>
      </c>
      <c r="P13" s="28" t="s">
        <v>167</v>
      </c>
      <c r="Q13" s="28" t="s">
        <v>167</v>
      </c>
      <c r="R13" s="28" t="s">
        <v>167</v>
      </c>
      <c r="S13" s="28" t="s">
        <v>167</v>
      </c>
      <c r="T13" s="28" t="s">
        <v>167</v>
      </c>
      <c r="U13" s="28" t="s">
        <v>167</v>
      </c>
      <c r="V13" s="28" t="s">
        <v>167</v>
      </c>
      <c r="W13" s="28" t="s">
        <v>167</v>
      </c>
      <c r="X13" s="28" t="s">
        <v>167</v>
      </c>
      <c r="Y13" s="28" t="s">
        <v>167</v>
      </c>
      <c r="Z13" s="28" t="s">
        <v>167</v>
      </c>
      <c r="AA13" s="28" t="s">
        <v>167</v>
      </c>
      <c r="AB13" s="28" t="s">
        <v>167</v>
      </c>
      <c r="AC13" s="28" t="s">
        <v>167</v>
      </c>
      <c r="AD13" s="28" t="s">
        <v>167</v>
      </c>
      <c r="AE13" s="28" t="s">
        <v>167</v>
      </c>
      <c r="AF13" s="28" t="s">
        <v>167</v>
      </c>
      <c r="AG13" s="28" t="s">
        <v>167</v>
      </c>
      <c r="AH13" s="28" t="s">
        <v>167</v>
      </c>
      <c r="AI13" s="28" t="s">
        <v>167</v>
      </c>
      <c r="AJ13" s="28" t="s">
        <v>167</v>
      </c>
      <c r="AK13" s="28" t="s">
        <v>167</v>
      </c>
      <c r="AL13" s="28" t="s">
        <v>167</v>
      </c>
      <c r="AM13" s="28" t="s">
        <v>167</v>
      </c>
      <c r="AN13" s="28" t="s">
        <v>167</v>
      </c>
    </row>
    <row r="14" spans="1:40" ht="12.5" x14ac:dyDescent="0.55000000000000004">
      <c r="A14" s="28" t="s">
        <v>168</v>
      </c>
      <c r="B14" s="28" t="s">
        <v>169</v>
      </c>
      <c r="C14" s="28" t="s">
        <v>169</v>
      </c>
      <c r="D14" s="28" t="s">
        <v>169</v>
      </c>
      <c r="E14" s="28" t="s">
        <v>169</v>
      </c>
      <c r="F14" s="28" t="s">
        <v>169</v>
      </c>
      <c r="G14" s="28" t="s">
        <v>169</v>
      </c>
      <c r="H14" s="28" t="s">
        <v>169</v>
      </c>
      <c r="I14" s="28" t="s">
        <v>169</v>
      </c>
      <c r="J14" s="28" t="s">
        <v>169</v>
      </c>
      <c r="K14" s="28" t="s">
        <v>169</v>
      </c>
      <c r="L14" s="28" t="s">
        <v>169</v>
      </c>
      <c r="M14" s="28" t="s">
        <v>169</v>
      </c>
      <c r="N14" s="28" t="s">
        <v>169</v>
      </c>
      <c r="O14" s="28" t="s">
        <v>169</v>
      </c>
      <c r="P14" s="28" t="s">
        <v>169</v>
      </c>
      <c r="Q14" s="28" t="s">
        <v>169</v>
      </c>
      <c r="R14" s="28" t="s">
        <v>169</v>
      </c>
      <c r="S14" s="28" t="s">
        <v>169</v>
      </c>
      <c r="T14" s="28" t="s">
        <v>169</v>
      </c>
      <c r="U14" s="28" t="s">
        <v>169</v>
      </c>
      <c r="V14" s="28" t="s">
        <v>169</v>
      </c>
      <c r="W14" s="28" t="s">
        <v>169</v>
      </c>
      <c r="X14" s="28" t="s">
        <v>169</v>
      </c>
      <c r="Y14" s="28" t="s">
        <v>169</v>
      </c>
      <c r="Z14" s="28" t="s">
        <v>169</v>
      </c>
      <c r="AA14" s="28" t="s">
        <v>169</v>
      </c>
      <c r="AB14" s="28" t="s">
        <v>169</v>
      </c>
      <c r="AC14" s="28" t="s">
        <v>169</v>
      </c>
      <c r="AD14" s="28" t="s">
        <v>169</v>
      </c>
      <c r="AE14" s="28" t="s">
        <v>169</v>
      </c>
      <c r="AF14" s="28" t="s">
        <v>169</v>
      </c>
      <c r="AG14" s="28" t="s">
        <v>169</v>
      </c>
      <c r="AH14" s="28" t="s">
        <v>169</v>
      </c>
      <c r="AI14" s="28" t="s">
        <v>169</v>
      </c>
      <c r="AJ14" s="28" t="s">
        <v>169</v>
      </c>
      <c r="AK14" s="28" t="s">
        <v>169</v>
      </c>
      <c r="AL14" s="28" t="s">
        <v>169</v>
      </c>
      <c r="AM14" s="28" t="s">
        <v>169</v>
      </c>
      <c r="AN14" s="28" t="s">
        <v>169</v>
      </c>
    </row>
    <row r="15" spans="1:40" ht="12.5" x14ac:dyDescent="0.55000000000000004">
      <c r="A15" s="28" t="s">
        <v>170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row>
    <row r="16" spans="1:40" ht="12.5" x14ac:dyDescent="0.55000000000000004">
      <c r="A16" s="30" t="s">
        <v>171</v>
      </c>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row>
    <row r="17" spans="1:40" ht="12.5" x14ac:dyDescent="0.55000000000000004">
      <c r="A17" s="31" t="s">
        <v>172</v>
      </c>
      <c r="B17" s="32">
        <v>328777</v>
      </c>
      <c r="C17" s="32">
        <v>695167</v>
      </c>
      <c r="D17" s="32">
        <v>1062477</v>
      </c>
      <c r="E17" s="32">
        <v>1471791</v>
      </c>
      <c r="F17" s="32">
        <v>335092</v>
      </c>
      <c r="G17" s="32">
        <v>699529</v>
      </c>
      <c r="H17" s="32">
        <v>1055089</v>
      </c>
      <c r="I17" s="32">
        <v>1457610</v>
      </c>
      <c r="J17" s="32">
        <v>345179</v>
      </c>
      <c r="K17" s="32">
        <v>717304</v>
      </c>
      <c r="L17" s="32">
        <v>1080250</v>
      </c>
      <c r="M17" s="32">
        <v>1489421</v>
      </c>
      <c r="N17" s="32">
        <v>350645</v>
      </c>
      <c r="O17" s="32">
        <v>729030</v>
      </c>
      <c r="P17" s="32">
        <v>1097809</v>
      </c>
      <c r="Q17" s="32">
        <v>1508007</v>
      </c>
      <c r="R17" s="32">
        <v>346904</v>
      </c>
      <c r="S17" s="32">
        <v>721399</v>
      </c>
      <c r="T17" s="32">
        <v>1109330</v>
      </c>
      <c r="U17" s="32">
        <v>1502241</v>
      </c>
      <c r="V17" s="32">
        <v>337767</v>
      </c>
      <c r="W17" s="32">
        <v>667158</v>
      </c>
      <c r="X17" s="32">
        <v>1005260</v>
      </c>
      <c r="Y17" s="32">
        <v>1381997</v>
      </c>
      <c r="Z17" s="32">
        <v>320558</v>
      </c>
      <c r="AA17" s="32">
        <v>675179</v>
      </c>
      <c r="AB17" s="32">
        <v>1020959</v>
      </c>
      <c r="AC17" s="32">
        <v>1418768</v>
      </c>
      <c r="AD17" s="32">
        <v>346795</v>
      </c>
      <c r="AE17" s="32">
        <v>733901</v>
      </c>
      <c r="AF17" s="32">
        <v>1127710</v>
      </c>
      <c r="AG17" s="32">
        <v>1551059</v>
      </c>
      <c r="AH17" s="32">
        <v>347794</v>
      </c>
      <c r="AI17" s="32">
        <v>738528</v>
      </c>
      <c r="AJ17" s="32">
        <v>1125883</v>
      </c>
      <c r="AK17" s="32">
        <v>1532579</v>
      </c>
      <c r="AL17" s="32">
        <v>365797</v>
      </c>
      <c r="AM17" s="32">
        <v>787987</v>
      </c>
      <c r="AN17" s="32">
        <v>1190011</v>
      </c>
    </row>
    <row r="18" spans="1:40" ht="12.5" x14ac:dyDescent="0.55000000000000004">
      <c r="A18" s="31" t="s">
        <v>173</v>
      </c>
      <c r="B18" s="32">
        <v>173973</v>
      </c>
      <c r="C18" s="32">
        <v>375626</v>
      </c>
      <c r="D18" s="32">
        <v>579665</v>
      </c>
      <c r="E18" s="32">
        <v>813570</v>
      </c>
      <c r="F18" s="32">
        <v>184744</v>
      </c>
      <c r="G18" s="32">
        <v>390895</v>
      </c>
      <c r="H18" s="32">
        <v>591966</v>
      </c>
      <c r="I18" s="32">
        <v>820108</v>
      </c>
      <c r="J18" s="32">
        <v>148376</v>
      </c>
      <c r="K18" s="32">
        <v>314199</v>
      </c>
      <c r="L18" s="32">
        <v>470184</v>
      </c>
      <c r="M18" s="32">
        <v>655314</v>
      </c>
      <c r="N18" s="32">
        <v>146246</v>
      </c>
      <c r="O18" s="32">
        <v>312517</v>
      </c>
      <c r="P18" s="32">
        <v>470520</v>
      </c>
      <c r="Q18" s="32">
        <v>654018</v>
      </c>
      <c r="R18" s="32">
        <v>146178</v>
      </c>
      <c r="S18" s="32">
        <v>309767</v>
      </c>
      <c r="T18" s="32">
        <v>479555</v>
      </c>
      <c r="U18" s="32">
        <v>653518</v>
      </c>
      <c r="V18" s="32">
        <v>144335</v>
      </c>
      <c r="W18" s="32">
        <v>282947</v>
      </c>
      <c r="X18" s="32">
        <v>426517</v>
      </c>
      <c r="Y18" s="32">
        <v>590693</v>
      </c>
      <c r="Z18" s="32">
        <v>130736</v>
      </c>
      <c r="AA18" s="32">
        <v>277425</v>
      </c>
      <c r="AB18" s="32">
        <v>416784</v>
      </c>
      <c r="AC18" s="32">
        <v>573194</v>
      </c>
      <c r="AD18" s="32">
        <v>126171</v>
      </c>
      <c r="AE18" s="32">
        <v>266160</v>
      </c>
      <c r="AF18" s="32">
        <v>401365</v>
      </c>
      <c r="AG18" s="32">
        <v>548342</v>
      </c>
      <c r="AH18" s="32">
        <v>114889</v>
      </c>
      <c r="AI18" s="32">
        <v>258934</v>
      </c>
      <c r="AJ18" s="32">
        <v>407881</v>
      </c>
      <c r="AK18" s="32">
        <v>560427</v>
      </c>
      <c r="AL18" s="32">
        <v>136964</v>
      </c>
      <c r="AM18" s="32">
        <v>303658</v>
      </c>
      <c r="AN18" s="32">
        <v>459286</v>
      </c>
    </row>
    <row r="19" spans="1:40" ht="12.5" x14ac:dyDescent="0.55000000000000004">
      <c r="A19" s="31" t="s">
        <v>174</v>
      </c>
      <c r="B19" s="32">
        <v>150564</v>
      </c>
      <c r="C19" s="32">
        <v>315532</v>
      </c>
      <c r="D19" s="32">
        <v>469427</v>
      </c>
      <c r="E19" s="32">
        <v>649190</v>
      </c>
      <c r="F19" s="32">
        <v>150295</v>
      </c>
      <c r="G19" s="32">
        <v>309800</v>
      </c>
      <c r="H19" s="32">
        <v>460764</v>
      </c>
      <c r="I19" s="32">
        <v>634537</v>
      </c>
      <c r="J19" s="32">
        <v>109767</v>
      </c>
      <c r="K19" s="32">
        <v>226845</v>
      </c>
      <c r="L19" s="32">
        <v>332393</v>
      </c>
      <c r="M19" s="32">
        <v>450523</v>
      </c>
      <c r="N19" s="32">
        <v>106801</v>
      </c>
      <c r="O19" s="32">
        <v>221762</v>
      </c>
      <c r="P19" s="32">
        <v>328333</v>
      </c>
      <c r="Q19" s="32">
        <v>446315</v>
      </c>
      <c r="R19" s="32">
        <v>107971</v>
      </c>
      <c r="S19" s="32">
        <v>223381</v>
      </c>
      <c r="T19" s="32">
        <v>328583</v>
      </c>
      <c r="U19" s="32">
        <v>441795</v>
      </c>
      <c r="V19" s="32">
        <v>105056</v>
      </c>
      <c r="W19" s="32">
        <v>208463</v>
      </c>
      <c r="X19" s="32">
        <v>306455</v>
      </c>
      <c r="Y19" s="32">
        <v>415130</v>
      </c>
      <c r="Z19" s="32">
        <v>99799</v>
      </c>
      <c r="AA19" s="32">
        <v>206874</v>
      </c>
      <c r="AB19" s="32">
        <v>307790</v>
      </c>
      <c r="AC19" s="32">
        <v>429684</v>
      </c>
      <c r="AD19" s="32">
        <v>103219</v>
      </c>
      <c r="AE19" s="32">
        <v>212499</v>
      </c>
      <c r="AF19" s="32">
        <v>324448</v>
      </c>
      <c r="AG19" s="32">
        <v>438271</v>
      </c>
      <c r="AH19" s="32">
        <v>107602</v>
      </c>
      <c r="AI19" s="32">
        <v>233034</v>
      </c>
      <c r="AJ19" s="32">
        <v>357176</v>
      </c>
      <c r="AK19" s="32">
        <v>500392</v>
      </c>
      <c r="AL19" s="32">
        <v>114980</v>
      </c>
      <c r="AM19" s="32">
        <v>245719</v>
      </c>
      <c r="AN19" s="32">
        <v>358231</v>
      </c>
    </row>
    <row r="20" spans="1:40" ht="12.5" x14ac:dyDescent="0.55000000000000004">
      <c r="A20" s="31" t="s">
        <v>175</v>
      </c>
      <c r="B20" s="32">
        <v>41143</v>
      </c>
      <c r="C20" s="32">
        <v>95793</v>
      </c>
      <c r="D20" s="32">
        <v>164417</v>
      </c>
      <c r="E20" s="32">
        <v>238003</v>
      </c>
      <c r="F20" s="32">
        <v>48399</v>
      </c>
      <c r="G20" s="32">
        <v>106951</v>
      </c>
      <c r="H20" s="32">
        <v>169371</v>
      </c>
      <c r="I20" s="32">
        <v>236687</v>
      </c>
      <c r="J20" s="32">
        <v>51698</v>
      </c>
      <c r="K20" s="32">
        <v>113919</v>
      </c>
      <c r="L20" s="32">
        <v>178066</v>
      </c>
      <c r="M20" s="32">
        <v>259299</v>
      </c>
      <c r="N20" s="32">
        <v>53988</v>
      </c>
      <c r="O20" s="32">
        <v>120249</v>
      </c>
      <c r="P20" s="32">
        <v>186779</v>
      </c>
      <c r="Q20" s="32">
        <v>268365</v>
      </c>
      <c r="R20" s="32">
        <v>59358</v>
      </c>
      <c r="S20" s="32">
        <v>129035</v>
      </c>
      <c r="T20" s="32">
        <v>215597</v>
      </c>
      <c r="U20" s="32">
        <v>295092</v>
      </c>
      <c r="V20" s="32">
        <v>60705</v>
      </c>
      <c r="W20" s="32">
        <v>117180</v>
      </c>
      <c r="X20" s="32">
        <v>184206</v>
      </c>
      <c r="Y20" s="32">
        <v>261643</v>
      </c>
      <c r="Z20" s="32">
        <v>52641</v>
      </c>
      <c r="AA20" s="32">
        <v>114192</v>
      </c>
      <c r="AB20" s="32">
        <v>174660</v>
      </c>
      <c r="AC20" s="32">
        <v>230851</v>
      </c>
      <c r="AD20" s="32">
        <v>44553</v>
      </c>
      <c r="AE20" s="32">
        <v>97684</v>
      </c>
      <c r="AF20" s="32">
        <v>143788</v>
      </c>
      <c r="AG20" s="32">
        <v>199809</v>
      </c>
      <c r="AH20" s="32">
        <v>29395</v>
      </c>
      <c r="AI20" s="32">
        <v>70476</v>
      </c>
      <c r="AJ20" s="32">
        <v>117713</v>
      </c>
      <c r="AK20" s="32">
        <v>149630</v>
      </c>
      <c r="AL20" s="32">
        <v>44049</v>
      </c>
      <c r="AM20" s="32">
        <v>102297</v>
      </c>
      <c r="AN20" s="32">
        <v>167482</v>
      </c>
    </row>
    <row r="21" spans="1:40" ht="12.5" x14ac:dyDescent="0.55000000000000004">
      <c r="A21" s="31" t="s">
        <v>176</v>
      </c>
      <c r="B21" s="32">
        <v>23409</v>
      </c>
      <c r="C21" s="32">
        <v>60094</v>
      </c>
      <c r="D21" s="32">
        <v>110238</v>
      </c>
      <c r="E21" s="32">
        <v>164380</v>
      </c>
      <c r="F21" s="32">
        <v>34449</v>
      </c>
      <c r="G21" s="32">
        <v>81095</v>
      </c>
      <c r="H21" s="32">
        <v>131202</v>
      </c>
      <c r="I21" s="32">
        <v>185571</v>
      </c>
      <c r="J21" s="32">
        <v>38609</v>
      </c>
      <c r="K21" s="32">
        <v>87354</v>
      </c>
      <c r="L21" s="32">
        <v>137791</v>
      </c>
      <c r="M21" s="32">
        <v>204791</v>
      </c>
      <c r="N21" s="32">
        <v>39445</v>
      </c>
      <c r="O21" s="32">
        <v>90755</v>
      </c>
      <c r="P21" s="32">
        <v>142187</v>
      </c>
      <c r="Q21" s="32">
        <v>207703</v>
      </c>
      <c r="R21" s="32">
        <v>38207</v>
      </c>
      <c r="S21" s="32">
        <v>86386</v>
      </c>
      <c r="T21" s="32">
        <v>150972</v>
      </c>
      <c r="U21" s="32">
        <v>211723</v>
      </c>
      <c r="V21" s="32">
        <v>39279</v>
      </c>
      <c r="W21" s="32">
        <v>74484</v>
      </c>
      <c r="X21" s="32">
        <v>120062</v>
      </c>
      <c r="Y21" s="32">
        <v>175563</v>
      </c>
      <c r="Z21" s="32">
        <v>30937</v>
      </c>
      <c r="AA21" s="32">
        <v>70551</v>
      </c>
      <c r="AB21" s="32">
        <v>108994</v>
      </c>
      <c r="AC21" s="32">
        <v>143510</v>
      </c>
      <c r="AD21" s="32">
        <v>22952</v>
      </c>
      <c r="AE21" s="32">
        <v>53661</v>
      </c>
      <c r="AF21" s="32">
        <v>76917</v>
      </c>
      <c r="AG21" s="32">
        <v>110071</v>
      </c>
      <c r="AH21" s="32">
        <v>7287</v>
      </c>
      <c r="AI21" s="32">
        <v>25900</v>
      </c>
      <c r="AJ21" s="32">
        <v>50705</v>
      </c>
      <c r="AK21" s="32">
        <v>60035</v>
      </c>
      <c r="AL21" s="32">
        <v>21984</v>
      </c>
      <c r="AM21" s="32">
        <v>57939</v>
      </c>
      <c r="AN21" s="32">
        <v>101055</v>
      </c>
    </row>
    <row r="22" spans="1:40" ht="12.5" x14ac:dyDescent="0.55000000000000004">
      <c r="A22" s="31" t="s">
        <v>177</v>
      </c>
      <c r="B22" s="32">
        <v>24991</v>
      </c>
      <c r="C22" s="32">
        <v>61216</v>
      </c>
      <c r="D22" s="32">
        <v>113557</v>
      </c>
      <c r="E22" s="32">
        <v>169273</v>
      </c>
      <c r="F22" s="32">
        <v>32927</v>
      </c>
      <c r="G22" s="32">
        <v>77149</v>
      </c>
      <c r="H22" s="32">
        <v>126970</v>
      </c>
      <c r="I22" s="32">
        <v>183430</v>
      </c>
      <c r="J22" s="32">
        <v>38013</v>
      </c>
      <c r="K22" s="32">
        <v>86711</v>
      </c>
      <c r="L22" s="32">
        <v>137362</v>
      </c>
      <c r="M22" s="32">
        <v>204290</v>
      </c>
      <c r="N22" s="32">
        <v>38663</v>
      </c>
      <c r="O22" s="32">
        <v>89904</v>
      </c>
      <c r="P22" s="32">
        <v>141893</v>
      </c>
      <c r="Q22" s="32">
        <v>207251</v>
      </c>
      <c r="R22" s="32">
        <v>38603</v>
      </c>
      <c r="S22" s="32">
        <v>85515</v>
      </c>
      <c r="T22" s="32">
        <v>149437</v>
      </c>
      <c r="U22" s="32">
        <v>210645</v>
      </c>
      <c r="V22" s="32">
        <v>37277</v>
      </c>
      <c r="W22" s="32">
        <v>73730</v>
      </c>
      <c r="X22" s="32">
        <v>119148</v>
      </c>
      <c r="Y22" s="32">
        <v>173971</v>
      </c>
      <c r="Z22" s="32">
        <v>33901</v>
      </c>
      <c r="AA22" s="32">
        <v>74133</v>
      </c>
      <c r="AB22" s="32">
        <v>113509</v>
      </c>
      <c r="AC22" s="32">
        <v>150002</v>
      </c>
      <c r="AD22" s="32">
        <v>25654</v>
      </c>
      <c r="AE22" s="32">
        <v>60472</v>
      </c>
      <c r="AF22" s="32">
        <v>85095</v>
      </c>
      <c r="AG22" s="32">
        <v>115848</v>
      </c>
      <c r="AH22" s="32">
        <v>8439</v>
      </c>
      <c r="AI22" s="32">
        <v>28639</v>
      </c>
      <c r="AJ22" s="32">
        <v>54582</v>
      </c>
      <c r="AK22" s="32">
        <v>63842</v>
      </c>
      <c r="AL22" s="32">
        <v>24764</v>
      </c>
      <c r="AM22" s="32">
        <v>64408</v>
      </c>
      <c r="AN22" s="32">
        <v>104016</v>
      </c>
    </row>
    <row r="23" spans="1:40" ht="12.5" x14ac:dyDescent="0.55000000000000004">
      <c r="A23" s="31" t="s">
        <v>178</v>
      </c>
      <c r="B23" s="32">
        <v>144</v>
      </c>
      <c r="C23" s="32">
        <v>691</v>
      </c>
      <c r="D23" s="32">
        <v>831</v>
      </c>
      <c r="E23" s="32">
        <v>1561</v>
      </c>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row>
    <row r="24" spans="1:40" ht="12.5" x14ac:dyDescent="0.55000000000000004">
      <c r="A24" s="31" t="s">
        <v>179</v>
      </c>
      <c r="B24" s="32">
        <v>593</v>
      </c>
      <c r="C24" s="32">
        <v>2772</v>
      </c>
      <c r="D24" s="32">
        <v>3654</v>
      </c>
      <c r="E24" s="32">
        <v>9255</v>
      </c>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row>
    <row r="25" spans="1:40" ht="12.5" x14ac:dyDescent="0.55000000000000004">
      <c r="A25" s="31" t="s">
        <v>180</v>
      </c>
      <c r="B25" s="32">
        <v>24542</v>
      </c>
      <c r="C25" s="32">
        <v>59135</v>
      </c>
      <c r="D25" s="32">
        <v>110734</v>
      </c>
      <c r="E25" s="32">
        <v>161579</v>
      </c>
      <c r="F25" s="32">
        <v>32927</v>
      </c>
      <c r="G25" s="32">
        <v>77149</v>
      </c>
      <c r="H25" s="32">
        <v>126970</v>
      </c>
      <c r="I25" s="32">
        <v>183430</v>
      </c>
      <c r="J25" s="32">
        <v>38013</v>
      </c>
      <c r="K25" s="32">
        <v>86711</v>
      </c>
      <c r="L25" s="32">
        <v>137362</v>
      </c>
      <c r="M25" s="32">
        <v>204290</v>
      </c>
      <c r="N25" s="32">
        <v>38663</v>
      </c>
      <c r="O25" s="32">
        <v>89904</v>
      </c>
      <c r="P25" s="32">
        <v>141893</v>
      </c>
      <c r="Q25" s="32">
        <v>207251</v>
      </c>
      <c r="R25" s="32">
        <v>38603</v>
      </c>
      <c r="S25" s="32">
        <v>85515</v>
      </c>
      <c r="T25" s="32">
        <v>149437</v>
      </c>
      <c r="U25" s="32">
        <v>210645</v>
      </c>
      <c r="V25" s="32">
        <v>37277</v>
      </c>
      <c r="W25" s="32">
        <v>73730</v>
      </c>
      <c r="X25" s="32">
        <v>119148</v>
      </c>
      <c r="Y25" s="32">
        <v>173971</v>
      </c>
      <c r="Z25" s="32">
        <v>33901</v>
      </c>
      <c r="AA25" s="32">
        <v>74133</v>
      </c>
      <c r="AB25" s="32">
        <v>113509</v>
      </c>
      <c r="AC25" s="32">
        <v>150002</v>
      </c>
      <c r="AD25" s="32">
        <v>25654</v>
      </c>
      <c r="AE25" s="32">
        <v>60472</v>
      </c>
      <c r="AF25" s="32">
        <v>85095</v>
      </c>
      <c r="AG25" s="32">
        <v>115848</v>
      </c>
      <c r="AH25" s="32">
        <v>8439</v>
      </c>
      <c r="AI25" s="32">
        <v>28639</v>
      </c>
      <c r="AJ25" s="32">
        <v>54582</v>
      </c>
      <c r="AK25" s="32">
        <v>63842</v>
      </c>
      <c r="AL25" s="32">
        <v>24764</v>
      </c>
      <c r="AM25" s="32">
        <v>64408</v>
      </c>
      <c r="AN25" s="32">
        <v>104016</v>
      </c>
    </row>
    <row r="26" spans="1:40" ht="12.5" x14ac:dyDescent="0.55000000000000004">
      <c r="A26" s="31" t="s">
        <v>181</v>
      </c>
      <c r="B26" s="32">
        <v>12016</v>
      </c>
      <c r="C26" s="32">
        <v>34045</v>
      </c>
      <c r="D26" s="32">
        <v>68200</v>
      </c>
      <c r="E26" s="32">
        <v>98862</v>
      </c>
      <c r="F26" s="32">
        <v>20801</v>
      </c>
      <c r="G26" s="32">
        <v>50004</v>
      </c>
      <c r="H26" s="32">
        <v>86357</v>
      </c>
      <c r="I26" s="32">
        <v>126551</v>
      </c>
      <c r="J26" s="32">
        <v>24169</v>
      </c>
      <c r="K26" s="32">
        <v>56468</v>
      </c>
      <c r="L26" s="32">
        <v>96423</v>
      </c>
      <c r="M26" s="32">
        <v>147010</v>
      </c>
      <c r="N26" s="32">
        <v>27774</v>
      </c>
      <c r="O26" s="32">
        <v>62805</v>
      </c>
      <c r="P26" s="32">
        <v>99436</v>
      </c>
      <c r="Q26" s="32">
        <v>153698</v>
      </c>
      <c r="R26" s="32">
        <v>26440</v>
      </c>
      <c r="S26" s="32">
        <v>57295</v>
      </c>
      <c r="T26" s="32">
        <v>103579</v>
      </c>
      <c r="U26" s="32">
        <v>148213</v>
      </c>
      <c r="V26" s="32">
        <v>26665</v>
      </c>
      <c r="W26" s="32">
        <v>50600</v>
      </c>
      <c r="X26" s="32">
        <v>85941</v>
      </c>
      <c r="Y26" s="32">
        <v>126142</v>
      </c>
      <c r="Z26" s="32">
        <v>25719</v>
      </c>
      <c r="AA26" s="32">
        <v>52538</v>
      </c>
      <c r="AB26" s="32">
        <v>82070</v>
      </c>
      <c r="AC26" s="32">
        <v>109636</v>
      </c>
      <c r="AD26" s="32">
        <v>18244</v>
      </c>
      <c r="AE26" s="32">
        <v>38888</v>
      </c>
      <c r="AF26" s="32">
        <v>58320</v>
      </c>
      <c r="AG26" s="32">
        <v>86038</v>
      </c>
      <c r="AH26" s="32">
        <v>4817</v>
      </c>
      <c r="AI26" s="32">
        <v>16624</v>
      </c>
      <c r="AJ26" s="32">
        <v>32542</v>
      </c>
      <c r="AK26" s="32">
        <v>43870</v>
      </c>
      <c r="AL26" s="32">
        <v>16470</v>
      </c>
      <c r="AM26" s="32">
        <v>43413</v>
      </c>
      <c r="AN26" s="32">
        <v>71027</v>
      </c>
    </row>
    <row r="27" spans="1:40" ht="12.5" x14ac:dyDescent="0.55000000000000004">
      <c r="A27" s="30" t="s">
        <v>182</v>
      </c>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row>
    <row r="28" spans="1:40" ht="12.5" x14ac:dyDescent="0.55000000000000004">
      <c r="A28" s="31" t="s">
        <v>183</v>
      </c>
      <c r="B28" s="32">
        <v>1145689</v>
      </c>
      <c r="C28" s="32">
        <v>1193402</v>
      </c>
      <c r="D28" s="32">
        <v>1198056</v>
      </c>
      <c r="E28" s="32">
        <v>1281869</v>
      </c>
      <c r="F28" s="32">
        <v>1230933</v>
      </c>
      <c r="G28" s="32">
        <v>1233517</v>
      </c>
      <c r="H28" s="32">
        <v>1223593</v>
      </c>
      <c r="I28" s="32">
        <v>1338309</v>
      </c>
      <c r="J28" s="32">
        <v>1270643</v>
      </c>
      <c r="K28" s="32">
        <v>1324868</v>
      </c>
      <c r="L28" s="32">
        <v>1357105</v>
      </c>
      <c r="M28" s="32">
        <v>1427375</v>
      </c>
      <c r="N28" s="32">
        <v>1357566</v>
      </c>
      <c r="O28" s="32">
        <v>1358843</v>
      </c>
      <c r="P28" s="32">
        <v>1384016</v>
      </c>
      <c r="Q28" s="32">
        <v>1460986</v>
      </c>
      <c r="R28" s="32">
        <v>1575808</v>
      </c>
      <c r="S28" s="32">
        <v>1544008</v>
      </c>
      <c r="T28" s="32">
        <v>1567272</v>
      </c>
      <c r="U28" s="32">
        <v>1653919</v>
      </c>
      <c r="V28" s="32">
        <v>1564989</v>
      </c>
      <c r="W28" s="32">
        <v>1566268</v>
      </c>
      <c r="X28" s="32">
        <v>1604678</v>
      </c>
      <c r="Y28" s="32">
        <v>1665616</v>
      </c>
      <c r="Z28" s="32">
        <v>1604621</v>
      </c>
      <c r="AA28" s="32">
        <v>1620608</v>
      </c>
      <c r="AB28" s="32">
        <v>1632789</v>
      </c>
      <c r="AC28" s="32">
        <v>1704007</v>
      </c>
      <c r="AD28" s="32">
        <v>1685136</v>
      </c>
      <c r="AE28" s="32">
        <v>1761180</v>
      </c>
      <c r="AF28" s="32">
        <v>1733913</v>
      </c>
      <c r="AG28" s="32">
        <v>1726350</v>
      </c>
      <c r="AH28" s="32">
        <v>1665357</v>
      </c>
      <c r="AI28" s="32">
        <v>1743128</v>
      </c>
      <c r="AJ28" s="32">
        <v>1750621</v>
      </c>
      <c r="AK28" s="32">
        <v>1769746</v>
      </c>
      <c r="AL28" s="32">
        <v>1771658</v>
      </c>
      <c r="AM28" s="32">
        <v>1847847</v>
      </c>
      <c r="AN28" s="32">
        <v>1760381</v>
      </c>
    </row>
    <row r="29" spans="1:40" ht="12.5" x14ac:dyDescent="0.55000000000000004">
      <c r="A29" s="33" t="s">
        <v>184</v>
      </c>
      <c r="B29" s="32">
        <v>592709</v>
      </c>
      <c r="C29" s="32">
        <v>638614</v>
      </c>
      <c r="D29" s="32">
        <v>652530</v>
      </c>
      <c r="E29" s="32">
        <v>733233</v>
      </c>
      <c r="F29" s="32">
        <v>646213</v>
      </c>
      <c r="G29" s="32">
        <v>654708</v>
      </c>
      <c r="H29" s="32">
        <v>633159</v>
      </c>
      <c r="I29" s="32">
        <v>715341</v>
      </c>
      <c r="J29" s="32">
        <v>646850</v>
      </c>
      <c r="K29" s="32">
        <v>689611</v>
      </c>
      <c r="L29" s="32">
        <v>710313</v>
      </c>
      <c r="M29" s="32">
        <v>789380</v>
      </c>
      <c r="N29" s="32">
        <v>680520</v>
      </c>
      <c r="O29" s="32">
        <v>673571</v>
      </c>
      <c r="P29" s="32">
        <v>656017</v>
      </c>
      <c r="Q29" s="32">
        <v>726312</v>
      </c>
      <c r="R29" s="32">
        <v>674413</v>
      </c>
      <c r="S29" s="32">
        <v>650004</v>
      </c>
      <c r="T29" s="32">
        <v>670217</v>
      </c>
      <c r="U29" s="32">
        <v>737026</v>
      </c>
      <c r="V29" s="32">
        <v>666141</v>
      </c>
      <c r="W29" s="32">
        <v>670617</v>
      </c>
      <c r="X29" s="32">
        <v>712480</v>
      </c>
      <c r="Y29" s="32">
        <v>778396</v>
      </c>
      <c r="Z29" s="32">
        <v>710851</v>
      </c>
      <c r="AA29" s="32">
        <v>730373</v>
      </c>
      <c r="AB29" s="32">
        <v>744833</v>
      </c>
      <c r="AC29" s="32">
        <v>809792</v>
      </c>
      <c r="AD29" s="32">
        <v>782881</v>
      </c>
      <c r="AE29" s="32">
        <v>826826</v>
      </c>
      <c r="AF29" s="32">
        <v>797440</v>
      </c>
      <c r="AG29" s="32">
        <v>807206</v>
      </c>
      <c r="AH29" s="32">
        <v>753176</v>
      </c>
      <c r="AI29" s="32">
        <v>814568</v>
      </c>
      <c r="AJ29" s="32">
        <v>831148</v>
      </c>
      <c r="AK29" s="32">
        <v>817109</v>
      </c>
      <c r="AL29" s="32">
        <v>803073</v>
      </c>
      <c r="AM29" s="32">
        <v>868615</v>
      </c>
      <c r="AN29" s="32">
        <v>826199</v>
      </c>
    </row>
    <row r="30" spans="1:40" ht="12.5" x14ac:dyDescent="0.55000000000000004">
      <c r="A30" s="33" t="s">
        <v>185</v>
      </c>
      <c r="B30" s="32">
        <v>552980</v>
      </c>
      <c r="C30" s="32">
        <v>554788</v>
      </c>
      <c r="D30" s="32">
        <v>545526</v>
      </c>
      <c r="E30" s="32">
        <v>548636</v>
      </c>
      <c r="F30" s="32">
        <v>584720</v>
      </c>
      <c r="G30" s="32">
        <v>578809</v>
      </c>
      <c r="H30" s="32">
        <v>590434</v>
      </c>
      <c r="I30" s="32">
        <v>622968</v>
      </c>
      <c r="J30" s="32">
        <v>623793</v>
      </c>
      <c r="K30" s="32">
        <v>635257</v>
      </c>
      <c r="L30" s="32">
        <v>646792</v>
      </c>
      <c r="M30" s="32">
        <v>637995</v>
      </c>
      <c r="N30" s="32">
        <v>677046</v>
      </c>
      <c r="O30" s="32">
        <v>685272</v>
      </c>
      <c r="P30" s="32">
        <v>727999</v>
      </c>
      <c r="Q30" s="32">
        <v>734674</v>
      </c>
      <c r="R30" s="32">
        <v>901395</v>
      </c>
      <c r="S30" s="32">
        <v>894004</v>
      </c>
      <c r="T30" s="32">
        <v>897055</v>
      </c>
      <c r="U30" s="32">
        <v>916893</v>
      </c>
      <c r="V30" s="32">
        <v>898848</v>
      </c>
      <c r="W30" s="32">
        <v>895651</v>
      </c>
      <c r="X30" s="32">
        <v>892198</v>
      </c>
      <c r="Y30" s="32">
        <v>887220</v>
      </c>
      <c r="Z30" s="32">
        <v>893770</v>
      </c>
      <c r="AA30" s="32">
        <v>890235</v>
      </c>
      <c r="AB30" s="32">
        <v>887956</v>
      </c>
      <c r="AC30" s="32">
        <v>894215</v>
      </c>
      <c r="AD30" s="32">
        <v>902255</v>
      </c>
      <c r="AE30" s="32">
        <v>934354</v>
      </c>
      <c r="AF30" s="32">
        <v>936473</v>
      </c>
      <c r="AG30" s="32">
        <v>919144</v>
      </c>
      <c r="AH30" s="32">
        <v>912181</v>
      </c>
      <c r="AI30" s="32">
        <v>928560</v>
      </c>
      <c r="AJ30" s="32">
        <v>919473</v>
      </c>
      <c r="AK30" s="32">
        <v>952637</v>
      </c>
      <c r="AL30" s="32">
        <v>968585</v>
      </c>
      <c r="AM30" s="32">
        <v>979232</v>
      </c>
      <c r="AN30" s="32">
        <v>934182</v>
      </c>
    </row>
    <row r="31" spans="1:40" ht="12.5" x14ac:dyDescent="0.55000000000000004">
      <c r="A31" s="34" t="s">
        <v>186</v>
      </c>
      <c r="B31" s="32">
        <v>310409</v>
      </c>
      <c r="C31" s="32">
        <v>319024</v>
      </c>
      <c r="D31" s="32">
        <v>322197</v>
      </c>
      <c r="E31" s="32">
        <v>327730</v>
      </c>
      <c r="F31" s="32">
        <v>336999</v>
      </c>
      <c r="G31" s="32">
        <v>336537</v>
      </c>
      <c r="H31" s="32">
        <v>346992</v>
      </c>
      <c r="I31" s="32">
        <v>370835</v>
      </c>
      <c r="J31" s="32">
        <v>373118</v>
      </c>
      <c r="K31" s="32">
        <v>381547</v>
      </c>
      <c r="L31" s="32">
        <v>389160</v>
      </c>
      <c r="M31" s="32">
        <v>395800</v>
      </c>
      <c r="N31" s="32">
        <v>398837</v>
      </c>
      <c r="O31" s="32">
        <v>404571</v>
      </c>
      <c r="P31" s="32">
        <v>416343</v>
      </c>
      <c r="Q31" s="32">
        <v>418935</v>
      </c>
      <c r="R31" s="32">
        <v>589246</v>
      </c>
      <c r="S31" s="32">
        <v>584039</v>
      </c>
      <c r="T31" s="32">
        <v>586512</v>
      </c>
      <c r="U31" s="32">
        <v>601653</v>
      </c>
      <c r="V31" s="32">
        <v>585022</v>
      </c>
      <c r="W31" s="32">
        <v>580876</v>
      </c>
      <c r="X31" s="32">
        <v>578292</v>
      </c>
      <c r="Y31" s="32">
        <v>580457</v>
      </c>
      <c r="Z31" s="32">
        <v>579354</v>
      </c>
      <c r="AA31" s="32">
        <v>574901</v>
      </c>
      <c r="AB31" s="32">
        <v>570854</v>
      </c>
      <c r="AC31" s="32">
        <v>572666</v>
      </c>
      <c r="AD31" s="32">
        <v>574074</v>
      </c>
      <c r="AE31" s="32">
        <v>595082</v>
      </c>
      <c r="AF31" s="32">
        <v>589548</v>
      </c>
      <c r="AG31" s="32">
        <v>577954</v>
      </c>
      <c r="AH31" s="32">
        <v>571370</v>
      </c>
      <c r="AI31" s="32">
        <v>573740</v>
      </c>
      <c r="AJ31" s="32">
        <v>561261</v>
      </c>
      <c r="AK31" s="32">
        <v>546815</v>
      </c>
      <c r="AL31" s="32">
        <v>555958</v>
      </c>
      <c r="AM31" s="32">
        <v>554417</v>
      </c>
      <c r="AN31" s="32">
        <v>527797</v>
      </c>
    </row>
    <row r="32" spans="1:40" ht="12.5" x14ac:dyDescent="0.55000000000000004">
      <c r="A32" s="34" t="s">
        <v>187</v>
      </c>
      <c r="B32" s="32">
        <v>161625</v>
      </c>
      <c r="C32" s="32">
        <v>155191</v>
      </c>
      <c r="D32" s="32">
        <v>148559</v>
      </c>
      <c r="E32" s="32">
        <v>143722</v>
      </c>
      <c r="F32" s="32">
        <v>150988</v>
      </c>
      <c r="G32" s="32">
        <v>148207</v>
      </c>
      <c r="H32" s="32">
        <v>149440</v>
      </c>
      <c r="I32" s="32">
        <v>152472</v>
      </c>
      <c r="J32" s="32">
        <v>152170</v>
      </c>
      <c r="K32" s="32">
        <v>153793</v>
      </c>
      <c r="L32" s="32">
        <v>153843</v>
      </c>
      <c r="M32" s="32">
        <v>155564</v>
      </c>
      <c r="N32" s="32">
        <v>195241</v>
      </c>
      <c r="O32" s="32">
        <v>196383</v>
      </c>
      <c r="P32" s="32">
        <v>225513</v>
      </c>
      <c r="Q32" s="32">
        <v>226835</v>
      </c>
      <c r="R32" s="32">
        <v>227178</v>
      </c>
      <c r="S32" s="32">
        <v>224325</v>
      </c>
      <c r="T32" s="32">
        <v>224021</v>
      </c>
      <c r="U32" s="32">
        <v>227477</v>
      </c>
      <c r="V32" s="32">
        <v>228279</v>
      </c>
      <c r="W32" s="32">
        <v>226845</v>
      </c>
      <c r="X32" s="32">
        <v>225763</v>
      </c>
      <c r="Y32" s="32">
        <v>225287</v>
      </c>
      <c r="Z32" s="32">
        <v>231403</v>
      </c>
      <c r="AA32" s="32">
        <v>231252</v>
      </c>
      <c r="AB32" s="32">
        <v>232729</v>
      </c>
      <c r="AC32" s="32">
        <v>236134</v>
      </c>
      <c r="AD32" s="32">
        <v>243674</v>
      </c>
      <c r="AE32" s="32">
        <v>253213</v>
      </c>
      <c r="AF32" s="32">
        <v>258435</v>
      </c>
      <c r="AG32" s="32">
        <v>252043</v>
      </c>
      <c r="AH32" s="32">
        <v>252835</v>
      </c>
      <c r="AI32" s="32">
        <v>261783</v>
      </c>
      <c r="AJ32" s="32">
        <v>264798</v>
      </c>
      <c r="AK32" s="32">
        <v>300644</v>
      </c>
      <c r="AL32" s="32">
        <v>308043</v>
      </c>
      <c r="AM32" s="32">
        <v>316517</v>
      </c>
      <c r="AN32" s="32">
        <v>299291</v>
      </c>
    </row>
    <row r="33" spans="1:40" ht="12.5" x14ac:dyDescent="0.55000000000000004">
      <c r="A33" s="34" t="s">
        <v>188</v>
      </c>
      <c r="B33" s="32">
        <v>80946</v>
      </c>
      <c r="C33" s="32">
        <v>80573</v>
      </c>
      <c r="D33" s="32">
        <v>74770</v>
      </c>
      <c r="E33" s="32">
        <v>77184</v>
      </c>
      <c r="F33" s="32">
        <v>96733</v>
      </c>
      <c r="G33" s="32">
        <v>94065</v>
      </c>
      <c r="H33" s="32">
        <v>94002</v>
      </c>
      <c r="I33" s="32">
        <v>99661</v>
      </c>
      <c r="J33" s="32">
        <v>98505</v>
      </c>
      <c r="K33" s="32">
        <v>99917</v>
      </c>
      <c r="L33" s="32">
        <v>103789</v>
      </c>
      <c r="M33" s="32">
        <v>86631</v>
      </c>
      <c r="N33" s="32">
        <v>82968</v>
      </c>
      <c r="O33" s="32">
        <v>84318</v>
      </c>
      <c r="P33" s="32">
        <v>86143</v>
      </c>
      <c r="Q33" s="32">
        <v>88904</v>
      </c>
      <c r="R33" s="32">
        <v>84971</v>
      </c>
      <c r="S33" s="32">
        <v>85640</v>
      </c>
      <c r="T33" s="32">
        <v>86522</v>
      </c>
      <c r="U33" s="32">
        <v>87763</v>
      </c>
      <c r="V33" s="32">
        <v>85547</v>
      </c>
      <c r="W33" s="32">
        <v>87930</v>
      </c>
      <c r="X33" s="32">
        <v>88143</v>
      </c>
      <c r="Y33" s="32">
        <v>81476</v>
      </c>
      <c r="Z33" s="32">
        <v>83013</v>
      </c>
      <c r="AA33" s="32">
        <v>84082</v>
      </c>
      <c r="AB33" s="32">
        <v>84373</v>
      </c>
      <c r="AC33" s="32">
        <v>85415</v>
      </c>
      <c r="AD33" s="32">
        <v>84507</v>
      </c>
      <c r="AE33" s="32">
        <v>86059</v>
      </c>
      <c r="AF33" s="32">
        <v>88490</v>
      </c>
      <c r="AG33" s="32">
        <v>89147</v>
      </c>
      <c r="AH33" s="32">
        <v>87976</v>
      </c>
      <c r="AI33" s="32">
        <v>93037</v>
      </c>
      <c r="AJ33" s="32">
        <v>93414</v>
      </c>
      <c r="AK33" s="32">
        <v>105178</v>
      </c>
      <c r="AL33" s="32">
        <v>104584</v>
      </c>
      <c r="AM33" s="32">
        <v>108298</v>
      </c>
      <c r="AN33" s="32">
        <v>107094</v>
      </c>
    </row>
    <row r="34" spans="1:40" ht="12.5" x14ac:dyDescent="0.55000000000000004">
      <c r="A34" s="31" t="s">
        <v>189</v>
      </c>
      <c r="B34" s="32">
        <v>513986</v>
      </c>
      <c r="C34" s="32">
        <v>531182</v>
      </c>
      <c r="D34" s="32">
        <v>538345</v>
      </c>
      <c r="E34" s="32">
        <v>594736</v>
      </c>
      <c r="F34" s="32">
        <v>554788</v>
      </c>
      <c r="G34" s="32">
        <v>555592</v>
      </c>
      <c r="H34" s="32">
        <v>564926</v>
      </c>
      <c r="I34" s="32">
        <v>646846</v>
      </c>
      <c r="J34" s="32">
        <v>583932</v>
      </c>
      <c r="K34" s="32">
        <v>601777</v>
      </c>
      <c r="L34" s="32">
        <v>614967</v>
      </c>
      <c r="M34" s="32">
        <v>608011</v>
      </c>
      <c r="N34" s="32">
        <v>551642</v>
      </c>
      <c r="O34" s="32">
        <v>566176</v>
      </c>
      <c r="P34" s="32">
        <v>574553</v>
      </c>
      <c r="Q34" s="32">
        <v>625477</v>
      </c>
      <c r="R34" s="32">
        <v>739012</v>
      </c>
      <c r="S34" s="32">
        <v>737807</v>
      </c>
      <c r="T34" s="32">
        <v>749182</v>
      </c>
      <c r="U34" s="32">
        <v>782498</v>
      </c>
      <c r="V34" s="32">
        <v>711615</v>
      </c>
      <c r="W34" s="32">
        <v>684889</v>
      </c>
      <c r="X34" s="32">
        <v>722577</v>
      </c>
      <c r="Y34" s="32">
        <v>727422</v>
      </c>
      <c r="Z34" s="32">
        <v>680484</v>
      </c>
      <c r="AA34" s="32">
        <v>687935</v>
      </c>
      <c r="AB34" s="32">
        <v>702874</v>
      </c>
      <c r="AC34" s="32">
        <v>720130</v>
      </c>
      <c r="AD34" s="32">
        <v>687179</v>
      </c>
      <c r="AE34" s="32">
        <v>721442</v>
      </c>
      <c r="AF34" s="32">
        <v>724783</v>
      </c>
      <c r="AG34" s="32">
        <v>730966</v>
      </c>
      <c r="AH34" s="32">
        <v>687766</v>
      </c>
      <c r="AI34" s="32">
        <v>713239</v>
      </c>
      <c r="AJ34" s="32">
        <v>727029</v>
      </c>
      <c r="AK34" s="32">
        <v>757703</v>
      </c>
      <c r="AL34" s="32">
        <v>744820</v>
      </c>
      <c r="AM34" s="32">
        <v>760720</v>
      </c>
      <c r="AN34" s="32">
        <v>735705</v>
      </c>
    </row>
    <row r="35" spans="1:40" ht="12.5" x14ac:dyDescent="0.55000000000000004">
      <c r="A35" s="33" t="s">
        <v>190</v>
      </c>
      <c r="B35" s="32">
        <v>298773</v>
      </c>
      <c r="C35" s="32">
        <v>317995</v>
      </c>
      <c r="D35" s="32">
        <v>327274</v>
      </c>
      <c r="E35" s="32">
        <v>377493</v>
      </c>
      <c r="F35" s="32">
        <v>336689</v>
      </c>
      <c r="G35" s="32">
        <v>340039</v>
      </c>
      <c r="H35" s="32">
        <v>369320</v>
      </c>
      <c r="I35" s="32">
        <v>430449</v>
      </c>
      <c r="J35" s="32">
        <v>358940</v>
      </c>
      <c r="K35" s="32">
        <v>400715</v>
      </c>
      <c r="L35" s="32">
        <v>394483</v>
      </c>
      <c r="M35" s="32">
        <v>421671</v>
      </c>
      <c r="N35" s="32">
        <v>406148</v>
      </c>
      <c r="O35" s="32">
        <v>396155</v>
      </c>
      <c r="P35" s="32">
        <v>405522</v>
      </c>
      <c r="Q35" s="32">
        <v>430838</v>
      </c>
      <c r="R35" s="32">
        <v>361813</v>
      </c>
      <c r="S35" s="32">
        <v>393573</v>
      </c>
      <c r="T35" s="32">
        <v>405695</v>
      </c>
      <c r="U35" s="32">
        <v>432527</v>
      </c>
      <c r="V35" s="32">
        <v>382244</v>
      </c>
      <c r="W35" s="32">
        <v>360097</v>
      </c>
      <c r="X35" s="32">
        <v>397785</v>
      </c>
      <c r="Y35" s="32">
        <v>425404</v>
      </c>
      <c r="Z35" s="32">
        <v>373530</v>
      </c>
      <c r="AA35" s="32">
        <v>387048</v>
      </c>
      <c r="AB35" s="32">
        <v>388744</v>
      </c>
      <c r="AC35" s="32">
        <v>421897</v>
      </c>
      <c r="AD35" s="32">
        <v>432006</v>
      </c>
      <c r="AE35" s="32">
        <v>488301</v>
      </c>
      <c r="AF35" s="32">
        <v>497937</v>
      </c>
      <c r="AG35" s="32">
        <v>486624</v>
      </c>
      <c r="AH35" s="32">
        <v>411438</v>
      </c>
      <c r="AI35" s="32">
        <v>411178</v>
      </c>
      <c r="AJ35" s="32">
        <v>426479</v>
      </c>
      <c r="AK35" s="32">
        <v>459934</v>
      </c>
      <c r="AL35" s="32">
        <v>450873</v>
      </c>
      <c r="AM35" s="32">
        <v>464232</v>
      </c>
      <c r="AN35" s="32">
        <v>473382</v>
      </c>
    </row>
    <row r="36" spans="1:40" ht="12.5" x14ac:dyDescent="0.55000000000000004">
      <c r="A36" s="33" t="s">
        <v>191</v>
      </c>
      <c r="B36" s="32">
        <v>215213</v>
      </c>
      <c r="C36" s="32">
        <v>213187</v>
      </c>
      <c r="D36" s="32">
        <v>211071</v>
      </c>
      <c r="E36" s="32">
        <v>217243</v>
      </c>
      <c r="F36" s="32">
        <v>218099</v>
      </c>
      <c r="G36" s="32">
        <v>215553</v>
      </c>
      <c r="H36" s="32">
        <v>195606</v>
      </c>
      <c r="I36" s="32">
        <v>216397</v>
      </c>
      <c r="J36" s="32">
        <v>224992</v>
      </c>
      <c r="K36" s="32">
        <v>201062</v>
      </c>
      <c r="L36" s="32">
        <v>220484</v>
      </c>
      <c r="M36" s="32">
        <v>186340</v>
      </c>
      <c r="N36" s="32">
        <v>145494</v>
      </c>
      <c r="O36" s="32">
        <v>170021</v>
      </c>
      <c r="P36" s="32">
        <v>169031</v>
      </c>
      <c r="Q36" s="32">
        <v>194639</v>
      </c>
      <c r="R36" s="32">
        <v>377199</v>
      </c>
      <c r="S36" s="32">
        <v>344234</v>
      </c>
      <c r="T36" s="32">
        <v>343487</v>
      </c>
      <c r="U36" s="32">
        <v>349971</v>
      </c>
      <c r="V36" s="32">
        <v>329371</v>
      </c>
      <c r="W36" s="32">
        <v>324792</v>
      </c>
      <c r="X36" s="32">
        <v>324792</v>
      </c>
      <c r="Y36" s="32">
        <v>302018</v>
      </c>
      <c r="Z36" s="32">
        <v>306954</v>
      </c>
      <c r="AA36" s="32">
        <v>300887</v>
      </c>
      <c r="AB36" s="32">
        <v>314130</v>
      </c>
      <c r="AC36" s="32">
        <v>298233</v>
      </c>
      <c r="AD36" s="32">
        <v>255173</v>
      </c>
      <c r="AE36" s="32">
        <v>233141</v>
      </c>
      <c r="AF36" s="32">
        <v>226846</v>
      </c>
      <c r="AG36" s="32">
        <v>244342</v>
      </c>
      <c r="AH36" s="32">
        <v>276328</v>
      </c>
      <c r="AI36" s="32">
        <v>302061</v>
      </c>
      <c r="AJ36" s="32">
        <v>300550</v>
      </c>
      <c r="AK36" s="32">
        <v>297769</v>
      </c>
      <c r="AL36" s="32">
        <v>293947</v>
      </c>
      <c r="AM36" s="32">
        <v>296488</v>
      </c>
      <c r="AN36" s="32">
        <v>262323</v>
      </c>
    </row>
    <row r="37" spans="1:40" ht="12.5" x14ac:dyDescent="0.55000000000000004">
      <c r="A37" s="31" t="s">
        <v>192</v>
      </c>
      <c r="B37" s="32">
        <v>631703</v>
      </c>
      <c r="C37" s="32">
        <v>662220</v>
      </c>
      <c r="D37" s="32">
        <v>659711</v>
      </c>
      <c r="E37" s="32">
        <v>687133</v>
      </c>
      <c r="F37" s="32">
        <v>676145</v>
      </c>
      <c r="G37" s="32">
        <v>677925</v>
      </c>
      <c r="H37" s="32">
        <v>658667</v>
      </c>
      <c r="I37" s="32">
        <v>691463</v>
      </c>
      <c r="J37" s="32">
        <v>686711</v>
      </c>
      <c r="K37" s="32">
        <v>723091</v>
      </c>
      <c r="L37" s="32">
        <v>742138</v>
      </c>
      <c r="M37" s="32">
        <v>819364</v>
      </c>
      <c r="N37" s="32">
        <v>805924</v>
      </c>
      <c r="O37" s="32">
        <v>792667</v>
      </c>
      <c r="P37" s="32">
        <v>809463</v>
      </c>
      <c r="Q37" s="32">
        <v>835509</v>
      </c>
      <c r="R37" s="32">
        <v>836796</v>
      </c>
      <c r="S37" s="32">
        <v>806201</v>
      </c>
      <c r="T37" s="32">
        <v>818090</v>
      </c>
      <c r="U37" s="32">
        <v>871421</v>
      </c>
      <c r="V37" s="32">
        <v>853374</v>
      </c>
      <c r="W37" s="32">
        <v>881379</v>
      </c>
      <c r="X37" s="32">
        <v>882101</v>
      </c>
      <c r="Y37" s="32">
        <v>938194</v>
      </c>
      <c r="Z37" s="32">
        <v>924137</v>
      </c>
      <c r="AA37" s="32">
        <v>932673</v>
      </c>
      <c r="AB37" s="32">
        <v>929915</v>
      </c>
      <c r="AC37" s="32">
        <v>983877</v>
      </c>
      <c r="AD37" s="32">
        <v>997957</v>
      </c>
      <c r="AE37" s="32">
        <v>1039738</v>
      </c>
      <c r="AF37" s="32">
        <v>1009130</v>
      </c>
      <c r="AG37" s="32">
        <v>995384</v>
      </c>
      <c r="AH37" s="32">
        <v>977591</v>
      </c>
      <c r="AI37" s="32">
        <v>1029889</v>
      </c>
      <c r="AJ37" s="32">
        <v>1023592</v>
      </c>
      <c r="AK37" s="32">
        <v>1012043</v>
      </c>
      <c r="AL37" s="32">
        <v>1026838</v>
      </c>
      <c r="AM37" s="32">
        <v>1087127</v>
      </c>
      <c r="AN37" s="32">
        <v>1024676</v>
      </c>
    </row>
    <row r="38" spans="1:40" ht="12.5" x14ac:dyDescent="0.55000000000000004">
      <c r="A38" s="33" t="s">
        <v>193</v>
      </c>
      <c r="B38" s="32">
        <v>620200</v>
      </c>
      <c r="C38" s="32">
        <v>651068</v>
      </c>
      <c r="D38" s="32">
        <v>650165</v>
      </c>
      <c r="E38" s="32">
        <v>676497</v>
      </c>
      <c r="F38" s="32">
        <v>665771</v>
      </c>
      <c r="G38" s="32">
        <v>668637</v>
      </c>
      <c r="H38" s="32">
        <v>649192</v>
      </c>
      <c r="I38" s="32">
        <v>679842</v>
      </c>
      <c r="J38" s="32">
        <v>675053</v>
      </c>
      <c r="K38" s="32">
        <v>711533</v>
      </c>
      <c r="L38" s="32">
        <v>730136</v>
      </c>
      <c r="M38" s="32">
        <v>806381</v>
      </c>
      <c r="N38" s="32">
        <v>793129</v>
      </c>
      <c r="O38" s="32">
        <v>780236</v>
      </c>
      <c r="P38" s="32">
        <v>796502</v>
      </c>
      <c r="Q38" s="32">
        <v>822360</v>
      </c>
      <c r="R38" s="32">
        <v>823843</v>
      </c>
      <c r="S38" s="32">
        <v>793572</v>
      </c>
      <c r="T38" s="32">
        <v>804990</v>
      </c>
      <c r="U38" s="32">
        <v>857695</v>
      </c>
      <c r="V38" s="32">
        <v>840876</v>
      </c>
      <c r="W38" s="32">
        <v>867254</v>
      </c>
      <c r="X38" s="32">
        <v>867789</v>
      </c>
      <c r="Y38" s="32">
        <v>923687</v>
      </c>
      <c r="Z38" s="32">
        <v>908792</v>
      </c>
      <c r="AA38" s="32">
        <v>915770</v>
      </c>
      <c r="AB38" s="32">
        <v>912383</v>
      </c>
      <c r="AC38" s="32">
        <v>965137</v>
      </c>
      <c r="AD38" s="32">
        <v>977690</v>
      </c>
      <c r="AE38" s="32">
        <v>1015822</v>
      </c>
      <c r="AF38" s="32">
        <v>984526</v>
      </c>
      <c r="AG38" s="32">
        <v>972061</v>
      </c>
      <c r="AH38" s="32">
        <v>951516</v>
      </c>
      <c r="AI38" s="32">
        <v>1001767</v>
      </c>
      <c r="AJ38" s="32">
        <v>994406</v>
      </c>
      <c r="AK38" s="32">
        <v>983658</v>
      </c>
      <c r="AL38" s="32">
        <v>997020</v>
      </c>
      <c r="AM38" s="32">
        <v>1056006</v>
      </c>
      <c r="AN38" s="32">
        <v>994013</v>
      </c>
    </row>
    <row r="39" spans="1:40" ht="12.5" x14ac:dyDescent="0.55000000000000004">
      <c r="A39" s="31" t="s">
        <v>194</v>
      </c>
      <c r="B39" s="32">
        <v>-80667</v>
      </c>
      <c r="C39" s="32">
        <v>-114737</v>
      </c>
      <c r="D39" s="32">
        <v>-120893</v>
      </c>
      <c r="E39" s="32">
        <v>-142905</v>
      </c>
      <c r="F39" s="32">
        <v>-146060</v>
      </c>
      <c r="G39" s="32">
        <v>-166179</v>
      </c>
      <c r="H39" s="32">
        <v>-136644</v>
      </c>
      <c r="I39" s="32">
        <v>-178380</v>
      </c>
      <c r="J39" s="32">
        <v>-133213</v>
      </c>
      <c r="K39" s="32">
        <v>-171759</v>
      </c>
      <c r="L39" s="32">
        <v>-171835</v>
      </c>
      <c r="M39" s="32">
        <v>-219314</v>
      </c>
      <c r="N39" s="32">
        <v>-124510</v>
      </c>
      <c r="O39" s="32">
        <v>-117385</v>
      </c>
      <c r="P39" s="32">
        <v>-90534</v>
      </c>
      <c r="Q39" s="32">
        <v>-130352</v>
      </c>
      <c r="R39" s="32">
        <v>68824</v>
      </c>
      <c r="S39" s="32">
        <v>70051</v>
      </c>
      <c r="T39" s="32">
        <v>44260</v>
      </c>
      <c r="U39" s="32">
        <v>11341</v>
      </c>
      <c r="V39" s="32">
        <v>43962</v>
      </c>
      <c r="W39" s="32">
        <v>-8218</v>
      </c>
      <c r="X39" s="32">
        <v>-22313</v>
      </c>
      <c r="Y39" s="32">
        <v>-66181</v>
      </c>
      <c r="Z39" s="32">
        <v>-5937</v>
      </c>
      <c r="AA39" s="32">
        <v>-29855</v>
      </c>
      <c r="AB39" s="32">
        <v>-34441</v>
      </c>
      <c r="AC39" s="32">
        <v>-55157</v>
      </c>
      <c r="AD39" s="32">
        <v>-16242</v>
      </c>
      <c r="AE39" s="32">
        <v>-12425</v>
      </c>
      <c r="AF39" s="32">
        <v>19542</v>
      </c>
      <c r="AG39" s="32">
        <v>8005</v>
      </c>
      <c r="AH39" s="32">
        <v>38476</v>
      </c>
      <c r="AI39" s="32">
        <v>-10077</v>
      </c>
      <c r="AJ39" s="32">
        <v>-15547</v>
      </c>
      <c r="AK39" s="32">
        <v>-17153</v>
      </c>
      <c r="AL39" s="32">
        <v>18418</v>
      </c>
      <c r="AM39" s="32">
        <v>-45099</v>
      </c>
      <c r="AN39" s="32">
        <v>-53196</v>
      </c>
    </row>
    <row r="40" spans="1:40" ht="12.5" x14ac:dyDescent="0.55000000000000004">
      <c r="A40" s="33" t="s">
        <v>195</v>
      </c>
      <c r="B40" s="32">
        <v>202164</v>
      </c>
      <c r="C40" s="32">
        <v>236250</v>
      </c>
      <c r="D40" s="32">
        <v>242389</v>
      </c>
      <c r="E40" s="32">
        <v>283810</v>
      </c>
      <c r="F40" s="32">
        <v>266556</v>
      </c>
      <c r="G40" s="32">
        <v>286646</v>
      </c>
      <c r="H40" s="32">
        <v>257322</v>
      </c>
      <c r="I40" s="32">
        <v>303026</v>
      </c>
      <c r="J40" s="32">
        <v>253845</v>
      </c>
      <c r="K40" s="32">
        <v>292370</v>
      </c>
      <c r="L40" s="32">
        <v>292430</v>
      </c>
      <c r="M40" s="32">
        <v>343076</v>
      </c>
      <c r="N40" s="32">
        <v>245148</v>
      </c>
      <c r="O40" s="32">
        <v>237943</v>
      </c>
      <c r="P40" s="32">
        <v>211291</v>
      </c>
      <c r="Q40" s="32">
        <v>265978</v>
      </c>
      <c r="R40" s="32">
        <v>217668</v>
      </c>
      <c r="S40" s="32">
        <v>209886</v>
      </c>
      <c r="T40" s="32">
        <v>239175</v>
      </c>
      <c r="U40" s="32">
        <v>289681</v>
      </c>
      <c r="V40" s="32">
        <v>235003</v>
      </c>
      <c r="W40" s="32">
        <v>258764</v>
      </c>
      <c r="X40" s="32">
        <v>295059</v>
      </c>
      <c r="Y40" s="32">
        <v>353176</v>
      </c>
      <c r="Z40" s="32">
        <v>276344</v>
      </c>
      <c r="AA40" s="32">
        <v>296127</v>
      </c>
      <c r="AB40" s="32">
        <v>298967</v>
      </c>
      <c r="AC40" s="32">
        <v>336069</v>
      </c>
      <c r="AD40" s="32">
        <v>281929</v>
      </c>
      <c r="AE40" s="32">
        <v>280527</v>
      </c>
      <c r="AF40" s="32">
        <v>239978</v>
      </c>
      <c r="AG40" s="32">
        <v>268248</v>
      </c>
      <c r="AH40" s="32">
        <v>216765</v>
      </c>
      <c r="AI40" s="32">
        <v>275660</v>
      </c>
      <c r="AJ40" s="32">
        <v>283362</v>
      </c>
      <c r="AK40" s="32">
        <v>291663</v>
      </c>
      <c r="AL40" s="32">
        <v>253537</v>
      </c>
      <c r="AM40" s="32">
        <v>303979</v>
      </c>
      <c r="AN40" s="32">
        <v>304462</v>
      </c>
    </row>
    <row r="41" spans="1:40" ht="12.5" x14ac:dyDescent="0.55000000000000004">
      <c r="A41" s="33" t="s">
        <v>196</v>
      </c>
      <c r="B41" s="32">
        <v>121497</v>
      </c>
      <c r="C41" s="32">
        <v>121513</v>
      </c>
      <c r="D41" s="32">
        <v>121496</v>
      </c>
      <c r="E41" s="32">
        <v>140905</v>
      </c>
      <c r="F41" s="32">
        <v>120496</v>
      </c>
      <c r="G41" s="32">
        <v>120467</v>
      </c>
      <c r="H41" s="32">
        <v>120678</v>
      </c>
      <c r="I41" s="32">
        <v>124646</v>
      </c>
      <c r="J41" s="32">
        <v>120632</v>
      </c>
      <c r="K41" s="32">
        <v>120611</v>
      </c>
      <c r="L41" s="32">
        <v>120595</v>
      </c>
      <c r="M41" s="32">
        <v>123762</v>
      </c>
      <c r="N41" s="32">
        <v>120638</v>
      </c>
      <c r="O41" s="32">
        <v>120558</v>
      </c>
      <c r="P41" s="32">
        <v>120757</v>
      </c>
      <c r="Q41" s="32">
        <v>135626</v>
      </c>
      <c r="R41" s="32">
        <v>286492</v>
      </c>
      <c r="S41" s="32">
        <v>279937</v>
      </c>
      <c r="T41" s="32">
        <v>283435</v>
      </c>
      <c r="U41" s="32">
        <v>301022</v>
      </c>
      <c r="V41" s="32">
        <v>278965</v>
      </c>
      <c r="W41" s="32">
        <v>250546</v>
      </c>
      <c r="X41" s="32">
        <v>272746</v>
      </c>
      <c r="Y41" s="32">
        <v>286995</v>
      </c>
      <c r="Z41" s="32">
        <v>270407</v>
      </c>
      <c r="AA41" s="32">
        <v>266272</v>
      </c>
      <c r="AB41" s="32">
        <v>264526</v>
      </c>
      <c r="AC41" s="32">
        <v>280912</v>
      </c>
      <c r="AD41" s="32">
        <v>265687</v>
      </c>
      <c r="AE41" s="32">
        <v>268102</v>
      </c>
      <c r="AF41" s="32">
        <v>259520</v>
      </c>
      <c r="AG41" s="32">
        <v>276253</v>
      </c>
      <c r="AH41" s="32">
        <v>255241</v>
      </c>
      <c r="AI41" s="32">
        <v>265583</v>
      </c>
      <c r="AJ41" s="32">
        <v>267815</v>
      </c>
      <c r="AK41" s="32">
        <v>274510</v>
      </c>
      <c r="AL41" s="32">
        <v>271955</v>
      </c>
      <c r="AM41" s="32">
        <v>258880</v>
      </c>
      <c r="AN41" s="32">
        <v>251266</v>
      </c>
    </row>
    <row r="42" spans="1:40" ht="12.5" x14ac:dyDescent="0.55000000000000004">
      <c r="A42" s="31" t="s">
        <v>197</v>
      </c>
      <c r="B42" s="32">
        <v>201473</v>
      </c>
      <c r="C42" s="32">
        <v>208269</v>
      </c>
      <c r="D42" s="32">
        <v>197350</v>
      </c>
      <c r="E42" s="32">
        <v>230009</v>
      </c>
      <c r="F42" s="32">
        <v>142375</v>
      </c>
      <c r="G42" s="32">
        <v>130844</v>
      </c>
      <c r="H42" s="32">
        <v>132623</v>
      </c>
      <c r="I42" s="32">
        <v>244497</v>
      </c>
      <c r="J42" s="32">
        <v>135560</v>
      </c>
      <c r="K42" s="32">
        <v>142863</v>
      </c>
      <c r="L42" s="32">
        <v>161627</v>
      </c>
      <c r="M42" s="32">
        <v>185053</v>
      </c>
      <c r="N42" s="32">
        <v>185956</v>
      </c>
      <c r="O42" s="32">
        <v>186529</v>
      </c>
      <c r="P42" s="32">
        <v>194177</v>
      </c>
      <c r="Q42" s="32">
        <v>199564</v>
      </c>
      <c r="R42" s="32">
        <v>204990</v>
      </c>
      <c r="S42" s="32">
        <v>195888</v>
      </c>
      <c r="T42" s="32">
        <v>181006</v>
      </c>
      <c r="U42" s="32">
        <v>188480</v>
      </c>
      <c r="V42" s="32">
        <v>192401</v>
      </c>
      <c r="W42" s="32">
        <v>176667</v>
      </c>
      <c r="X42" s="32">
        <v>176883</v>
      </c>
      <c r="Y42" s="32">
        <v>184305</v>
      </c>
      <c r="Z42" s="32">
        <v>197062</v>
      </c>
      <c r="AA42" s="32">
        <v>196722</v>
      </c>
      <c r="AB42" s="32">
        <v>195816</v>
      </c>
      <c r="AC42" s="32">
        <v>216937</v>
      </c>
      <c r="AD42" s="32">
        <v>240237</v>
      </c>
      <c r="AE42" s="32">
        <v>270989</v>
      </c>
      <c r="AF42" s="32">
        <v>279586</v>
      </c>
      <c r="AG42" s="32">
        <v>266831</v>
      </c>
      <c r="AH42" s="32">
        <v>262535</v>
      </c>
      <c r="AI42" s="32">
        <v>268975</v>
      </c>
      <c r="AJ42" s="32">
        <v>284312</v>
      </c>
      <c r="AK42" s="32">
        <v>256311</v>
      </c>
      <c r="AL42" s="32">
        <v>268489</v>
      </c>
      <c r="AM42" s="32">
        <v>280895</v>
      </c>
      <c r="AN42" s="32">
        <v>248480</v>
      </c>
    </row>
    <row r="43" spans="1:40" ht="12.5" x14ac:dyDescent="0.55000000000000004">
      <c r="A43" s="33" t="s">
        <v>198</v>
      </c>
      <c r="B43" s="32">
        <v>166268</v>
      </c>
      <c r="C43" s="32">
        <v>174065</v>
      </c>
      <c r="D43" s="32">
        <v>166686</v>
      </c>
      <c r="E43" s="32">
        <v>205603</v>
      </c>
      <c r="F43" s="32">
        <v>172772</v>
      </c>
      <c r="G43" s="32">
        <v>167957</v>
      </c>
      <c r="H43" s="32">
        <v>166205</v>
      </c>
      <c r="I43" s="32">
        <v>209645</v>
      </c>
      <c r="J43" s="32">
        <v>177658</v>
      </c>
      <c r="K43" s="32">
        <v>181796</v>
      </c>
      <c r="L43" s="32">
        <v>196324</v>
      </c>
      <c r="M43" s="32">
        <v>226025</v>
      </c>
      <c r="N43" s="32">
        <v>200888</v>
      </c>
      <c r="O43" s="32">
        <v>204498</v>
      </c>
      <c r="P43" s="32">
        <v>202977</v>
      </c>
      <c r="Q43" s="32">
        <v>227553</v>
      </c>
      <c r="R43" s="32">
        <v>208410</v>
      </c>
      <c r="S43" s="32">
        <v>198839</v>
      </c>
      <c r="T43" s="32">
        <v>193556</v>
      </c>
      <c r="U43" s="32">
        <v>211122</v>
      </c>
      <c r="V43" s="32">
        <v>194600</v>
      </c>
      <c r="W43" s="32">
        <v>168677</v>
      </c>
      <c r="X43" s="32">
        <v>172613</v>
      </c>
      <c r="Y43" s="32">
        <v>202506</v>
      </c>
      <c r="Z43" s="32">
        <v>185439</v>
      </c>
      <c r="AA43" s="32">
        <v>183046</v>
      </c>
      <c r="AB43" s="32">
        <v>180825</v>
      </c>
      <c r="AC43" s="32">
        <v>217953</v>
      </c>
      <c r="AD43" s="32">
        <v>207860</v>
      </c>
      <c r="AE43" s="32">
        <v>225216</v>
      </c>
      <c r="AF43" s="32">
        <v>219729</v>
      </c>
      <c r="AG43" s="32">
        <v>232216</v>
      </c>
      <c r="AH43" s="32">
        <v>208284</v>
      </c>
      <c r="AI43" s="32">
        <v>216546</v>
      </c>
      <c r="AJ43" s="32">
        <v>228227</v>
      </c>
      <c r="AK43" s="32">
        <v>228009</v>
      </c>
      <c r="AL43" s="32">
        <v>226538</v>
      </c>
      <c r="AM43" s="32">
        <v>240825</v>
      </c>
      <c r="AN43" s="32">
        <v>212461</v>
      </c>
    </row>
    <row r="44" spans="1:40" ht="12.5" x14ac:dyDescent="0.55000000000000004">
      <c r="A44" s="33" t="s">
        <v>199</v>
      </c>
      <c r="B44" s="32">
        <v>161707</v>
      </c>
      <c r="C44" s="32">
        <v>161289</v>
      </c>
      <c r="D44" s="32">
        <v>161588</v>
      </c>
      <c r="E44" s="32">
        <v>158134</v>
      </c>
      <c r="F44" s="32">
        <v>159107</v>
      </c>
      <c r="G44" s="32">
        <v>153456</v>
      </c>
      <c r="H44" s="32">
        <v>160459</v>
      </c>
      <c r="I44" s="32">
        <v>165200</v>
      </c>
      <c r="J44" s="32">
        <v>169656</v>
      </c>
      <c r="K44" s="32">
        <v>178162</v>
      </c>
      <c r="L44" s="32">
        <v>183094</v>
      </c>
      <c r="M44" s="32">
        <v>183921</v>
      </c>
      <c r="N44" s="32">
        <v>190024</v>
      </c>
      <c r="O44" s="32">
        <v>194299</v>
      </c>
      <c r="P44" s="32">
        <v>202633</v>
      </c>
      <c r="Q44" s="32">
        <v>197571</v>
      </c>
      <c r="R44" s="32">
        <v>210610</v>
      </c>
      <c r="S44" s="32">
        <v>208021</v>
      </c>
      <c r="T44" s="32">
        <v>204103</v>
      </c>
      <c r="U44" s="32">
        <v>199672</v>
      </c>
      <c r="V44" s="32">
        <v>202498</v>
      </c>
      <c r="W44" s="32">
        <v>214590</v>
      </c>
      <c r="X44" s="32">
        <v>212505</v>
      </c>
      <c r="Y44" s="32">
        <v>197641</v>
      </c>
      <c r="Z44" s="32">
        <v>218288</v>
      </c>
      <c r="AA44" s="32">
        <v>220523</v>
      </c>
      <c r="AB44" s="32">
        <v>232813</v>
      </c>
      <c r="AC44" s="32">
        <v>228070</v>
      </c>
      <c r="AD44" s="32">
        <v>258008</v>
      </c>
      <c r="AE44" s="32">
        <v>284135</v>
      </c>
      <c r="AF44" s="32">
        <v>300213</v>
      </c>
      <c r="AG44" s="32">
        <v>278382</v>
      </c>
      <c r="AH44" s="32">
        <v>289190</v>
      </c>
      <c r="AI44" s="32">
        <v>287819</v>
      </c>
      <c r="AJ44" s="32">
        <v>283588</v>
      </c>
      <c r="AK44" s="32">
        <v>263815</v>
      </c>
      <c r="AL44" s="32">
        <v>276830</v>
      </c>
      <c r="AM44" s="32">
        <v>279041</v>
      </c>
      <c r="AN44" s="32">
        <v>268605</v>
      </c>
    </row>
    <row r="45" spans="1:40" ht="12.5" x14ac:dyDescent="0.55000000000000004">
      <c r="A45" s="33" t="s">
        <v>200</v>
      </c>
      <c r="B45" s="32">
        <v>126502</v>
      </c>
      <c r="C45" s="32">
        <v>127085</v>
      </c>
      <c r="D45" s="32">
        <v>130924</v>
      </c>
      <c r="E45" s="32">
        <v>133728</v>
      </c>
      <c r="F45" s="32">
        <v>189504</v>
      </c>
      <c r="G45" s="32">
        <v>190569</v>
      </c>
      <c r="H45" s="32">
        <v>194041</v>
      </c>
      <c r="I45" s="32">
        <v>130348</v>
      </c>
      <c r="J45" s="32">
        <v>211754</v>
      </c>
      <c r="K45" s="32">
        <v>217095</v>
      </c>
      <c r="L45" s="32">
        <v>217791</v>
      </c>
      <c r="M45" s="32">
        <v>224893</v>
      </c>
      <c r="N45" s="32">
        <v>204956</v>
      </c>
      <c r="O45" s="32">
        <v>212268</v>
      </c>
      <c r="P45" s="32">
        <v>211433</v>
      </c>
      <c r="Q45" s="32">
        <v>225560</v>
      </c>
      <c r="R45" s="32">
        <v>214030</v>
      </c>
      <c r="S45" s="32">
        <v>210972</v>
      </c>
      <c r="T45" s="32">
        <v>216653</v>
      </c>
      <c r="U45" s="32">
        <v>222314</v>
      </c>
      <c r="V45" s="32">
        <v>204697</v>
      </c>
      <c r="W45" s="32">
        <v>206600</v>
      </c>
      <c r="X45" s="32">
        <v>208235</v>
      </c>
      <c r="Y45" s="32">
        <v>215842</v>
      </c>
      <c r="Z45" s="32">
        <v>206665</v>
      </c>
      <c r="AA45" s="32">
        <v>206847</v>
      </c>
      <c r="AB45" s="32">
        <v>217822</v>
      </c>
      <c r="AC45" s="32">
        <v>229086</v>
      </c>
      <c r="AD45" s="32">
        <v>225631</v>
      </c>
      <c r="AE45" s="32">
        <v>238362</v>
      </c>
      <c r="AF45" s="32">
        <v>240356</v>
      </c>
      <c r="AG45" s="32">
        <v>243767</v>
      </c>
      <c r="AH45" s="32">
        <v>234939</v>
      </c>
      <c r="AI45" s="32">
        <v>235390</v>
      </c>
      <c r="AJ45" s="32">
        <v>227503</v>
      </c>
      <c r="AK45" s="32">
        <v>235513</v>
      </c>
      <c r="AL45" s="32">
        <v>234879</v>
      </c>
      <c r="AM45" s="32">
        <v>238971</v>
      </c>
      <c r="AN45" s="32">
        <v>232586</v>
      </c>
    </row>
    <row r="46" spans="1:40" ht="12.5" x14ac:dyDescent="0.55000000000000004">
      <c r="A46" s="30" t="s">
        <v>201</v>
      </c>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row>
    <row r="47" spans="1:40" ht="12.5" x14ac:dyDescent="0.55000000000000004">
      <c r="A47" s="31" t="s">
        <v>202</v>
      </c>
      <c r="B47" s="32">
        <v>-223</v>
      </c>
      <c r="C47" s="32">
        <v>54704</v>
      </c>
      <c r="D47" s="32">
        <v>110900</v>
      </c>
      <c r="E47" s="32">
        <v>180864</v>
      </c>
      <c r="F47" s="32">
        <v>-1563</v>
      </c>
      <c r="G47" s="32">
        <v>51016</v>
      </c>
      <c r="H47" s="32">
        <v>96457</v>
      </c>
      <c r="I47" s="32">
        <v>184307</v>
      </c>
      <c r="J47" s="32">
        <v>3397</v>
      </c>
      <c r="K47" s="32">
        <v>66082</v>
      </c>
      <c r="L47" s="32">
        <v>109622</v>
      </c>
      <c r="M47" s="32">
        <v>185845</v>
      </c>
      <c r="N47" s="32">
        <v>1152</v>
      </c>
      <c r="O47" s="32">
        <v>64199</v>
      </c>
      <c r="P47" s="32">
        <v>121784</v>
      </c>
      <c r="Q47" s="32">
        <v>195610</v>
      </c>
      <c r="R47" s="32">
        <v>857</v>
      </c>
      <c r="S47" s="32">
        <v>79646</v>
      </c>
      <c r="T47" s="32">
        <v>161246</v>
      </c>
      <c r="U47" s="32">
        <v>244523</v>
      </c>
      <c r="V47" s="32">
        <v>6562</v>
      </c>
      <c r="W47" s="32">
        <v>73454</v>
      </c>
      <c r="X47" s="32">
        <v>136107</v>
      </c>
      <c r="Y47" s="32">
        <v>214718</v>
      </c>
      <c r="Z47" s="32">
        <v>-519</v>
      </c>
      <c r="AA47" s="32">
        <v>64586</v>
      </c>
      <c r="AB47" s="32">
        <v>121292</v>
      </c>
      <c r="AC47" s="32">
        <v>175524</v>
      </c>
      <c r="AD47" s="32">
        <v>-10113</v>
      </c>
      <c r="AE47" s="32">
        <v>27744</v>
      </c>
      <c r="AF47" s="32">
        <v>73154</v>
      </c>
      <c r="AG47" s="32">
        <v>130905</v>
      </c>
      <c r="AH47" s="32">
        <v>-2802</v>
      </c>
      <c r="AI47" s="32">
        <v>62409</v>
      </c>
      <c r="AJ47" s="32">
        <v>120264</v>
      </c>
      <c r="AK47" s="32">
        <v>202481</v>
      </c>
      <c r="AL47" s="32">
        <v>-3769</v>
      </c>
      <c r="AM47" s="32">
        <v>64142</v>
      </c>
      <c r="AN47" s="32">
        <v>131906</v>
      </c>
    </row>
    <row r="48" spans="1:40" ht="12.5" x14ac:dyDescent="0.55000000000000004">
      <c r="A48" s="31" t="s">
        <v>203</v>
      </c>
      <c r="B48" s="32">
        <v>-14803</v>
      </c>
      <c r="C48" s="32">
        <v>-31255</v>
      </c>
      <c r="D48" s="32">
        <v>-51183</v>
      </c>
      <c r="E48" s="32">
        <v>-74020</v>
      </c>
      <c r="F48" s="32">
        <v>-17332</v>
      </c>
      <c r="G48" s="32">
        <v>-40145</v>
      </c>
      <c r="H48" s="32">
        <v>-63048</v>
      </c>
      <c r="I48" s="32">
        <v>-88639</v>
      </c>
      <c r="J48" s="32">
        <v>-28455</v>
      </c>
      <c r="K48" s="32">
        <v>-50826</v>
      </c>
      <c r="L48" s="32">
        <v>-69451</v>
      </c>
      <c r="M48" s="32">
        <v>-96146</v>
      </c>
      <c r="N48" s="32">
        <v>-67482</v>
      </c>
      <c r="O48" s="32">
        <v>-85254</v>
      </c>
      <c r="P48" s="32">
        <v>-142166</v>
      </c>
      <c r="Q48" s="32">
        <v>-157895</v>
      </c>
      <c r="R48" s="32">
        <v>-16662</v>
      </c>
      <c r="S48" s="32">
        <v>-43504</v>
      </c>
      <c r="T48" s="32">
        <v>-61664</v>
      </c>
      <c r="U48" s="32">
        <v>-94266</v>
      </c>
      <c r="V48" s="32">
        <v>-21300</v>
      </c>
      <c r="W48" s="32">
        <v>-35022</v>
      </c>
      <c r="X48" s="32">
        <v>-49024</v>
      </c>
      <c r="Y48" s="32">
        <v>-61941</v>
      </c>
      <c r="Z48" s="32">
        <v>-15996</v>
      </c>
      <c r="AA48" s="32">
        <v>-34653</v>
      </c>
      <c r="AB48" s="32">
        <v>-50212</v>
      </c>
      <c r="AC48" s="32">
        <v>-67232</v>
      </c>
      <c r="AD48" s="32">
        <v>-15682</v>
      </c>
      <c r="AE48" s="32">
        <v>-40049</v>
      </c>
      <c r="AF48" s="32">
        <v>-58726</v>
      </c>
      <c r="AG48" s="32">
        <v>-74911</v>
      </c>
      <c r="AH48" s="32">
        <v>-15116</v>
      </c>
      <c r="AI48" s="32">
        <v>-33449</v>
      </c>
      <c r="AJ48" s="32">
        <v>-50573</v>
      </c>
      <c r="AK48" s="32">
        <v>-109302</v>
      </c>
      <c r="AL48" s="32">
        <v>-13026</v>
      </c>
      <c r="AM48" s="32">
        <v>-20539</v>
      </c>
      <c r="AN48" s="32">
        <v>-30395</v>
      </c>
    </row>
    <row r="49" spans="1:40" ht="12.5" x14ac:dyDescent="0.55000000000000004">
      <c r="A49" s="31" t="s">
        <v>204</v>
      </c>
      <c r="B49" s="32">
        <v>1670</v>
      </c>
      <c r="C49" s="32">
        <v>157</v>
      </c>
      <c r="D49" s="32">
        <v>-17774</v>
      </c>
      <c r="E49" s="32">
        <v>-20601</v>
      </c>
      <c r="F49" s="32">
        <v>-20390</v>
      </c>
      <c r="G49" s="32">
        <v>-22134</v>
      </c>
      <c r="H49" s="32">
        <v>-72621</v>
      </c>
      <c r="I49" s="32">
        <v>-95043</v>
      </c>
      <c r="J49" s="32">
        <v>-22411</v>
      </c>
      <c r="K49" s="32">
        <v>-26096</v>
      </c>
      <c r="L49" s="32">
        <v>-52490</v>
      </c>
      <c r="M49" s="32">
        <v>-53244</v>
      </c>
      <c r="N49" s="32">
        <v>-26946</v>
      </c>
      <c r="O49" s="32">
        <v>-78977</v>
      </c>
      <c r="P49" s="32">
        <v>-107942</v>
      </c>
      <c r="Q49" s="32">
        <v>-108579</v>
      </c>
      <c r="R49" s="32">
        <v>-33321</v>
      </c>
      <c r="S49" s="32">
        <v>-90415</v>
      </c>
      <c r="T49" s="32">
        <v>-123233</v>
      </c>
      <c r="U49" s="32">
        <v>-126166</v>
      </c>
      <c r="V49" s="32">
        <v>-36181</v>
      </c>
      <c r="W49" s="32">
        <v>-66499</v>
      </c>
      <c r="X49" s="32">
        <v>-79107</v>
      </c>
      <c r="Y49" s="32">
        <v>-87065</v>
      </c>
      <c r="Z49" s="32">
        <v>-68965</v>
      </c>
      <c r="AA49" s="32">
        <v>-96622</v>
      </c>
      <c r="AB49" s="32">
        <v>-135693</v>
      </c>
      <c r="AC49" s="32">
        <v>-141573</v>
      </c>
      <c r="AD49" s="32">
        <v>-38943</v>
      </c>
      <c r="AE49" s="32">
        <v>-67238</v>
      </c>
      <c r="AF49" s="32">
        <v>-136751</v>
      </c>
      <c r="AG49" s="32">
        <v>-139311</v>
      </c>
      <c r="AH49" s="32">
        <v>-36959</v>
      </c>
      <c r="AI49" s="32">
        <v>-34374</v>
      </c>
      <c r="AJ49" s="32">
        <v>-70854</v>
      </c>
      <c r="AK49" s="32">
        <v>-79983</v>
      </c>
      <c r="AL49" s="32">
        <v>-31320</v>
      </c>
      <c r="AM49" s="32">
        <v>-52549</v>
      </c>
      <c r="AN49" s="32">
        <v>-92980</v>
      </c>
    </row>
    <row r="50" spans="1:40" ht="12.5" x14ac:dyDescent="0.55000000000000004">
      <c r="A50" s="31" t="s">
        <v>205</v>
      </c>
      <c r="B50" s="32">
        <v>-15026</v>
      </c>
      <c r="C50" s="32">
        <v>23449</v>
      </c>
      <c r="D50" s="32">
        <v>59717</v>
      </c>
      <c r="E50" s="32">
        <v>106844</v>
      </c>
      <c r="F50" s="32">
        <v>-18895</v>
      </c>
      <c r="G50" s="32">
        <v>10871</v>
      </c>
      <c r="H50" s="32">
        <v>33409</v>
      </c>
      <c r="I50" s="32">
        <v>95668</v>
      </c>
      <c r="J50" s="32">
        <v>-25058</v>
      </c>
      <c r="K50" s="32">
        <v>15256</v>
      </c>
      <c r="L50" s="32">
        <v>40171</v>
      </c>
      <c r="M50" s="32">
        <v>89699</v>
      </c>
      <c r="N50" s="32">
        <v>-66330</v>
      </c>
      <c r="O50" s="32">
        <v>-21055</v>
      </c>
      <c r="P50" s="32">
        <v>-20382</v>
      </c>
      <c r="Q50" s="32">
        <v>37715</v>
      </c>
      <c r="R50" s="32">
        <v>-15805</v>
      </c>
      <c r="S50" s="32">
        <v>36142</v>
      </c>
      <c r="T50" s="32">
        <v>99582</v>
      </c>
      <c r="U50" s="32">
        <v>150257</v>
      </c>
      <c r="V50" s="32">
        <v>-14738</v>
      </c>
      <c r="W50" s="32">
        <v>38432</v>
      </c>
      <c r="X50" s="32">
        <v>87083</v>
      </c>
      <c r="Y50" s="32">
        <v>152777</v>
      </c>
      <c r="Z50" s="32">
        <v>-16515</v>
      </c>
      <c r="AA50" s="32">
        <v>29933</v>
      </c>
      <c r="AB50" s="32">
        <v>71080</v>
      </c>
      <c r="AC50" s="32">
        <v>108292</v>
      </c>
      <c r="AD50" s="32">
        <v>-25795</v>
      </c>
      <c r="AE50" s="32">
        <v>-12305</v>
      </c>
      <c r="AF50" s="32">
        <v>14428</v>
      </c>
      <c r="AG50" s="32">
        <v>55994</v>
      </c>
      <c r="AH50" s="32">
        <v>-17918</v>
      </c>
      <c r="AI50" s="32">
        <v>28960</v>
      </c>
      <c r="AJ50" s="32">
        <v>69691</v>
      </c>
      <c r="AK50" s="32">
        <v>93179</v>
      </c>
      <c r="AL50" s="32">
        <v>-16795</v>
      </c>
      <c r="AM50" s="32">
        <v>43603</v>
      </c>
      <c r="AN50" s="32">
        <v>101511</v>
      </c>
    </row>
    <row r="51" spans="1:40" ht="12.5" x14ac:dyDescent="0.55000000000000004">
      <c r="A51" s="28" t="s">
        <v>206</v>
      </c>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row>
    <row r="52" spans="1:40" ht="12.5" x14ac:dyDescent="0.55000000000000004">
      <c r="A52" s="30" t="s">
        <v>207</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row>
    <row r="53" spans="1:40" ht="12.5" x14ac:dyDescent="0.55000000000000004">
      <c r="A53" s="31" t="s">
        <v>208</v>
      </c>
      <c r="B53" s="35">
        <v>-3.6409730363423209</v>
      </c>
      <c r="C53" s="35">
        <v>4.388833828873473</v>
      </c>
      <c r="D53" s="35">
        <v>5.4834722435951555</v>
      </c>
      <c r="E53" s="35">
        <v>4.999903688859364</v>
      </c>
      <c r="F53" s="29"/>
      <c r="G53" s="29"/>
      <c r="H53" s="29"/>
      <c r="I53" s="29"/>
      <c r="J53" s="35">
        <v>3.0102180893605279</v>
      </c>
      <c r="K53" s="35">
        <v>2.5409954412183078</v>
      </c>
      <c r="L53" s="35">
        <v>2.3847277338688855</v>
      </c>
      <c r="M53" s="35">
        <v>2.1824081887473312</v>
      </c>
      <c r="N53" s="35">
        <v>1.5835262284206175</v>
      </c>
      <c r="O53" s="35">
        <v>1.6347322752975124</v>
      </c>
      <c r="P53" s="35">
        <v>1.625457070122649</v>
      </c>
      <c r="Q53" s="35">
        <v>1.2478674599055717</v>
      </c>
      <c r="R53" s="35">
        <v>-1.0668910151292565</v>
      </c>
      <c r="S53" s="35">
        <v>-1.0467333305899662</v>
      </c>
      <c r="T53" s="35">
        <v>1.0494539578378426</v>
      </c>
      <c r="U53" s="35">
        <v>-0.38235896782972123</v>
      </c>
      <c r="V53" s="35">
        <v>-2.6338698890759349</v>
      </c>
      <c r="W53" s="35">
        <v>-7.5188626543701842</v>
      </c>
      <c r="X53" s="35">
        <v>-9.3813382852712905</v>
      </c>
      <c r="Y53" s="35">
        <v>-8.0043082301707873</v>
      </c>
      <c r="Z53" s="35">
        <v>-5.0949323054057967</v>
      </c>
      <c r="AA53" s="35">
        <v>1.2022639314825057</v>
      </c>
      <c r="AB53" s="35">
        <v>1.5616855340906843</v>
      </c>
      <c r="AC53" s="35">
        <v>2.660714893013516</v>
      </c>
      <c r="AD53" s="35">
        <v>8.1847902719632604</v>
      </c>
      <c r="AE53" s="35">
        <v>8.69724917392276</v>
      </c>
      <c r="AF53" s="35">
        <v>10.455953667091421</v>
      </c>
      <c r="AG53" s="35">
        <v>9.3243574707069889</v>
      </c>
      <c r="AH53" s="35">
        <v>0.28806643694401224</v>
      </c>
      <c r="AI53" s="35">
        <v>0.63046650706293228</v>
      </c>
      <c r="AJ53" s="35">
        <v>-0.16200973654574291</v>
      </c>
      <c r="AK53" s="35">
        <v>-1.1914440392016057</v>
      </c>
      <c r="AL53" s="35">
        <v>5.1763400173665985</v>
      </c>
      <c r="AM53" s="35">
        <v>6.696970189349627</v>
      </c>
      <c r="AN53" s="35">
        <v>5.6957960995947188</v>
      </c>
    </row>
    <row r="54" spans="1:40" ht="12.5" x14ac:dyDescent="0.55000000000000004">
      <c r="A54" s="31" t="s">
        <v>209</v>
      </c>
      <c r="B54" s="35">
        <v>-40.948993491751175</v>
      </c>
      <c r="C54" s="35">
        <v>21.773490850878432</v>
      </c>
      <c r="D54" s="35">
        <v>36.230845279288189</v>
      </c>
      <c r="E54" s="35">
        <v>23.343588204397079</v>
      </c>
      <c r="F54" s="29"/>
      <c r="G54" s="29"/>
      <c r="H54" s="29"/>
      <c r="I54" s="29"/>
      <c r="J54" s="35">
        <v>12.07582222996313</v>
      </c>
      <c r="K54" s="35">
        <v>7.7181083913928195</v>
      </c>
      <c r="L54" s="35">
        <v>5.0220271032453745</v>
      </c>
      <c r="M54" s="35">
        <v>10.357221764176504</v>
      </c>
      <c r="N54" s="35">
        <v>2.1652982465228288</v>
      </c>
      <c r="O54" s="35">
        <v>3.8933534812372717</v>
      </c>
      <c r="P54" s="35">
        <v>3.190338991661279</v>
      </c>
      <c r="Q54" s="35">
        <v>1.4219374874872459</v>
      </c>
      <c r="R54" s="35">
        <v>-3.1385473444035972</v>
      </c>
      <c r="S54" s="35">
        <v>-4.8140598314142524</v>
      </c>
      <c r="T54" s="35">
        <v>6.1784832649961041</v>
      </c>
      <c r="U54" s="35">
        <v>1.9354559154176831</v>
      </c>
      <c r="V54" s="35">
        <v>2.8057685764388829</v>
      </c>
      <c r="W54" s="35">
        <v>-13.777695459912486</v>
      </c>
      <c r="X54" s="35">
        <v>-20.473995177913785</v>
      </c>
      <c r="Y54" s="35">
        <v>-17.078919153800008</v>
      </c>
      <c r="Z54" s="35">
        <v>-21.237811553247287</v>
      </c>
      <c r="AA54" s="35">
        <v>-5.2803286611889817</v>
      </c>
      <c r="AB54" s="35">
        <v>-9.2185704052906043</v>
      </c>
      <c r="AC54" s="35">
        <v>-18.25726377425767</v>
      </c>
      <c r="AD54" s="35">
        <v>-25.810518149788276</v>
      </c>
      <c r="AE54" s="35">
        <v>-23.940128417740357</v>
      </c>
      <c r="AF54" s="35">
        <v>-29.430060370295607</v>
      </c>
      <c r="AG54" s="35">
        <v>-23.300815274196918</v>
      </c>
      <c r="AH54" s="35">
        <v>-68.251132798884626</v>
      </c>
      <c r="AI54" s="35">
        <v>-51.73403402843779</v>
      </c>
      <c r="AJ54" s="35">
        <v>-34.078292185082624</v>
      </c>
      <c r="AK54" s="35">
        <v>-45.45793169863088</v>
      </c>
      <c r="AL54" s="35">
        <v>201.68793742280772</v>
      </c>
      <c r="AM54" s="35">
        <v>123.70270270270271</v>
      </c>
      <c r="AN54" s="35">
        <v>99.299871807514052</v>
      </c>
    </row>
    <row r="55" spans="1:40" ht="12.5" x14ac:dyDescent="0.55000000000000004">
      <c r="A55" s="31" t="s">
        <v>210</v>
      </c>
      <c r="B55" s="35">
        <v>-39.194647201946474</v>
      </c>
      <c r="C55" s="35">
        <v>18.951479703864905</v>
      </c>
      <c r="D55" s="35">
        <v>34.538238256027483</v>
      </c>
      <c r="E55" s="35">
        <v>21.968670740142947</v>
      </c>
      <c r="F55" s="29"/>
      <c r="G55" s="29"/>
      <c r="H55" s="29"/>
      <c r="I55" s="29"/>
      <c r="J55" s="35">
        <v>15.446290278494846</v>
      </c>
      <c r="K55" s="35">
        <v>12.394198239769793</v>
      </c>
      <c r="L55" s="35">
        <v>8.1846105379223424</v>
      </c>
      <c r="M55" s="35">
        <v>11.37218557487869</v>
      </c>
      <c r="N55" s="35">
        <v>1.7099413358587778</v>
      </c>
      <c r="O55" s="35">
        <v>3.6823471070567715</v>
      </c>
      <c r="P55" s="35">
        <v>3.298583305426539</v>
      </c>
      <c r="Q55" s="35">
        <v>1.4494101522345648</v>
      </c>
      <c r="R55" s="35">
        <v>-0.15518712981403837</v>
      </c>
      <c r="S55" s="35">
        <v>-4.8818739989321962</v>
      </c>
      <c r="T55" s="35">
        <v>5.3166822887668941</v>
      </c>
      <c r="U55" s="35">
        <v>1.6376278039671677</v>
      </c>
      <c r="V55" s="35">
        <v>-3.43496619433723</v>
      </c>
      <c r="W55" s="35">
        <v>-13.781207975209032</v>
      </c>
      <c r="X55" s="35">
        <v>-20.268742011683848</v>
      </c>
      <c r="Y55" s="35">
        <v>-17.410334923686776</v>
      </c>
      <c r="Z55" s="35">
        <v>-9.05652278885103</v>
      </c>
      <c r="AA55" s="35">
        <v>0.54658890546588346</v>
      </c>
      <c r="AB55" s="35">
        <v>-4.7327693289018651</v>
      </c>
      <c r="AC55" s="35">
        <v>-13.777583620258548</v>
      </c>
      <c r="AD55" s="35">
        <v>-24.326716026075921</v>
      </c>
      <c r="AE55" s="35">
        <v>-18.427690771990878</v>
      </c>
      <c r="AF55" s="35">
        <v>-25.032376287342849</v>
      </c>
      <c r="AG55" s="35">
        <v>-22.769029746270053</v>
      </c>
      <c r="AH55" s="35">
        <v>-67.104545100179308</v>
      </c>
      <c r="AI55" s="35">
        <v>-52.640891652334965</v>
      </c>
      <c r="AJ55" s="35">
        <v>-35.857570950114578</v>
      </c>
      <c r="AK55" s="35">
        <v>-44.891582073061251</v>
      </c>
      <c r="AL55" s="35">
        <v>193.4470908875459</v>
      </c>
      <c r="AM55" s="35">
        <v>124.89612067460456</v>
      </c>
      <c r="AN55" s="35">
        <v>90.568319226118504</v>
      </c>
    </row>
    <row r="56" spans="1:40" ht="12.5" x14ac:dyDescent="0.55000000000000004">
      <c r="A56" s="31" t="s">
        <v>211</v>
      </c>
      <c r="B56" s="35">
        <v>-52.307997618575122</v>
      </c>
      <c r="C56" s="35">
        <v>7.5807369019781357</v>
      </c>
      <c r="D56" s="35">
        <v>34.596408131044008</v>
      </c>
      <c r="E56" s="35">
        <v>24.214097248398048</v>
      </c>
      <c r="F56" s="29"/>
      <c r="G56" s="29"/>
      <c r="H56" s="29"/>
      <c r="I56" s="29"/>
      <c r="J56" s="35">
        <v>16.191529253401281</v>
      </c>
      <c r="K56" s="35">
        <v>12.926965842732585</v>
      </c>
      <c r="L56" s="35">
        <v>11.656264112926573</v>
      </c>
      <c r="M56" s="35">
        <v>16.166604768038173</v>
      </c>
      <c r="N56" s="35">
        <v>14.915801232984393</v>
      </c>
      <c r="O56" s="35">
        <v>11.222285188071112</v>
      </c>
      <c r="P56" s="35">
        <v>3.124773135040404</v>
      </c>
      <c r="Q56" s="35">
        <v>4.5493503843275995</v>
      </c>
      <c r="R56" s="35">
        <v>-4.8030532152372736</v>
      </c>
      <c r="S56" s="35">
        <v>-8.773186848180881</v>
      </c>
      <c r="T56" s="35">
        <v>4.1664990546683267</v>
      </c>
      <c r="U56" s="35">
        <v>-3.5686866452393606</v>
      </c>
      <c r="V56" s="35">
        <v>0.85098335854765228</v>
      </c>
      <c r="W56" s="35">
        <v>-11.685138319225064</v>
      </c>
      <c r="X56" s="35">
        <v>-17.028548257851494</v>
      </c>
      <c r="Y56" s="35">
        <v>-14.891406286897912</v>
      </c>
      <c r="Z56" s="35">
        <v>-3.5477217326082888</v>
      </c>
      <c r="AA56" s="35">
        <v>3.8300395256916975</v>
      </c>
      <c r="AB56" s="35">
        <v>-4.5042529176993469</v>
      </c>
      <c r="AC56" s="35">
        <v>-13.085253127427821</v>
      </c>
      <c r="AD56" s="35">
        <v>-29.064116023173526</v>
      </c>
      <c r="AE56" s="35">
        <v>-25.981194563934672</v>
      </c>
      <c r="AF56" s="35">
        <v>-28.938710856585836</v>
      </c>
      <c r="AG56" s="35">
        <v>-21.523951986573753</v>
      </c>
      <c r="AH56" s="35">
        <v>-73.596798947599211</v>
      </c>
      <c r="AI56" s="35">
        <v>-57.251594322155938</v>
      </c>
      <c r="AJ56" s="35">
        <v>-44.200960219478738</v>
      </c>
      <c r="AK56" s="35">
        <v>-49.01090215951092</v>
      </c>
      <c r="AL56" s="35">
        <v>241.91405439069959</v>
      </c>
      <c r="AM56" s="35">
        <v>161.14653512993266</v>
      </c>
      <c r="AN56" s="35">
        <v>118.2625530084199</v>
      </c>
    </row>
    <row r="57" spans="1:40" ht="12.5" x14ac:dyDescent="0.55000000000000004">
      <c r="A57" s="31" t="s">
        <v>212</v>
      </c>
      <c r="B57" s="35">
        <v>-30.288551144546673</v>
      </c>
      <c r="C57" s="35">
        <v>9.0638947080790686</v>
      </c>
      <c r="D57" s="35">
        <v>18.64239222987112</v>
      </c>
      <c r="E57" s="35">
        <v>11.775231296670263</v>
      </c>
      <c r="F57" s="29"/>
      <c r="G57" s="29"/>
      <c r="H57" s="29"/>
      <c r="I57" s="29"/>
      <c r="J57" s="35">
        <v>6.8162565342259063</v>
      </c>
      <c r="K57" s="35">
        <v>6.5151330983347577</v>
      </c>
      <c r="L57" s="35">
        <v>5.1337005744785058</v>
      </c>
      <c r="M57" s="35">
        <v>9.5535453996205888</v>
      </c>
      <c r="N57" s="35">
        <v>4.4295717435877568</v>
      </c>
      <c r="O57" s="35">
        <v>5.5565796750322693</v>
      </c>
      <c r="P57" s="35">
        <v>4.8931295137757846</v>
      </c>
      <c r="Q57" s="35">
        <v>3.4963497738132343</v>
      </c>
      <c r="R57" s="35">
        <v>9.9466548121804887</v>
      </c>
      <c r="S57" s="35">
        <v>7.3065056674068041</v>
      </c>
      <c r="T57" s="35">
        <v>15.428929376428835</v>
      </c>
      <c r="U57" s="35">
        <v>9.9591973618020191</v>
      </c>
      <c r="V57" s="35">
        <v>2.2692813100171794</v>
      </c>
      <c r="W57" s="35">
        <v>-9.1874297671174503</v>
      </c>
      <c r="X57" s="35">
        <v>-14.56003562201701</v>
      </c>
      <c r="Y57" s="35">
        <v>-11.335109050736724</v>
      </c>
      <c r="Z57" s="35">
        <v>-13.283914010378062</v>
      </c>
      <c r="AA57" s="35">
        <v>-2.5499231950844803</v>
      </c>
      <c r="AB57" s="35">
        <v>-5.1822416207941142</v>
      </c>
      <c r="AC57" s="35">
        <v>-11.768707742993312</v>
      </c>
      <c r="AD57" s="35">
        <v>-15.364449763492338</v>
      </c>
      <c r="AE57" s="35">
        <v>-14.45635421045257</v>
      </c>
      <c r="AF57" s="35">
        <v>-17.675483797091495</v>
      </c>
      <c r="AG57" s="35">
        <v>-13.446768694959088</v>
      </c>
      <c r="AH57" s="35">
        <v>-34.022400287298268</v>
      </c>
      <c r="AI57" s="35">
        <v>-27.853077269563077</v>
      </c>
      <c r="AJ57" s="35">
        <v>-18.134336662308403</v>
      </c>
      <c r="AK57" s="35">
        <v>-25.113483376624679</v>
      </c>
      <c r="AL57" s="35">
        <v>49.852015648919881</v>
      </c>
      <c r="AM57" s="35">
        <v>45.151540950110672</v>
      </c>
      <c r="AN57" s="35">
        <v>42.27995208685531</v>
      </c>
    </row>
    <row r="58" spans="1:40" ht="12.5" x14ac:dyDescent="0.55000000000000004">
      <c r="A58" s="31" t="s">
        <v>213</v>
      </c>
      <c r="B58" s="35">
        <v>-51.270583451921127</v>
      </c>
      <c r="C58" s="35">
        <v>9.9562894609033457</v>
      </c>
      <c r="D58" s="35">
        <v>37.24778046811943</v>
      </c>
      <c r="E58" s="35">
        <v>26.032212706122969</v>
      </c>
      <c r="F58" s="29"/>
      <c r="G58" s="29"/>
      <c r="H58" s="29"/>
      <c r="I58" s="29"/>
      <c r="J58" s="35">
        <v>18.230045816252716</v>
      </c>
      <c r="K58" s="35">
        <v>14.916240345069731</v>
      </c>
      <c r="L58" s="35">
        <v>13.579100145137879</v>
      </c>
      <c r="M58" s="35">
        <v>17.705086217101361</v>
      </c>
      <c r="N58" s="35">
        <v>14.950030593514164</v>
      </c>
      <c r="O58" s="35">
        <v>11.522346368715075</v>
      </c>
      <c r="P58" s="35">
        <v>3.7466775710488731</v>
      </c>
      <c r="Q58" s="35">
        <v>5.3469661414683234</v>
      </c>
      <c r="R58" s="35">
        <v>-3.6018452803406653</v>
      </c>
      <c r="S58" s="35">
        <v>-7.6549780839073271</v>
      </c>
      <c r="T58" s="35">
        <v>5.4293737990836144</v>
      </c>
      <c r="U58" s="35">
        <v>-2.4025457438345277</v>
      </c>
      <c r="V58" s="35">
        <v>2.0614761641818635</v>
      </c>
      <c r="W58" s="35">
        <v>-10.823868452280061</v>
      </c>
      <c r="X58" s="35">
        <v>-16.491424832936129</v>
      </c>
      <c r="Y58" s="35">
        <v>-14.479947831757411</v>
      </c>
      <c r="Z58" s="35">
        <v>-3.3183047790802611</v>
      </c>
      <c r="AA58" s="35">
        <v>4.6668567626651614</v>
      </c>
      <c r="AB58" s="35">
        <v>-3.5142697257974254</v>
      </c>
      <c r="AC58" s="35">
        <v>-12.085859163521295</v>
      </c>
      <c r="AD58" s="35">
        <v>-28.185040104458125</v>
      </c>
      <c r="AE58" s="35">
        <v>-25.381402106792596</v>
      </c>
      <c r="AF58" s="35">
        <v>-28.186985268530329</v>
      </c>
      <c r="AG58" s="35">
        <v>-20.516934819376388</v>
      </c>
      <c r="AH58" s="35">
        <v>-73.090909090909093</v>
      </c>
      <c r="AI58" s="35">
        <v>-56.48046732384082</v>
      </c>
      <c r="AJ58" s="35">
        <v>-43.458245840736545</v>
      </c>
      <c r="AK58" s="35">
        <v>-48.510475774770846</v>
      </c>
      <c r="AL58" s="35">
        <v>241.98841698841699</v>
      </c>
      <c r="AM58" s="35">
        <v>161.21364653243847</v>
      </c>
      <c r="AN58" s="35">
        <v>118.3259534352235</v>
      </c>
    </row>
    <row r="59" spans="1:40" ht="12.5" x14ac:dyDescent="0.55000000000000004">
      <c r="A59" s="31" t="s">
        <v>214</v>
      </c>
      <c r="B59" s="35">
        <v>-51.272135151638508</v>
      </c>
      <c r="C59" s="35">
        <v>9.9367806775814582</v>
      </c>
      <c r="D59" s="35">
        <v>37.249949484744384</v>
      </c>
      <c r="E59" s="35">
        <v>26.036866359446996</v>
      </c>
      <c r="F59" s="29"/>
      <c r="G59" s="29"/>
      <c r="H59" s="29"/>
      <c r="I59" s="29"/>
      <c r="J59" s="35">
        <v>18.247646632874726</v>
      </c>
      <c r="K59" s="35">
        <v>14.952801767423175</v>
      </c>
      <c r="L59" s="35">
        <v>13.609948860994869</v>
      </c>
      <c r="M59" s="35">
        <v>17.738367959554459</v>
      </c>
      <c r="N59" s="35">
        <v>14.982649520310254</v>
      </c>
      <c r="O59" s="35">
        <v>11.557613348475581</v>
      </c>
      <c r="P59" s="35">
        <v>3.7698209718669995</v>
      </c>
      <c r="Q59" s="35">
        <v>5.377570532389564</v>
      </c>
      <c r="R59" s="35">
        <v>-3.5682584768329417</v>
      </c>
      <c r="S59" s="35">
        <v>-7.6350822239624083</v>
      </c>
      <c r="T59" s="35">
        <v>5.4566964065657864</v>
      </c>
      <c r="U59" s="35">
        <v>-2.3844390678721572</v>
      </c>
      <c r="V59" s="35">
        <v>2.0618556701030855</v>
      </c>
      <c r="W59" s="35">
        <v>-10.809665112335731</v>
      </c>
      <c r="X59" s="35">
        <v>-16.485930634757416</v>
      </c>
      <c r="Y59" s="35">
        <v>-14.473469653980365</v>
      </c>
      <c r="Z59" s="35">
        <v>-3.3189033189033101</v>
      </c>
      <c r="AA59" s="29"/>
      <c r="AB59" s="35">
        <v>-3.5092628868864328</v>
      </c>
      <c r="AC59" s="35">
        <v>-12.080076263107721</v>
      </c>
      <c r="AD59" s="29"/>
      <c r="AE59" s="29"/>
      <c r="AF59" s="29"/>
      <c r="AG59" s="35">
        <v>-20.514377412499453</v>
      </c>
      <c r="AH59" s="29"/>
      <c r="AI59" s="29"/>
      <c r="AJ59" s="29"/>
      <c r="AK59" s="29"/>
      <c r="AL59" s="29"/>
      <c r="AM59" s="29"/>
      <c r="AN59" s="29"/>
    </row>
    <row r="60" spans="1:40" ht="12.5" x14ac:dyDescent="0.55000000000000004">
      <c r="A60" s="31" t="s">
        <v>215</v>
      </c>
      <c r="B60" s="35">
        <v>4.1975926186978985</v>
      </c>
      <c r="C60" s="35">
        <v>6.5615518279016793</v>
      </c>
      <c r="D60" s="35">
        <v>8.6210038541427725</v>
      </c>
      <c r="E60" s="35">
        <v>6.9799446351419103</v>
      </c>
      <c r="F60" s="29"/>
      <c r="G60" s="29"/>
      <c r="H60" s="29"/>
      <c r="I60" s="29"/>
      <c r="J60" s="35">
        <v>3.2260082392786549</v>
      </c>
      <c r="K60" s="35">
        <v>7.4057349837902464</v>
      </c>
      <c r="L60" s="35">
        <v>10.911471379780702</v>
      </c>
      <c r="M60" s="35">
        <v>6.6551147754367657</v>
      </c>
      <c r="N60" s="35">
        <v>6.8408671829931711</v>
      </c>
      <c r="O60" s="35">
        <v>2.5644064163373281</v>
      </c>
      <c r="P60" s="35">
        <v>1.9829711039307973</v>
      </c>
      <c r="Q60" s="35">
        <v>2.354742096505813</v>
      </c>
      <c r="R60" s="35">
        <v>16.075977153228639</v>
      </c>
      <c r="S60" s="35">
        <v>13.626666215302286</v>
      </c>
      <c r="T60" s="35">
        <v>13.24088738858511</v>
      </c>
      <c r="U60" s="35">
        <v>13.205670690889582</v>
      </c>
      <c r="V60" s="35">
        <v>-0.68656841442612526</v>
      </c>
      <c r="W60" s="35">
        <v>1.4417023745990853</v>
      </c>
      <c r="X60" s="35">
        <v>2.386694843013859</v>
      </c>
      <c r="Y60" s="35">
        <v>0.70722931413207402</v>
      </c>
      <c r="Z60" s="35">
        <v>2.5324139658489564</v>
      </c>
      <c r="AA60" s="35">
        <v>3.4693934882152888</v>
      </c>
      <c r="AB60" s="35">
        <v>1.7518156290545539</v>
      </c>
      <c r="AC60" s="35">
        <v>2.3049130171660215</v>
      </c>
      <c r="AD60" s="35">
        <v>5.017695767411734</v>
      </c>
      <c r="AE60" s="35">
        <v>8.6740285127557151</v>
      </c>
      <c r="AF60" s="35">
        <v>6.19332932791683</v>
      </c>
      <c r="AG60" s="35">
        <v>1.3112035337883077</v>
      </c>
      <c r="AH60" s="35">
        <v>-1.1737331586293309</v>
      </c>
      <c r="AI60" s="35">
        <v>-1.024994605889229</v>
      </c>
      <c r="AJ60" s="35">
        <v>0.96360082656972157</v>
      </c>
      <c r="AK60" s="35">
        <v>2.5137428679004925</v>
      </c>
      <c r="AL60" s="35">
        <v>6.3830758209801219</v>
      </c>
      <c r="AM60" s="35">
        <v>6.0075335833054133</v>
      </c>
      <c r="AN60" s="35">
        <v>0.5575164470208005</v>
      </c>
    </row>
    <row r="61" spans="1:40" ht="12.5" x14ac:dyDescent="0.55000000000000004">
      <c r="A61" s="31" t="s">
        <v>216</v>
      </c>
      <c r="B61" s="29"/>
      <c r="C61" s="29"/>
      <c r="D61" s="29"/>
      <c r="E61" s="35">
        <v>0.97532638273152283</v>
      </c>
      <c r="F61" s="29"/>
      <c r="G61" s="29"/>
      <c r="H61" s="29"/>
      <c r="I61" s="35">
        <v>0.51171804033185442</v>
      </c>
      <c r="J61" s="29"/>
      <c r="K61" s="29"/>
      <c r="L61" s="29"/>
      <c r="M61" s="35">
        <v>1.0995631872269929</v>
      </c>
      <c r="N61" s="29"/>
      <c r="O61" s="29"/>
      <c r="P61" s="29"/>
      <c r="Q61" s="35">
        <v>0.30989272943982016</v>
      </c>
      <c r="R61" s="29"/>
      <c r="S61" s="29"/>
      <c r="T61" s="29"/>
      <c r="U61" s="35">
        <v>-0.18120247148288859</v>
      </c>
      <c r="V61" s="29"/>
      <c r="W61" s="29"/>
      <c r="X61" s="29"/>
      <c r="Y61" s="35">
        <v>-0.57732940511263653</v>
      </c>
      <c r="Z61" s="29"/>
      <c r="AA61" s="29"/>
      <c r="AB61" s="29"/>
      <c r="AC61" s="35">
        <v>0.29333413152143883</v>
      </c>
      <c r="AD61" s="29"/>
      <c r="AE61" s="29"/>
      <c r="AF61" s="29"/>
      <c r="AG61" s="35">
        <v>5.6823947234906136</v>
      </c>
      <c r="AH61" s="29"/>
      <c r="AI61" s="29"/>
      <c r="AJ61" s="29"/>
      <c r="AK61" s="35">
        <v>-3.2588743610742377</v>
      </c>
      <c r="AL61" s="29"/>
      <c r="AM61" s="29"/>
      <c r="AN61" s="29"/>
    </row>
    <row r="62" spans="1:40" ht="12.5" x14ac:dyDescent="0.55000000000000004">
      <c r="A62" s="30" t="s">
        <v>217</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row>
    <row r="63" spans="1:40" ht="12.5" x14ac:dyDescent="0.55000000000000004">
      <c r="A63" s="31" t="s">
        <v>218</v>
      </c>
      <c r="B63" s="35">
        <v>52.915197839264913</v>
      </c>
      <c r="C63" s="35">
        <v>54.033922784021684</v>
      </c>
      <c r="D63" s="35">
        <v>54.557886900139948</v>
      </c>
      <c r="E63" s="35">
        <v>55.27754959773501</v>
      </c>
      <c r="F63" s="35">
        <v>55.132321869814859</v>
      </c>
      <c r="G63" s="35">
        <v>55.879741940648643</v>
      </c>
      <c r="H63" s="35">
        <v>56.105788232082787</v>
      </c>
      <c r="I63" s="35">
        <v>56.263884029335699</v>
      </c>
      <c r="J63" s="35">
        <v>42.985233748287122</v>
      </c>
      <c r="K63" s="35">
        <v>43.802767027647974</v>
      </c>
      <c r="L63" s="35">
        <v>43.525480212913678</v>
      </c>
      <c r="M63" s="35">
        <v>43.997902540651701</v>
      </c>
      <c r="N63" s="35">
        <v>41.707710077143552</v>
      </c>
      <c r="O63" s="35">
        <v>42.867508881664676</v>
      </c>
      <c r="P63" s="35">
        <v>42.859914611740294</v>
      </c>
      <c r="Q63" s="35">
        <v>43.369692581002603</v>
      </c>
      <c r="R63" s="35">
        <v>42.137882526577961</v>
      </c>
      <c r="S63" s="35">
        <v>42.939760105018166</v>
      </c>
      <c r="T63" s="35">
        <v>43.229246482110824</v>
      </c>
      <c r="U63" s="35">
        <v>43.502873373846143</v>
      </c>
      <c r="V63" s="35">
        <v>42.732120070936475</v>
      </c>
      <c r="W63" s="35">
        <v>42.410793245378159</v>
      </c>
      <c r="X63" s="35">
        <v>42.428525953484666</v>
      </c>
      <c r="Y63" s="35">
        <v>42.741988586082314</v>
      </c>
      <c r="Z63" s="35">
        <v>40.783883103837681</v>
      </c>
      <c r="AA63" s="35">
        <v>41.08910377840543</v>
      </c>
      <c r="AB63" s="35">
        <v>40.822795038782168</v>
      </c>
      <c r="AC63" s="35">
        <v>40.400826632684137</v>
      </c>
      <c r="AD63" s="35">
        <v>36.382012428091528</v>
      </c>
      <c r="AE63" s="35">
        <v>36.266471908336413</v>
      </c>
      <c r="AF63" s="35">
        <v>35.591153754067975</v>
      </c>
      <c r="AG63" s="35">
        <v>35.352749315145331</v>
      </c>
      <c r="AH63" s="35">
        <v>33.033634852815176</v>
      </c>
      <c r="AI63" s="35">
        <v>35.060823692534335</v>
      </c>
      <c r="AJ63" s="35">
        <v>36.227654205632383</v>
      </c>
      <c r="AK63" s="35">
        <v>36.567576614321354</v>
      </c>
      <c r="AL63" s="35">
        <v>37.442625281235223</v>
      </c>
      <c r="AM63" s="35">
        <v>38.535914932606758</v>
      </c>
      <c r="AN63" s="35">
        <v>38.595105423395246</v>
      </c>
    </row>
    <row r="64" spans="1:40" ht="12.5" x14ac:dyDescent="0.55000000000000004">
      <c r="A64" s="31" t="s">
        <v>219</v>
      </c>
      <c r="B64" s="35">
        <v>12.513953226655151</v>
      </c>
      <c r="C64" s="35">
        <v>13.779854337159273</v>
      </c>
      <c r="D64" s="35">
        <v>15.474876162025156</v>
      </c>
      <c r="E64" s="35">
        <v>16.170978080447561</v>
      </c>
      <c r="F64" s="35">
        <v>14.443496114499899</v>
      </c>
      <c r="G64" s="35">
        <v>15.289001599647763</v>
      </c>
      <c r="H64" s="35">
        <v>16.052769008112111</v>
      </c>
      <c r="I64" s="35">
        <v>16.23801977209267</v>
      </c>
      <c r="J64" s="35">
        <v>14.977156779525986</v>
      </c>
      <c r="K64" s="35">
        <v>15.881550918439045</v>
      </c>
      <c r="L64" s="35">
        <v>16.483776903494562</v>
      </c>
      <c r="M64" s="35">
        <v>17.409382572153877</v>
      </c>
      <c r="N64" s="35">
        <v>15.396768811761183</v>
      </c>
      <c r="O64" s="35">
        <v>16.494382947203821</v>
      </c>
      <c r="P64" s="35">
        <v>17.013797482075663</v>
      </c>
      <c r="Q64" s="35">
        <v>17.79600492570658</v>
      </c>
      <c r="R64" s="35">
        <v>17.110785692871801</v>
      </c>
      <c r="S64" s="35">
        <v>17.886772784547802</v>
      </c>
      <c r="T64" s="35">
        <v>19.434884119243144</v>
      </c>
      <c r="U64" s="35">
        <v>19.64345268169355</v>
      </c>
      <c r="V64" s="35">
        <v>17.972448462993722</v>
      </c>
      <c r="W64" s="35">
        <v>17.564055291250348</v>
      </c>
      <c r="X64" s="35">
        <v>18.324214631040725</v>
      </c>
      <c r="Y64" s="35">
        <v>18.932240808048064</v>
      </c>
      <c r="Z64" s="35">
        <v>16.421677200381836</v>
      </c>
      <c r="AA64" s="35">
        <v>16.912848296525809</v>
      </c>
      <c r="AB64" s="35">
        <v>17.107445059008246</v>
      </c>
      <c r="AC64" s="35">
        <v>16.271229686601334</v>
      </c>
      <c r="AD64" s="35">
        <v>12.847071036202944</v>
      </c>
      <c r="AE64" s="35">
        <v>13.31024211712479</v>
      </c>
      <c r="AF64" s="35">
        <v>12.750441159517962</v>
      </c>
      <c r="AG64" s="35">
        <v>12.882101841387078</v>
      </c>
      <c r="AH64" s="35">
        <v>8.4518421824413306</v>
      </c>
      <c r="AI64" s="35">
        <v>9.5427661510464059</v>
      </c>
      <c r="AJ64" s="35">
        <v>10.455171629734174</v>
      </c>
      <c r="AK64" s="35">
        <v>9.7632813708135107</v>
      </c>
      <c r="AL64" s="35">
        <v>12.041924892768394</v>
      </c>
      <c r="AM64" s="35">
        <v>12.982066963033652</v>
      </c>
      <c r="AN64" s="35">
        <v>14.073987551375575</v>
      </c>
    </row>
    <row r="65" spans="1:40" ht="12.5" x14ac:dyDescent="0.55000000000000004">
      <c r="A65" s="31" t="s">
        <v>220</v>
      </c>
      <c r="B65" s="35">
        <v>7.120023602624272</v>
      </c>
      <c r="C65" s="35">
        <v>8.6445415274315369</v>
      </c>
      <c r="D65" s="35">
        <v>10.375565776953289</v>
      </c>
      <c r="E65" s="35">
        <v>11.168705339277112</v>
      </c>
      <c r="F65" s="35">
        <v>10.280460291502035</v>
      </c>
      <c r="G65" s="35">
        <v>11.592800298486553</v>
      </c>
      <c r="H65" s="35">
        <v>12.435159498393027</v>
      </c>
      <c r="I65" s="35">
        <v>12.731183238314776</v>
      </c>
      <c r="J65" s="35">
        <v>11.185211151315693</v>
      </c>
      <c r="K65" s="35">
        <v>12.178100219711586</v>
      </c>
      <c r="L65" s="35">
        <v>12.75547327007637</v>
      </c>
      <c r="M65" s="35">
        <v>13.749705422442682</v>
      </c>
      <c r="N65" s="35">
        <v>11.249269203895677</v>
      </c>
      <c r="O65" s="35">
        <v>12.448733248288821</v>
      </c>
      <c r="P65" s="35">
        <v>12.951888716525369</v>
      </c>
      <c r="Q65" s="35">
        <v>13.773344553440403</v>
      </c>
      <c r="R65" s="35">
        <v>11.01370984479856</v>
      </c>
      <c r="S65" s="35">
        <v>11.974787877443688</v>
      </c>
      <c r="T65" s="35">
        <v>13.609295701008717</v>
      </c>
      <c r="U65" s="35">
        <v>14.093810513759111</v>
      </c>
      <c r="V65" s="35">
        <v>11.629022373411257</v>
      </c>
      <c r="W65" s="35">
        <v>11.164371857940699</v>
      </c>
      <c r="X65" s="35">
        <v>11.943377832600522</v>
      </c>
      <c r="Y65" s="35">
        <v>12.703573162604551</v>
      </c>
      <c r="Z65" s="35">
        <v>9.6509835973521163</v>
      </c>
      <c r="AA65" s="35">
        <v>10.449229019267484</v>
      </c>
      <c r="AB65" s="35">
        <v>10.675649071118428</v>
      </c>
      <c r="AC65" s="35">
        <v>10.115113958025553</v>
      </c>
      <c r="AD65" s="35">
        <v>6.6183191799189718</v>
      </c>
      <c r="AE65" s="35">
        <v>7.311749132376165</v>
      </c>
      <c r="AF65" s="35">
        <v>6.8206365111597833</v>
      </c>
      <c r="AG65" s="35">
        <v>7.0965063224545295</v>
      </c>
      <c r="AH65" s="35">
        <v>2.0952057827334571</v>
      </c>
      <c r="AI65" s="35">
        <v>3.5069760388231721</v>
      </c>
      <c r="AJ65" s="35">
        <v>4.5035763041097523</v>
      </c>
      <c r="AK65" s="35">
        <v>3.9172532052181324</v>
      </c>
      <c r="AL65" s="35">
        <v>6.0098907317446564</v>
      </c>
      <c r="AM65" s="35">
        <v>7.3527862769309644</v>
      </c>
      <c r="AN65" s="35">
        <v>8.4919383098139427</v>
      </c>
    </row>
    <row r="66" spans="1:40" ht="12.5" x14ac:dyDescent="0.55000000000000004">
      <c r="A66" s="31" t="s">
        <v>221</v>
      </c>
      <c r="B66" s="35">
        <v>7.6012008139255487</v>
      </c>
      <c r="C66" s="35">
        <v>8.8059415938903882</v>
      </c>
      <c r="D66" s="35">
        <v>10.687949009719739</v>
      </c>
      <c r="E66" s="35">
        <v>11.501157433358406</v>
      </c>
      <c r="F66" s="35">
        <v>9.8262566698100819</v>
      </c>
      <c r="G66" s="35">
        <v>11.02870645820259</v>
      </c>
      <c r="H66" s="35">
        <v>12.03405589481077</v>
      </c>
      <c r="I66" s="35">
        <v>12.584298955138893</v>
      </c>
      <c r="J66" s="35">
        <v>11.0125471132369</v>
      </c>
      <c r="K66" s="35">
        <v>12.088459007617413</v>
      </c>
      <c r="L66" s="35">
        <v>12.715760240685025</v>
      </c>
      <c r="M66" s="35">
        <v>13.716068190256484</v>
      </c>
      <c r="N66" s="35">
        <v>11.026251622010866</v>
      </c>
      <c r="O66" s="35">
        <v>12.332002798238756</v>
      </c>
      <c r="P66" s="35">
        <v>12.925108101682534</v>
      </c>
      <c r="Q66" s="35">
        <v>13.743371217772863</v>
      </c>
      <c r="R66" s="35">
        <v>11.127862463390448</v>
      </c>
      <c r="S66" s="35">
        <v>11.85405025512927</v>
      </c>
      <c r="T66" s="35">
        <v>13.47092389099727</v>
      </c>
      <c r="U66" s="35">
        <v>14.02205105572275</v>
      </c>
      <c r="V66" s="35">
        <v>11.036306092661508</v>
      </c>
      <c r="W66" s="35">
        <v>11.051355151253526</v>
      </c>
      <c r="X66" s="35">
        <v>11.852456081013866</v>
      </c>
      <c r="Y66" s="35">
        <v>12.588377543511308</v>
      </c>
      <c r="Z66" s="35">
        <v>10.57562126042713</v>
      </c>
      <c r="AA66" s="35">
        <v>10.979754998304154</v>
      </c>
      <c r="AB66" s="35">
        <v>11.117880345831713</v>
      </c>
      <c r="AC66" s="35">
        <v>10.572694055687752</v>
      </c>
      <c r="AD66" s="35">
        <v>7.3974538271889738</v>
      </c>
      <c r="AE66" s="35">
        <v>8.2398034612297852</v>
      </c>
      <c r="AF66" s="35">
        <v>7.5458229509359684</v>
      </c>
      <c r="AG66" s="35">
        <v>7.4689615288651172</v>
      </c>
      <c r="AH66" s="35">
        <v>2.4264363387522496</v>
      </c>
      <c r="AI66" s="35">
        <v>3.8778489102647433</v>
      </c>
      <c r="AJ66" s="35">
        <v>4.8479282483170989</v>
      </c>
      <c r="AK66" s="35">
        <v>4.1656580182816025</v>
      </c>
      <c r="AL66" s="35">
        <v>6.7698750946563262</v>
      </c>
      <c r="AM66" s="35">
        <v>8.1737389068601374</v>
      </c>
      <c r="AN66" s="35">
        <v>8.740759539197537</v>
      </c>
    </row>
    <row r="67" spans="1:40" ht="12.5" x14ac:dyDescent="0.55000000000000004">
      <c r="A67" s="31" t="s">
        <v>222</v>
      </c>
      <c r="B67" s="35">
        <v>7.4646340832844142</v>
      </c>
      <c r="C67" s="35">
        <v>8.5065890642104716</v>
      </c>
      <c r="D67" s="35">
        <v>10.422249140451981</v>
      </c>
      <c r="E67" s="35">
        <v>10.978392991939751</v>
      </c>
      <c r="F67" s="35">
        <v>9.8262566698100819</v>
      </c>
      <c r="G67" s="35">
        <v>11.02870645820259</v>
      </c>
      <c r="H67" s="35">
        <v>12.03405589481077</v>
      </c>
      <c r="I67" s="35">
        <v>12.584298955138893</v>
      </c>
      <c r="J67" s="35">
        <v>11.0125471132369</v>
      </c>
      <c r="K67" s="35">
        <v>12.088459007617413</v>
      </c>
      <c r="L67" s="35">
        <v>12.715760240685025</v>
      </c>
      <c r="M67" s="35">
        <v>13.716068190256484</v>
      </c>
      <c r="N67" s="35">
        <v>11.026251622010866</v>
      </c>
      <c r="O67" s="35">
        <v>12.332002798238756</v>
      </c>
      <c r="P67" s="35">
        <v>12.925108101682534</v>
      </c>
      <c r="Q67" s="35">
        <v>13.743371217772863</v>
      </c>
      <c r="R67" s="35">
        <v>11.127862463390448</v>
      </c>
      <c r="S67" s="35">
        <v>11.85405025512927</v>
      </c>
      <c r="T67" s="35">
        <v>13.47092389099727</v>
      </c>
      <c r="U67" s="35">
        <v>14.02205105572275</v>
      </c>
      <c r="V67" s="35">
        <v>11.036306092661508</v>
      </c>
      <c r="W67" s="35">
        <v>11.051355151253526</v>
      </c>
      <c r="X67" s="35">
        <v>11.852456081013866</v>
      </c>
      <c r="Y67" s="35">
        <v>12.588377543511308</v>
      </c>
      <c r="Z67" s="35">
        <v>10.57562126042713</v>
      </c>
      <c r="AA67" s="35">
        <v>10.979754998304154</v>
      </c>
      <c r="AB67" s="35">
        <v>11.117880345831713</v>
      </c>
      <c r="AC67" s="35">
        <v>10.572694055687752</v>
      </c>
      <c r="AD67" s="35">
        <v>7.3974538271889738</v>
      </c>
      <c r="AE67" s="35">
        <v>8.2398034612297852</v>
      </c>
      <c r="AF67" s="35">
        <v>7.5458229509359684</v>
      </c>
      <c r="AG67" s="35">
        <v>7.4689615288651172</v>
      </c>
      <c r="AH67" s="35">
        <v>2.4264363387522496</v>
      </c>
      <c r="AI67" s="35">
        <v>3.8778489102647433</v>
      </c>
      <c r="AJ67" s="35">
        <v>4.8479282483170989</v>
      </c>
      <c r="AK67" s="35">
        <v>4.1656580182816025</v>
      </c>
      <c r="AL67" s="35">
        <v>6.7698750946563262</v>
      </c>
      <c r="AM67" s="35">
        <v>8.1737389068601374</v>
      </c>
      <c r="AN67" s="35">
        <v>8.740759539197537</v>
      </c>
    </row>
    <row r="68" spans="1:40" ht="12.5" x14ac:dyDescent="0.55000000000000004">
      <c r="A68" s="31" t="s">
        <v>223</v>
      </c>
      <c r="B68" s="35">
        <v>3.6547568716789796</v>
      </c>
      <c r="C68" s="35">
        <v>4.8973843695112107</v>
      </c>
      <c r="D68" s="35">
        <v>6.418962481070178</v>
      </c>
      <c r="E68" s="35">
        <v>6.7171222000949866</v>
      </c>
      <c r="F68" s="35">
        <v>6.2075489716257026</v>
      </c>
      <c r="G68" s="35">
        <v>7.1482383146374202</v>
      </c>
      <c r="H68" s="35">
        <v>8.184807158448244</v>
      </c>
      <c r="I68" s="35">
        <v>8.6820891733728498</v>
      </c>
      <c r="J68" s="35">
        <v>7.0018743898093456</v>
      </c>
      <c r="K68" s="35">
        <v>7.8722549992750634</v>
      </c>
      <c r="L68" s="35">
        <v>8.9259893543161297</v>
      </c>
      <c r="M68" s="35">
        <v>9.870278450485122</v>
      </c>
      <c r="N68" s="35">
        <v>7.9208316103181282</v>
      </c>
      <c r="O68" s="35">
        <v>8.6148718159746505</v>
      </c>
      <c r="P68" s="35">
        <v>9.0576776105861754</v>
      </c>
      <c r="Q68" s="35">
        <v>10.192127755375141</v>
      </c>
      <c r="R68" s="35">
        <v>7.6217051403270064</v>
      </c>
      <c r="S68" s="35">
        <v>7.94220673995944</v>
      </c>
      <c r="T68" s="35">
        <v>9.3370773349679546</v>
      </c>
      <c r="U68" s="35">
        <v>9.8661266734165824</v>
      </c>
      <c r="V68" s="35">
        <v>7.8944953177782313</v>
      </c>
      <c r="W68" s="35">
        <v>7.5844102896165531</v>
      </c>
      <c r="X68" s="35">
        <v>8.5491315679525695</v>
      </c>
      <c r="Y68" s="35">
        <v>9.1275161957659812</v>
      </c>
      <c r="Z68" s="35">
        <v>8.0231970501438106</v>
      </c>
      <c r="AA68" s="35">
        <v>7.7813439102815698</v>
      </c>
      <c r="AB68" s="35">
        <v>8.0385206457849918</v>
      </c>
      <c r="AC68" s="35">
        <v>7.7275495359354034</v>
      </c>
      <c r="AD68" s="35">
        <v>5.2607448204270533</v>
      </c>
      <c r="AE68" s="35">
        <v>5.2988073323241149</v>
      </c>
      <c r="AF68" s="35">
        <v>5.1715423291449039</v>
      </c>
      <c r="AG68" s="35">
        <v>5.5470488227720542</v>
      </c>
      <c r="AH68" s="35">
        <v>1.3850152676584415</v>
      </c>
      <c r="AI68" s="35">
        <v>2.2509640798994757</v>
      </c>
      <c r="AJ68" s="35">
        <v>2.8903536157842336</v>
      </c>
      <c r="AK68" s="35">
        <v>2.8624951796938363</v>
      </c>
      <c r="AL68" s="35">
        <v>4.5024972867464745</v>
      </c>
      <c r="AM68" s="35">
        <v>5.50935484976275</v>
      </c>
      <c r="AN68" s="35">
        <v>5.9686002902494177</v>
      </c>
    </row>
    <row r="69" spans="1:40" ht="12.5" x14ac:dyDescent="0.55000000000000004">
      <c r="A69" s="31" t="s">
        <v>224</v>
      </c>
      <c r="B69" s="35">
        <v>-6.7827129026665489E-2</v>
      </c>
      <c r="C69" s="35">
        <v>7.8691882669919595</v>
      </c>
      <c r="D69" s="35">
        <v>10.437873008074527</v>
      </c>
      <c r="E69" s="35">
        <v>12.288701316966879</v>
      </c>
      <c r="F69" s="35">
        <v>-0.46643906747997571</v>
      </c>
      <c r="G69" s="35">
        <v>7.2929070846240824</v>
      </c>
      <c r="H69" s="35">
        <v>9.14207237493709</v>
      </c>
      <c r="I69" s="35">
        <v>12.644465940820934</v>
      </c>
      <c r="J69" s="35">
        <v>0.98412707609674988</v>
      </c>
      <c r="K69" s="35">
        <v>9.2125514426240471</v>
      </c>
      <c r="L69" s="35">
        <v>10.147836149039573</v>
      </c>
      <c r="M69" s="35">
        <v>12.47766749629554</v>
      </c>
      <c r="N69" s="35">
        <v>0.32853740963082317</v>
      </c>
      <c r="O69" s="35">
        <v>8.8060847976077792</v>
      </c>
      <c r="P69" s="35">
        <v>11.09336870074849</v>
      </c>
      <c r="Q69" s="35">
        <v>12.971425198954648</v>
      </c>
      <c r="R69" s="35">
        <v>0.247042409427392</v>
      </c>
      <c r="S69" s="35">
        <v>11.040492154826941</v>
      </c>
      <c r="T69" s="35">
        <v>14.535440310818244</v>
      </c>
      <c r="U69" s="35">
        <v>16.277215173863581</v>
      </c>
      <c r="V69" s="35">
        <v>1.9427593577821398</v>
      </c>
      <c r="W69" s="35">
        <v>11.00998564058289</v>
      </c>
      <c r="X69" s="35">
        <v>13.539482322981119</v>
      </c>
      <c r="Y69" s="35">
        <v>15.536792048029046</v>
      </c>
      <c r="Z69" s="35">
        <v>-0.16190517784613082</v>
      </c>
      <c r="AA69" s="35">
        <v>9.5657595985657142</v>
      </c>
      <c r="AB69" s="35">
        <v>11.880202828908898</v>
      </c>
      <c r="AC69" s="35">
        <v>12.371578721820622</v>
      </c>
      <c r="AD69" s="35">
        <v>-2.9161320088236566</v>
      </c>
      <c r="AE69" s="35">
        <v>3.7803463954947603</v>
      </c>
      <c r="AF69" s="35">
        <v>6.486951432549148</v>
      </c>
      <c r="AG69" s="35">
        <v>8.4397176380782426</v>
      </c>
      <c r="AH69" s="35">
        <v>-0.80564932114987609</v>
      </c>
      <c r="AI69" s="35">
        <v>8.4504582087612121</v>
      </c>
      <c r="AJ69" s="35">
        <v>10.681749346957011</v>
      </c>
      <c r="AK69" s="35">
        <v>13.211782231128053</v>
      </c>
      <c r="AL69" s="35">
        <v>-1.0303529006525476</v>
      </c>
      <c r="AM69" s="35">
        <v>8.1399820047792666</v>
      </c>
      <c r="AN69" s="35">
        <v>11.084435353958913</v>
      </c>
    </row>
    <row r="70" spans="1:40" ht="12.5" x14ac:dyDescent="0.55000000000000004">
      <c r="A70" s="31" t="s">
        <v>225</v>
      </c>
      <c r="B70" s="35">
        <v>47.084802160735087</v>
      </c>
      <c r="C70" s="35">
        <v>45.966077215978316</v>
      </c>
      <c r="D70" s="35">
        <v>45.442113099860045</v>
      </c>
      <c r="E70" s="35">
        <v>44.722450402264997</v>
      </c>
      <c r="F70" s="35">
        <v>44.867678130185148</v>
      </c>
      <c r="G70" s="35">
        <v>44.120258059351364</v>
      </c>
      <c r="H70" s="35">
        <v>43.894211767917206</v>
      </c>
      <c r="I70" s="35">
        <v>43.736115970664308</v>
      </c>
      <c r="J70" s="35">
        <v>57.014766251712878</v>
      </c>
      <c r="K70" s="35">
        <v>56.197232972352026</v>
      </c>
      <c r="L70" s="35">
        <v>56.474519787086322</v>
      </c>
      <c r="M70" s="35">
        <v>56.002097459348299</v>
      </c>
      <c r="N70" s="35">
        <v>58.292289922856455</v>
      </c>
      <c r="O70" s="35">
        <v>57.132491118335324</v>
      </c>
      <c r="P70" s="35">
        <v>57.140085388259706</v>
      </c>
      <c r="Q70" s="35">
        <v>56.630307418997397</v>
      </c>
      <c r="R70" s="35">
        <v>57.862117473422039</v>
      </c>
      <c r="S70" s="35">
        <v>57.060239894981834</v>
      </c>
      <c r="T70" s="35">
        <v>56.770753517889169</v>
      </c>
      <c r="U70" s="35">
        <v>56.497126626153857</v>
      </c>
      <c r="V70" s="35">
        <v>57.267879929063525</v>
      </c>
      <c r="W70" s="35">
        <v>57.589206754621848</v>
      </c>
      <c r="X70" s="35">
        <v>57.571474046515327</v>
      </c>
      <c r="Y70" s="35">
        <v>57.258011413917686</v>
      </c>
      <c r="Z70" s="35">
        <v>59.216116896162319</v>
      </c>
      <c r="AA70" s="35">
        <v>58.91089622159457</v>
      </c>
      <c r="AB70" s="35">
        <v>59.177204961217832</v>
      </c>
      <c r="AC70" s="35">
        <v>59.599173367315871</v>
      </c>
      <c r="AD70" s="35">
        <v>63.617987571908472</v>
      </c>
      <c r="AE70" s="35">
        <v>63.733528091663594</v>
      </c>
      <c r="AF70" s="35">
        <v>64.408846245932011</v>
      </c>
      <c r="AG70" s="35">
        <v>64.647250684854669</v>
      </c>
      <c r="AH70" s="35">
        <v>66.966365147184831</v>
      </c>
      <c r="AI70" s="35">
        <v>64.939176307465658</v>
      </c>
      <c r="AJ70" s="35">
        <v>63.772345794367624</v>
      </c>
      <c r="AK70" s="35">
        <v>63.432423385678646</v>
      </c>
      <c r="AL70" s="35">
        <v>62.557374718764777</v>
      </c>
      <c r="AM70" s="35">
        <v>61.464085067393249</v>
      </c>
      <c r="AN70" s="35">
        <v>61.404894576604754</v>
      </c>
    </row>
    <row r="71" spans="1:40" ht="12.5" x14ac:dyDescent="0.55000000000000004">
      <c r="A71" s="31" t="s">
        <v>226</v>
      </c>
      <c r="B71" s="35">
        <v>45.795174236640641</v>
      </c>
      <c r="C71" s="35">
        <v>45.389381256590141</v>
      </c>
      <c r="D71" s="35">
        <v>44.182321123186668</v>
      </c>
      <c r="E71" s="35">
        <v>44.108844258457893</v>
      </c>
      <c r="F71" s="35">
        <v>44.851861578312821</v>
      </c>
      <c r="G71" s="35">
        <v>44.286941642162084</v>
      </c>
      <c r="H71" s="35">
        <v>43.670628733689767</v>
      </c>
      <c r="I71" s="35">
        <v>43.532700791020915</v>
      </c>
      <c r="J71" s="35">
        <v>31.800022596971427</v>
      </c>
      <c r="K71" s="35">
        <v>31.624666807936386</v>
      </c>
      <c r="L71" s="35">
        <v>30.770006942837309</v>
      </c>
      <c r="M71" s="35">
        <v>30.248197118209024</v>
      </c>
      <c r="N71" s="35">
        <v>30.458440873247874</v>
      </c>
      <c r="O71" s="35">
        <v>30.418775633375855</v>
      </c>
      <c r="P71" s="35">
        <v>29.908025895214923</v>
      </c>
      <c r="Q71" s="35">
        <v>29.596348027562208</v>
      </c>
      <c r="R71" s="35">
        <v>31.124172681779399</v>
      </c>
      <c r="S71" s="35">
        <v>30.964972227574478</v>
      </c>
      <c r="T71" s="35">
        <v>29.619950781102105</v>
      </c>
      <c r="U71" s="35">
        <v>29.409062860087033</v>
      </c>
      <c r="V71" s="35">
        <v>31.103097697525218</v>
      </c>
      <c r="W71" s="35">
        <v>31.246421387437458</v>
      </c>
      <c r="X71" s="35">
        <v>30.485148120884148</v>
      </c>
      <c r="Y71" s="35">
        <v>30.038415423477765</v>
      </c>
      <c r="Z71" s="35">
        <v>31.132899506485568</v>
      </c>
      <c r="AA71" s="35">
        <v>30.639874759137946</v>
      </c>
      <c r="AB71" s="35">
        <v>30.147145967663736</v>
      </c>
      <c r="AC71" s="35">
        <v>30.285712674658576</v>
      </c>
      <c r="AD71" s="35">
        <v>29.763693248172551</v>
      </c>
      <c r="AE71" s="35">
        <v>28.954722775960246</v>
      </c>
      <c r="AF71" s="35">
        <v>28.770517242908195</v>
      </c>
      <c r="AG71" s="35">
        <v>28.256242992690801</v>
      </c>
      <c r="AH71" s="35">
        <v>30.938429070081714</v>
      </c>
      <c r="AI71" s="35">
        <v>31.553847653711166</v>
      </c>
      <c r="AJ71" s="35">
        <v>31.72407790152263</v>
      </c>
      <c r="AK71" s="35">
        <v>32.650323409103216</v>
      </c>
      <c r="AL71" s="35">
        <v>31.432734549490565</v>
      </c>
      <c r="AM71" s="35">
        <v>31.183128655675791</v>
      </c>
      <c r="AN71" s="35">
        <v>30.103167113581303</v>
      </c>
    </row>
    <row r="72" spans="1:40" ht="12.5" x14ac:dyDescent="0.55000000000000004">
      <c r="A72" s="31" t="s">
        <v>227</v>
      </c>
      <c r="B72" s="35">
        <v>10.0411525137099</v>
      </c>
      <c r="C72" s="35">
        <v>9.6058932601806486</v>
      </c>
      <c r="D72" s="35">
        <v>9.3921091938931394</v>
      </c>
      <c r="E72" s="35">
        <v>9.057671911297188</v>
      </c>
      <c r="F72" s="35">
        <v>14.063898869564179</v>
      </c>
      <c r="G72" s="35">
        <v>13.653758457476387</v>
      </c>
      <c r="H72" s="35">
        <v>13.488151236530758</v>
      </c>
      <c r="I72" s="35">
        <v>13.112012129444775</v>
      </c>
      <c r="J72" s="35">
        <v>10.663452875174908</v>
      </c>
      <c r="K72" s="35">
        <v>10.367989025573536</v>
      </c>
      <c r="L72" s="35">
        <v>10.19032631335339</v>
      </c>
      <c r="M72" s="35">
        <v>9.8700770299331086</v>
      </c>
      <c r="N72" s="35">
        <v>10.659498923412567</v>
      </c>
      <c r="O72" s="35">
        <v>10.210828086635667</v>
      </c>
      <c r="P72" s="35">
        <v>10.169710760250645</v>
      </c>
      <c r="Q72" s="35">
        <v>9.8288668421300436</v>
      </c>
      <c r="R72" s="35">
        <v>11.000161427945484</v>
      </c>
      <c r="S72" s="35">
        <v>10.398960907902561</v>
      </c>
      <c r="T72" s="35">
        <v>10.058413637060209</v>
      </c>
      <c r="U72" s="35">
        <v>9.8806383263404474</v>
      </c>
      <c r="V72" s="35">
        <v>11.070945355822209</v>
      </c>
      <c r="W72" s="35">
        <v>11.102167702403328</v>
      </c>
      <c r="X72" s="35">
        <v>11.092752123828662</v>
      </c>
      <c r="Y72" s="35">
        <v>10.729473363545651</v>
      </c>
      <c r="Z72" s="35">
        <v>11.918279999251306</v>
      </c>
      <c r="AA72" s="35">
        <v>11.408382073494584</v>
      </c>
      <c r="AB72" s="35">
        <v>11.260295467300843</v>
      </c>
      <c r="AC72" s="35">
        <v>10.79655024641097</v>
      </c>
      <c r="AD72" s="35">
        <v>11.369541083348953</v>
      </c>
      <c r="AE72" s="35">
        <v>10.864680658562939</v>
      </c>
      <c r="AF72" s="35">
        <v>10.647418219223027</v>
      </c>
      <c r="AG72" s="35">
        <v>10.300510812290185</v>
      </c>
      <c r="AH72" s="35">
        <v>11.820502941396343</v>
      </c>
      <c r="AI72" s="35">
        <v>11.362873174747607</v>
      </c>
      <c r="AJ72" s="35">
        <v>11.227720820014158</v>
      </c>
      <c r="AK72" s="35">
        <v>11.00400044630652</v>
      </c>
      <c r="AL72" s="35">
        <v>11.951437545961284</v>
      </c>
      <c r="AM72" s="35">
        <v>11.330897590950105</v>
      </c>
      <c r="AN72" s="29"/>
    </row>
    <row r="73" spans="1:40" ht="12.5" x14ac:dyDescent="0.55000000000000004">
      <c r="A73" s="33" t="s">
        <v>228</v>
      </c>
      <c r="B73" s="35">
        <v>10.0411525137099</v>
      </c>
      <c r="C73" s="35">
        <v>9.6058932601806486</v>
      </c>
      <c r="D73" s="35">
        <v>9.3921091938931394</v>
      </c>
      <c r="E73" s="35">
        <v>9.057671911297188</v>
      </c>
      <c r="F73" s="35">
        <v>14.063898869564179</v>
      </c>
      <c r="G73" s="35">
        <v>13.653758457476387</v>
      </c>
      <c r="H73" s="35">
        <v>13.488151236530758</v>
      </c>
      <c r="I73" s="35">
        <v>13.112012129444775</v>
      </c>
      <c r="J73" s="35">
        <v>10.663452875174908</v>
      </c>
      <c r="K73" s="35">
        <v>10.367989025573536</v>
      </c>
      <c r="L73" s="35">
        <v>10.19032631335339</v>
      </c>
      <c r="M73" s="35">
        <v>9.8700770299331086</v>
      </c>
      <c r="N73" s="35">
        <v>10.659498923412567</v>
      </c>
      <c r="O73" s="35">
        <v>10.210828086635667</v>
      </c>
      <c r="P73" s="35">
        <v>10.169710760250645</v>
      </c>
      <c r="Q73" s="35">
        <v>9.8288668421300436</v>
      </c>
      <c r="R73" s="35">
        <v>11.000161427945484</v>
      </c>
      <c r="S73" s="35">
        <v>10.398960907902561</v>
      </c>
      <c r="T73" s="35">
        <v>10.058413637060209</v>
      </c>
      <c r="U73" s="35">
        <v>9.8806383263404474</v>
      </c>
      <c r="V73" s="35">
        <v>11.070945355822209</v>
      </c>
      <c r="W73" s="35">
        <v>11.102167702403328</v>
      </c>
      <c r="X73" s="35">
        <v>11.092752123828662</v>
      </c>
      <c r="Y73" s="35">
        <v>10.729473363545651</v>
      </c>
      <c r="Z73" s="35">
        <v>11.918279999251306</v>
      </c>
      <c r="AA73" s="35">
        <v>11.408382073494584</v>
      </c>
      <c r="AB73" s="35">
        <v>11.260295467300843</v>
      </c>
      <c r="AC73" s="35">
        <v>10.79655024641097</v>
      </c>
      <c r="AD73" s="35">
        <v>11.369541083348953</v>
      </c>
      <c r="AE73" s="35">
        <v>10.864680658562939</v>
      </c>
      <c r="AF73" s="35">
        <v>10.647418219223027</v>
      </c>
      <c r="AG73" s="35">
        <v>10.300510812290185</v>
      </c>
      <c r="AH73" s="35">
        <v>11.820502941396343</v>
      </c>
      <c r="AI73" s="35">
        <v>11.362873174747607</v>
      </c>
      <c r="AJ73" s="35">
        <v>11.227720820014158</v>
      </c>
      <c r="AK73" s="35">
        <v>11.00400044630652</v>
      </c>
      <c r="AL73" s="35">
        <v>11.951437545961284</v>
      </c>
      <c r="AM73" s="35">
        <v>11.330897590950105</v>
      </c>
      <c r="AN73" s="29"/>
    </row>
    <row r="74" spans="1:40" ht="12.5" x14ac:dyDescent="0.55000000000000004">
      <c r="A74" s="31" t="s">
        <v>229</v>
      </c>
      <c r="B74" s="35">
        <v>3.8932163746247457</v>
      </c>
      <c r="C74" s="35">
        <v>3.7294635677470307</v>
      </c>
      <c r="D74" s="35">
        <v>3.6330198206643529</v>
      </c>
      <c r="E74" s="35">
        <v>3.5331103397153534</v>
      </c>
      <c r="F74" s="35">
        <v>3.940111969250236</v>
      </c>
      <c r="G74" s="35">
        <v>3.8207136516141578</v>
      </c>
      <c r="H74" s="35">
        <v>3.7938031767936162</v>
      </c>
      <c r="I74" s="35">
        <v>3.7458579455409882</v>
      </c>
      <c r="J74" s="35">
        <v>4.1558148091280174</v>
      </c>
      <c r="K74" s="35">
        <v>4.0010929814973846</v>
      </c>
      <c r="L74" s="35">
        <v>3.9389030317056233</v>
      </c>
      <c r="M74" s="35">
        <v>3.8070498536008288</v>
      </c>
      <c r="N74" s="35">
        <v>4.1637553651128627</v>
      </c>
      <c r="O74" s="35">
        <v>3.9660919303732354</v>
      </c>
      <c r="P74" s="35">
        <v>3.9260016997492277</v>
      </c>
      <c r="Q74" s="35">
        <v>3.826242185878447</v>
      </c>
      <c r="R74" s="35">
        <v>4.4104420819592738</v>
      </c>
      <c r="S74" s="35">
        <v>4.1724482567899317</v>
      </c>
      <c r="T74" s="35">
        <v>4.0024158726438479</v>
      </c>
      <c r="U74" s="35">
        <v>3.9369848113584975</v>
      </c>
      <c r="V74" s="35">
        <v>4.4734980030612821</v>
      </c>
      <c r="W74" s="35">
        <v>4.3318074579035244</v>
      </c>
      <c r="X74" s="35">
        <v>4.3272387243101287</v>
      </c>
      <c r="Y74" s="35">
        <v>4.2336560788482176</v>
      </c>
      <c r="Z74" s="35">
        <v>4.6506404457227708</v>
      </c>
      <c r="AA74" s="35">
        <v>4.3840226073382018</v>
      </c>
      <c r="AB74" s="35">
        <v>4.2900841267866783</v>
      </c>
      <c r="AC74" s="35">
        <v>4.1585375480698747</v>
      </c>
      <c r="AD74" s="35">
        <v>4.4983347510777261</v>
      </c>
      <c r="AE74" s="35">
        <v>4.1558738848972823</v>
      </c>
      <c r="AF74" s="35">
        <v>4.0081226556472851</v>
      </c>
      <c r="AG74" s="35">
        <v>3.907072522708678</v>
      </c>
      <c r="AH74" s="35">
        <v>4.5245173867289257</v>
      </c>
      <c r="AI74" s="35">
        <v>4.2150060661207158</v>
      </c>
      <c r="AJ74" s="35">
        <v>4.1334667989480263</v>
      </c>
      <c r="AK74" s="35">
        <v>4.0846181501899741</v>
      </c>
      <c r="AL74" s="35">
        <v>4.4286858558162043</v>
      </c>
      <c r="AM74" s="35">
        <v>3.9999390852894781</v>
      </c>
      <c r="AN74" s="29"/>
    </row>
    <row r="75" spans="1:40" ht="12.5" x14ac:dyDescent="0.55000000000000004">
      <c r="A75" s="31" t="s">
        <v>230</v>
      </c>
      <c r="B75" s="35">
        <v>6.3915663200284687</v>
      </c>
      <c r="C75" s="35">
        <v>6.9813440511416678</v>
      </c>
      <c r="D75" s="35">
        <v>6.4516220115823684</v>
      </c>
      <c r="E75" s="35">
        <v>6.4204768204181164</v>
      </c>
      <c r="F75" s="35">
        <v>6.416745252050184</v>
      </c>
      <c r="G75" s="35">
        <v>6.7403924640722552</v>
      </c>
      <c r="H75" s="35">
        <v>6.5703461982827989</v>
      </c>
      <c r="I75" s="35">
        <v>6.6847099018255918</v>
      </c>
      <c r="J75" s="35">
        <v>5.7309395994541958</v>
      </c>
      <c r="K75" s="35">
        <v>6.229994535092513</v>
      </c>
      <c r="L75" s="35">
        <v>6.0085165470955797</v>
      </c>
      <c r="M75" s="35">
        <v>6.03825244843466</v>
      </c>
      <c r="N75" s="35">
        <v>5.0221734232628439</v>
      </c>
      <c r="O75" s="35">
        <v>5.5475083329904118</v>
      </c>
      <c r="P75" s="35">
        <v>5.3175005852566342</v>
      </c>
      <c r="Q75" s="35">
        <v>5.3231848393276691</v>
      </c>
      <c r="R75" s="35">
        <v>4.7165786500011535</v>
      </c>
      <c r="S75" s="35">
        <v>5.4437280894484195</v>
      </c>
      <c r="T75" s="35">
        <v>5.0879359613460382</v>
      </c>
      <c r="U75" s="35">
        <v>5.1619547063354014</v>
      </c>
      <c r="V75" s="35">
        <v>4.7775537574718667</v>
      </c>
      <c r="W75" s="35">
        <v>5.4036674970546708</v>
      </c>
      <c r="X75" s="35">
        <v>5.1372779181505281</v>
      </c>
      <c r="Y75" s="35">
        <v>5.2086943748792507</v>
      </c>
      <c r="Z75" s="35">
        <v>4.5526862533457289</v>
      </c>
      <c r="AA75" s="35">
        <v>5.2307610278163272</v>
      </c>
      <c r="AB75" s="35">
        <v>5.1381103452734145</v>
      </c>
      <c r="AC75" s="35">
        <v>5.2754925400065407</v>
      </c>
      <c r="AD75" s="35">
        <v>4.2878357531106275</v>
      </c>
      <c r="AE75" s="35">
        <v>4.8799497479905325</v>
      </c>
      <c r="AF75" s="35">
        <v>5.0332088923570781</v>
      </c>
      <c r="AG75" s="35">
        <v>4.8137433843586868</v>
      </c>
      <c r="AH75" s="35">
        <v>4.2217519566179984</v>
      </c>
      <c r="AI75" s="35">
        <v>4.9571580224446468</v>
      </c>
      <c r="AJ75" s="35">
        <v>4.8444643004646135</v>
      </c>
      <c r="AK75" s="35">
        <v>4.948586663395492</v>
      </c>
      <c r="AL75" s="35">
        <v>4.5615464314906902</v>
      </c>
      <c r="AM75" s="35">
        <v>5.330417887604745</v>
      </c>
      <c r="AN75" s="29"/>
    </row>
    <row r="76" spans="1:40" ht="12.5" x14ac:dyDescent="0.55000000000000004">
      <c r="A76" s="30" t="s">
        <v>231</v>
      </c>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row>
    <row r="77" spans="1:40" ht="12.5" x14ac:dyDescent="0.55000000000000004">
      <c r="A77" s="31" t="s">
        <v>232</v>
      </c>
      <c r="B77" s="29"/>
      <c r="C77" s="29"/>
      <c r="D77" s="29"/>
      <c r="E77" s="32">
        <v>44564615.757282138</v>
      </c>
      <c r="F77" s="29"/>
      <c r="G77" s="29"/>
      <c r="H77" s="29"/>
      <c r="I77" s="32">
        <v>43910528.694080435</v>
      </c>
      <c r="J77" s="29"/>
      <c r="K77" s="29"/>
      <c r="L77" s="29"/>
      <c r="M77" s="32">
        <v>44380840.286054827</v>
      </c>
      <c r="N77" s="29"/>
      <c r="O77" s="29"/>
      <c r="P77" s="29"/>
      <c r="Q77" s="32">
        <v>44795835.313688211</v>
      </c>
      <c r="R77" s="29"/>
      <c r="S77" s="29"/>
      <c r="T77" s="29"/>
      <c r="U77" s="32">
        <v>44705562.003392555</v>
      </c>
      <c r="V77" s="29"/>
      <c r="W77" s="29"/>
      <c r="X77" s="29"/>
      <c r="Y77" s="32">
        <v>41366009.159208596</v>
      </c>
      <c r="Z77" s="29"/>
      <c r="AA77" s="29"/>
      <c r="AB77" s="29"/>
      <c r="AC77" s="32">
        <v>42342435.908914559</v>
      </c>
      <c r="AD77" s="29"/>
      <c r="AE77" s="29"/>
      <c r="AF77" s="29"/>
      <c r="AG77" s="32">
        <v>43801615.317274295</v>
      </c>
      <c r="AH77" s="29"/>
      <c r="AI77" s="29"/>
      <c r="AJ77" s="29"/>
      <c r="AK77" s="32">
        <v>44737688.647575676</v>
      </c>
      <c r="AL77" s="29"/>
      <c r="AM77" s="29"/>
      <c r="AN77" s="29"/>
    </row>
    <row r="78" spans="1:40" ht="12.5" x14ac:dyDescent="0.55000000000000004">
      <c r="A78" s="31" t="s">
        <v>233</v>
      </c>
      <c r="B78" s="29"/>
      <c r="C78" s="29"/>
      <c r="D78" s="29"/>
      <c r="E78" s="32">
        <v>4977290.6195118995</v>
      </c>
      <c r="F78" s="29"/>
      <c r="G78" s="29"/>
      <c r="H78" s="29"/>
      <c r="I78" s="32">
        <v>5590329.8689561682</v>
      </c>
      <c r="J78" s="29"/>
      <c r="K78" s="29"/>
      <c r="L78" s="29"/>
      <c r="M78" s="32">
        <v>6102234.8033373067</v>
      </c>
      <c r="N78" s="29"/>
      <c r="O78" s="29"/>
      <c r="P78" s="29"/>
      <c r="Q78" s="32">
        <v>6169884.7433460075</v>
      </c>
      <c r="R78" s="29"/>
      <c r="S78" s="29"/>
      <c r="T78" s="29"/>
      <c r="U78" s="32">
        <v>6300717.1978692375</v>
      </c>
      <c r="V78" s="29"/>
      <c r="W78" s="29"/>
      <c r="X78" s="29"/>
      <c r="Y78" s="32">
        <v>5254961.2379897628</v>
      </c>
      <c r="Z78" s="29"/>
      <c r="AA78" s="29"/>
      <c r="AB78" s="29"/>
      <c r="AC78" s="32">
        <v>4282985.644790641</v>
      </c>
      <c r="AD78" s="29"/>
      <c r="AE78" s="29"/>
      <c r="AF78" s="29"/>
      <c r="AG78" s="32">
        <v>3108384.4003275819</v>
      </c>
      <c r="AH78" s="29"/>
      <c r="AI78" s="29"/>
      <c r="AJ78" s="29"/>
      <c r="AK78" s="32">
        <v>1752488.5424876667</v>
      </c>
      <c r="AL78" s="29"/>
      <c r="AM78" s="29"/>
      <c r="AN78" s="29"/>
    </row>
    <row r="79" spans="1:40" ht="12.5" x14ac:dyDescent="0.55000000000000004">
      <c r="A79" s="31" t="s">
        <v>234</v>
      </c>
      <c r="B79" s="29"/>
      <c r="C79" s="29"/>
      <c r="D79" s="29"/>
      <c r="E79" s="32">
        <v>5125446.6178162657</v>
      </c>
      <c r="F79" s="29"/>
      <c r="G79" s="29"/>
      <c r="H79" s="29"/>
      <c r="I79" s="32">
        <v>5525832.2036451269</v>
      </c>
      <c r="J79" s="29"/>
      <c r="K79" s="29"/>
      <c r="L79" s="29"/>
      <c r="M79" s="32">
        <v>6087306.3170440998</v>
      </c>
      <c r="N79" s="29"/>
      <c r="O79" s="29"/>
      <c r="P79" s="29"/>
      <c r="Q79" s="32">
        <v>6156457.9372623572</v>
      </c>
      <c r="R79" s="29"/>
      <c r="S79" s="29"/>
      <c r="T79" s="29"/>
      <c r="U79" s="32">
        <v>6268636.7288634945</v>
      </c>
      <c r="V79" s="29"/>
      <c r="W79" s="29"/>
      <c r="X79" s="29"/>
      <c r="Y79" s="32">
        <v>5207309.4076446462</v>
      </c>
      <c r="Z79" s="29"/>
      <c r="AA79" s="29"/>
      <c r="AB79" s="29"/>
      <c r="AC79" s="32">
        <v>4476736.2043752056</v>
      </c>
      <c r="AD79" s="29"/>
      <c r="AE79" s="29"/>
      <c r="AF79" s="29"/>
      <c r="AG79" s="32">
        <v>3271525.7970687076</v>
      </c>
      <c r="AH79" s="29"/>
      <c r="AI79" s="29"/>
      <c r="AJ79" s="29"/>
      <c r="AK79" s="32">
        <v>1863619.1143415945</v>
      </c>
      <c r="AL79" s="29"/>
      <c r="AM79" s="29"/>
      <c r="AN79" s="29"/>
    </row>
    <row r="80" spans="1:40" ht="12.5" x14ac:dyDescent="0.55000000000000004">
      <c r="A80" s="31" t="s">
        <v>235</v>
      </c>
      <c r="B80" s="29"/>
      <c r="C80" s="29"/>
      <c r="D80" s="29"/>
      <c r="E80" s="32">
        <v>2993459.698419427</v>
      </c>
      <c r="F80" s="29"/>
      <c r="G80" s="29"/>
      <c r="H80" s="29"/>
      <c r="I80" s="32">
        <v>3812351.2577195358</v>
      </c>
      <c r="J80" s="29"/>
      <c r="K80" s="29"/>
      <c r="L80" s="29"/>
      <c r="M80" s="32">
        <v>4380512.5148986885</v>
      </c>
      <c r="N80" s="29"/>
      <c r="O80" s="29"/>
      <c r="P80" s="29"/>
      <c r="Q80" s="32">
        <v>4565648.7642585551</v>
      </c>
      <c r="R80" s="29"/>
      <c r="S80" s="29"/>
      <c r="T80" s="29"/>
      <c r="U80" s="32">
        <v>4410707.3773175012</v>
      </c>
      <c r="V80" s="29"/>
      <c r="W80" s="29"/>
      <c r="X80" s="29"/>
      <c r="Y80" s="32">
        <v>3775689.1855488042</v>
      </c>
      <c r="Z80" s="29"/>
      <c r="AA80" s="29"/>
      <c r="AB80" s="29"/>
      <c r="AC80" s="32">
        <v>3272032.709583072</v>
      </c>
      <c r="AD80" s="29"/>
      <c r="AE80" s="29"/>
      <c r="AF80" s="29"/>
      <c r="AG80" s="32">
        <v>2429696.9868120076</v>
      </c>
      <c r="AH80" s="29"/>
      <c r="AI80" s="29"/>
      <c r="AJ80" s="29"/>
      <c r="AK80" s="32">
        <v>1280614.1810432905</v>
      </c>
      <c r="AL80" s="29"/>
      <c r="AM80" s="29"/>
      <c r="AN80" s="29"/>
    </row>
    <row r="81" spans="1:40" ht="12.5" x14ac:dyDescent="0.55000000000000004">
      <c r="A81" s="31" t="s">
        <v>236</v>
      </c>
      <c r="B81" s="29"/>
      <c r="C81" s="29"/>
      <c r="D81" s="29"/>
      <c r="E81" s="32">
        <v>5476412.5234663598</v>
      </c>
      <c r="F81" s="29"/>
      <c r="G81" s="29"/>
      <c r="H81" s="29"/>
      <c r="I81" s="32">
        <v>5552251.8451574035</v>
      </c>
      <c r="J81" s="29"/>
      <c r="K81" s="29"/>
      <c r="L81" s="29"/>
      <c r="M81" s="32">
        <v>5537693.6829559002</v>
      </c>
      <c r="N81" s="29"/>
      <c r="O81" s="29"/>
      <c r="P81" s="29"/>
      <c r="Q81" s="32">
        <v>5810658.2699619774</v>
      </c>
      <c r="R81" s="29"/>
      <c r="S81" s="29"/>
      <c r="T81" s="29"/>
      <c r="U81" s="32">
        <v>7276820.5219772048</v>
      </c>
      <c r="V81" s="29"/>
      <c r="W81" s="29"/>
      <c r="X81" s="29"/>
      <c r="Y81" s="32">
        <v>6426950.8216348886</v>
      </c>
      <c r="Z81" s="29"/>
      <c r="AA81" s="29"/>
      <c r="AB81" s="29"/>
      <c r="AC81" s="32">
        <v>5238427.7912078071</v>
      </c>
      <c r="AD81" s="29"/>
      <c r="AE81" s="29"/>
      <c r="AF81" s="29"/>
      <c r="AG81" s="32">
        <v>3696732.6536951796</v>
      </c>
      <c r="AH81" s="29"/>
      <c r="AI81" s="29"/>
      <c r="AJ81" s="29"/>
      <c r="AK81" s="32">
        <v>5910645.9993577953</v>
      </c>
      <c r="AL81" s="29"/>
      <c r="AM81" s="29"/>
      <c r="AN81" s="29"/>
    </row>
    <row r="82" spans="1:40" ht="12.5" x14ac:dyDescent="0.55000000000000004">
      <c r="A82" s="30" t="s">
        <v>237</v>
      </c>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row>
    <row r="83" spans="1:40" ht="12.5" x14ac:dyDescent="0.55000000000000004">
      <c r="A83" s="31" t="s">
        <v>238</v>
      </c>
      <c r="B83" s="36">
        <v>1.8784171958964337</v>
      </c>
      <c r="C83" s="36">
        <v>5.196745947125839</v>
      </c>
      <c r="D83" s="36">
        <v>10.417462232880688</v>
      </c>
      <c r="E83" s="36">
        <v>14.803334950496829</v>
      </c>
      <c r="F83" s="29"/>
      <c r="G83" s="29"/>
      <c r="H83" s="29"/>
      <c r="I83" s="29"/>
      <c r="J83" s="36">
        <v>3.5676565342701831</v>
      </c>
      <c r="K83" s="36">
        <v>8.1168628155601468</v>
      </c>
      <c r="L83" s="36">
        <v>13.677234680257422</v>
      </c>
      <c r="M83" s="36">
        <v>19.783033905409887</v>
      </c>
      <c r="N83" s="36">
        <v>3.4728135491494267</v>
      </c>
      <c r="O83" s="36">
        <v>7.9168444558453626</v>
      </c>
      <c r="P83" s="36">
        <v>12.407143877625504</v>
      </c>
      <c r="Q83" s="36">
        <v>18.873227848995022</v>
      </c>
      <c r="R83" s="36">
        <v>3.2122405316962732</v>
      </c>
      <c r="S83" s="36">
        <v>7.0912637412960446</v>
      </c>
      <c r="T83" s="36">
        <v>12.729775401726734</v>
      </c>
      <c r="U83" s="36">
        <v>17.643827136611598</v>
      </c>
      <c r="V83" s="36">
        <v>3.139698016744664</v>
      </c>
      <c r="W83" s="36">
        <v>5.8668401210702461</v>
      </c>
      <c r="X83" s="36">
        <v>9.9613789522244183</v>
      </c>
      <c r="Y83" s="36">
        <v>14.162262782491347</v>
      </c>
      <c r="Z83" s="36">
        <v>2.807017160906073</v>
      </c>
      <c r="AA83" s="36">
        <v>5.7123379345100211</v>
      </c>
      <c r="AB83" s="36">
        <v>8.9397463059687272</v>
      </c>
      <c r="AC83" s="36">
        <v>11.608916447482667</v>
      </c>
      <c r="AD83" s="36">
        <v>1.8780879615117558</v>
      </c>
      <c r="AE83" s="36">
        <v>3.9261791889685753</v>
      </c>
      <c r="AF83" s="36">
        <v>5.9825723727639089</v>
      </c>
      <c r="AG83" s="36">
        <v>8.8827264946587796</v>
      </c>
      <c r="AH83" s="36">
        <v>0.50083776214833098</v>
      </c>
      <c r="AI83" s="36">
        <v>1.6844426160739434</v>
      </c>
      <c r="AJ83" s="36">
        <v>3.3096919500810333</v>
      </c>
      <c r="AK83" s="36">
        <v>4.4863295800674843</v>
      </c>
      <c r="AL83" s="36">
        <v>1.6630668892167226</v>
      </c>
      <c r="AM83" s="36">
        <v>4.2568776033699667</v>
      </c>
      <c r="AN83" s="36">
        <v>7.1828934135151901</v>
      </c>
    </row>
    <row r="84" spans="1:40" ht="12.5" x14ac:dyDescent="0.55000000000000004">
      <c r="A84" s="31" t="s">
        <v>239</v>
      </c>
      <c r="B84" s="36">
        <v>1.0252900907112097</v>
      </c>
      <c r="C84" s="36">
        <v>2.8470063366692657</v>
      </c>
      <c r="D84" s="36">
        <v>5.6921347967628284</v>
      </c>
      <c r="E84" s="36">
        <v>7.9724140378097355</v>
      </c>
      <c r="F84" s="29"/>
      <c r="G84" s="29"/>
      <c r="H84" s="29"/>
      <c r="I84" s="29"/>
      <c r="J84" s="36">
        <v>1.8527746006825729</v>
      </c>
      <c r="K84" s="36">
        <v>4.2406494198470472</v>
      </c>
      <c r="L84" s="36">
        <v>7.1545966593629036</v>
      </c>
      <c r="M84" s="36">
        <v>10.631004843648082</v>
      </c>
      <c r="N84" s="36">
        <v>1.9945844454155401</v>
      </c>
      <c r="O84" s="36">
        <v>4.5082617368777322</v>
      </c>
      <c r="P84" s="36">
        <v>7.073793719905912</v>
      </c>
      <c r="Q84" s="36">
        <v>10.64257549523761</v>
      </c>
      <c r="R84" s="36">
        <v>1.7413100789846134</v>
      </c>
      <c r="S84" s="36">
        <v>3.8133187620341338</v>
      </c>
      <c r="T84" s="36">
        <v>6.8408306029407004</v>
      </c>
      <c r="U84" s="36">
        <v>9.5163736935797392</v>
      </c>
      <c r="V84" s="36">
        <v>1.6567730422863902</v>
      </c>
      <c r="W84" s="36">
        <v>3.1426746334917812</v>
      </c>
      <c r="X84" s="36">
        <v>5.2747240606923773</v>
      </c>
      <c r="Y84" s="36">
        <v>7.5999801176972079</v>
      </c>
      <c r="Z84" s="36">
        <v>1.5729135227813762</v>
      </c>
      <c r="AA84" s="36">
        <v>3.1974691926052512</v>
      </c>
      <c r="AB84" s="36">
        <v>4.9763446271758625</v>
      </c>
      <c r="AC84" s="36">
        <v>6.5073155068089221</v>
      </c>
      <c r="AD84" s="36">
        <v>1.0766143535401131</v>
      </c>
      <c r="AE84" s="36">
        <v>2.2444964730619157</v>
      </c>
      <c r="AF84" s="36">
        <v>3.3927491041094617</v>
      </c>
      <c r="AG84" s="36">
        <v>5.0162709012502198</v>
      </c>
      <c r="AH84" s="36">
        <v>0.28404576220764355</v>
      </c>
      <c r="AI84" s="36">
        <v>0.95829977881398876</v>
      </c>
      <c r="AJ84" s="36">
        <v>1.8718591555696034</v>
      </c>
      <c r="AK84" s="36">
        <v>2.5096564854054351</v>
      </c>
      <c r="AL84" s="36">
        <v>0.93013957176306339</v>
      </c>
      <c r="AM84" s="36">
        <v>2.4001041576539981</v>
      </c>
      <c r="AN84" s="36">
        <v>4.0240478600344973</v>
      </c>
    </row>
    <row r="85" spans="1:40" ht="12.5" x14ac:dyDescent="0.55000000000000004">
      <c r="A85" s="31" t="s">
        <v>240</v>
      </c>
      <c r="B85" s="36">
        <v>1.4081993899655934</v>
      </c>
      <c r="C85" s="36">
        <v>4.4361012368361497</v>
      </c>
      <c r="D85" s="36">
        <v>8.5793479192661941</v>
      </c>
      <c r="E85" s="36">
        <v>12.614544817702617</v>
      </c>
      <c r="F85" s="29"/>
      <c r="G85" s="29"/>
      <c r="H85" s="29"/>
      <c r="I85" s="29"/>
      <c r="J85" s="36">
        <v>3.1069597376454614</v>
      </c>
      <c r="K85" s="36">
        <v>6.9394647944856374</v>
      </c>
      <c r="L85" s="36">
        <v>11.63313760318124</v>
      </c>
      <c r="M85" s="36">
        <v>16.951459014855889</v>
      </c>
      <c r="N85" s="36">
        <v>3.0954897287675807</v>
      </c>
      <c r="O85" s="36">
        <v>6.9317709851208091</v>
      </c>
      <c r="P85" s="36">
        <v>10.772169156151614</v>
      </c>
      <c r="Q85" s="36">
        <v>16.276045951936542</v>
      </c>
      <c r="R85" s="36">
        <v>2.5410339745123118</v>
      </c>
      <c r="S85" s="36">
        <v>5.7457615007828329</v>
      </c>
      <c r="T85" s="36">
        <v>10.286877731996565</v>
      </c>
      <c r="U85" s="36">
        <v>14.128433861515651</v>
      </c>
      <c r="V85" s="36">
        <v>2.5304779367419568</v>
      </c>
      <c r="W85" s="36">
        <v>4.5389451684800344</v>
      </c>
      <c r="X85" s="36">
        <v>7.5853030778287183</v>
      </c>
      <c r="Y85" s="36">
        <v>10.815588046872914</v>
      </c>
      <c r="Z85" s="36">
        <v>1.9228567779998866</v>
      </c>
      <c r="AA85" s="36">
        <v>4.114706530249566</v>
      </c>
      <c r="AB85" s="36">
        <v>6.5172774349797278</v>
      </c>
      <c r="AC85" s="36">
        <v>8.427624661743998</v>
      </c>
      <c r="AD85" s="36">
        <v>1.2709848352714903</v>
      </c>
      <c r="AE85" s="36">
        <v>2.5614264629684262</v>
      </c>
      <c r="AF85" s="36">
        <v>4.0491995268092111</v>
      </c>
      <c r="AG85" s="36">
        <v>6.4630310523547703</v>
      </c>
      <c r="AH85" s="36">
        <v>0.33691772587322899</v>
      </c>
      <c r="AI85" s="36">
        <v>1.1680065006978668</v>
      </c>
      <c r="AJ85" s="36">
        <v>2.3931699963012729</v>
      </c>
      <c r="AK85" s="36">
        <v>3.310934684288501</v>
      </c>
      <c r="AL85" s="36">
        <v>1.1252652449614093</v>
      </c>
      <c r="AM85" s="36">
        <v>2.9135138420396873</v>
      </c>
      <c r="AN85" s="36">
        <v>5.45999114144613</v>
      </c>
    </row>
    <row r="86" spans="1:40" ht="12.5" x14ac:dyDescent="0.55000000000000004">
      <c r="A86" s="31" t="s">
        <v>241</v>
      </c>
      <c r="B86" s="36">
        <v>1.5692857451621733</v>
      </c>
      <c r="C86" s="36">
        <v>5.008743755355237</v>
      </c>
      <c r="D86" s="36">
        <v>9.7718894359183537</v>
      </c>
      <c r="E86" s="36">
        <v>14.375181831342033</v>
      </c>
      <c r="F86" s="29"/>
      <c r="G86" s="29"/>
      <c r="H86" s="29"/>
      <c r="I86" s="29"/>
      <c r="J86" s="36">
        <v>3.507498285887535</v>
      </c>
      <c r="K86" s="36">
        <v>7.9140205178309717</v>
      </c>
      <c r="L86" s="36">
        <v>13.179659937213364</v>
      </c>
      <c r="M86" s="36">
        <v>19.803161031170045</v>
      </c>
      <c r="N86" s="36">
        <v>3.8862332021941142</v>
      </c>
      <c r="O86" s="36">
        <v>8.487043009688886</v>
      </c>
      <c r="P86" s="36">
        <v>12.89687611841096</v>
      </c>
      <c r="Q86" s="36">
        <v>19.906182834857766</v>
      </c>
      <c r="R86" s="36">
        <v>2.8645260049120003</v>
      </c>
      <c r="S86" s="36">
        <v>6.492256098264261</v>
      </c>
      <c r="T86" s="36">
        <v>11.804719296584629</v>
      </c>
      <c r="U86" s="36">
        <v>16.440996142374921</v>
      </c>
      <c r="V86" s="36">
        <v>2.9287522095452356</v>
      </c>
      <c r="W86" s="36">
        <v>5.3082003204388091</v>
      </c>
      <c r="X86" s="36">
        <v>8.9924431324705889</v>
      </c>
      <c r="Y86" s="36">
        <v>13.094064705335828</v>
      </c>
      <c r="Z86" s="36">
        <v>2.3745026751940816</v>
      </c>
      <c r="AA86" s="36">
        <v>5.1185971351127773</v>
      </c>
      <c r="AB86" s="36">
        <v>8.101017417593285</v>
      </c>
      <c r="AC86" s="36">
        <v>10.603659633470709</v>
      </c>
      <c r="AD86" s="36">
        <v>1.5807220381752047</v>
      </c>
      <c r="AE86" s="36">
        <v>3.1565176945771185</v>
      </c>
      <c r="AF86" s="36">
        <v>4.8941160305867939</v>
      </c>
      <c r="AG86" s="36">
        <v>7.8832473419948226</v>
      </c>
      <c r="AH86" s="36">
        <v>0.39575206728629364</v>
      </c>
      <c r="AI86" s="36">
        <v>1.4008675062652192</v>
      </c>
      <c r="AJ86" s="36">
        <v>2.8576247118522149</v>
      </c>
      <c r="AK86" s="36">
        <v>3.9484363120019879</v>
      </c>
      <c r="AL86" s="36">
        <v>1.3468693112688497</v>
      </c>
      <c r="AM86" s="36">
        <v>3.52939660662551</v>
      </c>
      <c r="AN86" s="36">
        <v>6.6603512212770211</v>
      </c>
    </row>
    <row r="87" spans="1:40" ht="12.5" x14ac:dyDescent="0.55000000000000004">
      <c r="A87" s="31" t="s">
        <v>242</v>
      </c>
      <c r="B87" s="36">
        <v>2.1324088429563783</v>
      </c>
      <c r="C87" s="36">
        <v>5.1191757939652165</v>
      </c>
      <c r="D87" s="36">
        <v>9.4777382861583064</v>
      </c>
      <c r="E87" s="36">
        <v>13.650486955778431</v>
      </c>
      <c r="F87" s="29"/>
      <c r="G87" s="29"/>
      <c r="H87" s="29"/>
      <c r="I87" s="29"/>
      <c r="J87" s="36">
        <v>2.9140436466443229</v>
      </c>
      <c r="K87" s="36">
        <v>6.5118465652114006</v>
      </c>
      <c r="L87" s="36">
        <v>10.192274730338271</v>
      </c>
      <c r="M87" s="36">
        <v>14.773198962715913</v>
      </c>
      <c r="N87" s="36">
        <v>2.7765758771909352</v>
      </c>
      <c r="O87" s="36">
        <v>6.4534792324218699</v>
      </c>
      <c r="P87" s="36">
        <v>10.094149124045712</v>
      </c>
      <c r="Q87" s="36">
        <v>14.350768480809705</v>
      </c>
      <c r="R87" s="36">
        <v>2.5423522306748501</v>
      </c>
      <c r="S87" s="36">
        <v>5.6915255072056716</v>
      </c>
      <c r="T87" s="36">
        <v>9.8695025324790677</v>
      </c>
      <c r="U87" s="36">
        <v>13.524971066533329</v>
      </c>
      <c r="V87" s="36">
        <v>2.316127084091872</v>
      </c>
      <c r="W87" s="36">
        <v>4.5792371685246849</v>
      </c>
      <c r="X87" s="36">
        <v>7.3128404647767127</v>
      </c>
      <c r="Y87" s="36">
        <v>10.481648785146112</v>
      </c>
      <c r="Z87" s="36">
        <v>2.0733053904044265</v>
      </c>
      <c r="AA87" s="36">
        <v>4.5117435695193029</v>
      </c>
      <c r="AB87" s="36">
        <v>6.8826599523102825</v>
      </c>
      <c r="AC87" s="36">
        <v>8.903191840748951</v>
      </c>
      <c r="AD87" s="36">
        <v>1.5138930402169517</v>
      </c>
      <c r="AE87" s="36">
        <v>3.4902589672649706</v>
      </c>
      <c r="AF87" s="36">
        <v>4.9503769721226787</v>
      </c>
      <c r="AG87" s="36">
        <v>6.7542824259982277</v>
      </c>
      <c r="AH87" s="36">
        <v>0.49762553192242137</v>
      </c>
      <c r="AI87" s="36">
        <v>1.6509111745340366</v>
      </c>
      <c r="AJ87" s="36">
        <v>3.1396292922776752</v>
      </c>
      <c r="AK87" s="36">
        <v>3.6521880406030043</v>
      </c>
      <c r="AL87" s="36">
        <v>1.3985413694681543</v>
      </c>
      <c r="AM87" s="36">
        <v>3.5608206893368051</v>
      </c>
      <c r="AN87" s="36">
        <v>5.8930457742738431</v>
      </c>
    </row>
    <row r="88" spans="1:40" ht="12.5" x14ac:dyDescent="0.55000000000000004">
      <c r="A88" s="31" t="s">
        <v>243</v>
      </c>
      <c r="B88" s="36">
        <v>1.1221431429885464</v>
      </c>
      <c r="C88" s="36">
        <v>1.1626640352729409</v>
      </c>
      <c r="D88" s="36">
        <v>1.1823582213998396</v>
      </c>
      <c r="E88" s="36">
        <v>1.1868794106048863</v>
      </c>
      <c r="F88" s="29"/>
      <c r="G88" s="29"/>
      <c r="H88" s="29"/>
      <c r="I88" s="29"/>
      <c r="J88" s="36">
        <v>1.0584449234788529</v>
      </c>
      <c r="K88" s="36">
        <v>1.0773658679088922</v>
      </c>
      <c r="L88" s="36">
        <v>1.0687288359660767</v>
      </c>
      <c r="M88" s="36">
        <v>1.077072434884101</v>
      </c>
      <c r="N88" s="36">
        <v>1.0072601178983684</v>
      </c>
      <c r="O88" s="36">
        <v>1.0466230567744519</v>
      </c>
      <c r="P88" s="36">
        <v>1.0412961650181944</v>
      </c>
      <c r="Q88" s="36">
        <v>1.0441956528287151</v>
      </c>
      <c r="R88" s="36">
        <v>0.9138690342512531</v>
      </c>
      <c r="S88" s="36">
        <v>0.96026680918497676</v>
      </c>
      <c r="T88" s="36">
        <v>0.97686965025216921</v>
      </c>
      <c r="U88" s="36">
        <v>0.96455012271642315</v>
      </c>
      <c r="V88" s="36">
        <v>0.83945735634569241</v>
      </c>
      <c r="W88" s="36">
        <v>0.82871957436012256</v>
      </c>
      <c r="X88" s="36">
        <v>0.82265261194720718</v>
      </c>
      <c r="Y88" s="36">
        <v>0.83264493370306381</v>
      </c>
      <c r="Z88" s="36">
        <v>0.78418292007582324</v>
      </c>
      <c r="AA88" s="36">
        <v>0.82182955270243296</v>
      </c>
      <c r="AB88" s="36">
        <v>0.82541632496110495</v>
      </c>
      <c r="AC88" s="36">
        <v>0.84209301752748011</v>
      </c>
      <c r="AD88" s="36">
        <v>0.81860222481022493</v>
      </c>
      <c r="AE88" s="36">
        <v>0.84717044130663077</v>
      </c>
      <c r="AF88" s="36">
        <v>0.87472270054761792</v>
      </c>
      <c r="AG88" s="36">
        <v>0.904313457753814</v>
      </c>
      <c r="AH88" s="36">
        <v>0.82033972863811644</v>
      </c>
      <c r="AI88" s="36">
        <v>0.85145719327230207</v>
      </c>
      <c r="AJ88" s="36">
        <v>0.86349718380356533</v>
      </c>
      <c r="AK88" s="36">
        <v>0.87673736647963896</v>
      </c>
      <c r="AL88" s="36">
        <v>0.826332155269492</v>
      </c>
      <c r="AM88" s="36">
        <v>0.87128319852454383</v>
      </c>
      <c r="AN88" s="36">
        <v>0.89893725258798518</v>
      </c>
    </row>
    <row r="89" spans="1:40" ht="12.5" x14ac:dyDescent="0.55000000000000004">
      <c r="A89" s="31" t="s">
        <v>244</v>
      </c>
      <c r="B89" s="36">
        <v>7.1023957140696892</v>
      </c>
      <c r="C89" s="36">
        <v>7.3538327272727271</v>
      </c>
      <c r="D89" s="36">
        <v>7.6420837986114485</v>
      </c>
      <c r="E89" s="36">
        <v>7.185374319867794</v>
      </c>
      <c r="F89" s="29"/>
      <c r="G89" s="29"/>
      <c r="H89" s="29"/>
      <c r="I89" s="29"/>
      <c r="J89" s="36">
        <v>7.129900878640238</v>
      </c>
      <c r="K89" s="36">
        <v>7.3298811315115175</v>
      </c>
      <c r="L89" s="36">
        <v>7.0957798912396424</v>
      </c>
      <c r="M89" s="36">
        <v>6.8373815043496222</v>
      </c>
      <c r="N89" s="36">
        <v>6.5708001396068987</v>
      </c>
      <c r="O89" s="36">
        <v>6.7734360301307941</v>
      </c>
      <c r="P89" s="36">
        <v>6.8239557546740262</v>
      </c>
      <c r="Q89" s="36">
        <v>6.6493833475168547</v>
      </c>
      <c r="R89" s="36">
        <v>6.365751222007372</v>
      </c>
      <c r="S89" s="36">
        <v>6.7674721852192352</v>
      </c>
      <c r="T89" s="36">
        <v>7.0248162193952952</v>
      </c>
      <c r="U89" s="36">
        <v>6.8489929902547448</v>
      </c>
      <c r="V89" s="36">
        <v>6.6600677311065208</v>
      </c>
      <c r="W89" s="36">
        <v>7.0264324024023237</v>
      </c>
      <c r="X89" s="36">
        <v>6.985793147180563</v>
      </c>
      <c r="Y89" s="36">
        <v>6.6823184117129397</v>
      </c>
      <c r="Z89" s="36">
        <v>6.610380337418964</v>
      </c>
      <c r="AA89" s="36">
        <v>7.0048035025106863</v>
      </c>
      <c r="AB89" s="36">
        <v>7.1023667100582353</v>
      </c>
      <c r="AC89" s="36">
        <v>6.7486627709241569</v>
      </c>
      <c r="AD89" s="36">
        <v>6.5154422246385151</v>
      </c>
      <c r="AE89" s="36">
        <v>6.6241185642497555</v>
      </c>
      <c r="AF89" s="36">
        <v>6.8708026984583936</v>
      </c>
      <c r="AG89" s="36">
        <v>6.8910075993682369</v>
      </c>
      <c r="AH89" s="36">
        <v>6.316349602724177</v>
      </c>
      <c r="AI89" s="36">
        <v>6.5828033567904587</v>
      </c>
      <c r="AJ89" s="36">
        <v>6.5205783705402549</v>
      </c>
      <c r="AK89" s="36">
        <v>6.6601292845890594</v>
      </c>
      <c r="AL89" s="36">
        <v>6.4380053107819437</v>
      </c>
      <c r="AM89" s="36">
        <v>6.7229509805176244</v>
      </c>
      <c r="AN89" s="36">
        <v>7.2044921712413252</v>
      </c>
    </row>
    <row r="90" spans="1:40" ht="12.5" x14ac:dyDescent="0.55000000000000004">
      <c r="A90" s="31" t="s">
        <v>245</v>
      </c>
      <c r="B90" s="36">
        <v>3.8762292875609559</v>
      </c>
      <c r="C90" s="36">
        <v>4.0058293321967184</v>
      </c>
      <c r="D90" s="36">
        <v>4.0313069797782131</v>
      </c>
      <c r="E90" s="36">
        <v>4.1669974455639229</v>
      </c>
      <c r="F90" s="29"/>
      <c r="G90" s="29"/>
      <c r="H90" s="29"/>
      <c r="I90" s="29"/>
      <c r="J90" s="36">
        <v>4.7017942040757816</v>
      </c>
      <c r="K90" s="36">
        <v>4.6959768407686351</v>
      </c>
      <c r="L90" s="36">
        <v>4.6708891530335483</v>
      </c>
      <c r="M90" s="36">
        <v>4.7783261390749914</v>
      </c>
      <c r="N90" s="36">
        <v>4.3728141839040502</v>
      </c>
      <c r="O90" s="36">
        <v>4.404981227856803</v>
      </c>
      <c r="P90" s="36">
        <v>4.3273919469638571</v>
      </c>
      <c r="Q90" s="36">
        <v>4.4771004372306624</v>
      </c>
      <c r="R90" s="36">
        <v>3.934058665150999</v>
      </c>
      <c r="S90" s="36">
        <v>4.0595672498471371</v>
      </c>
      <c r="T90" s="36">
        <v>4.1810025045185899</v>
      </c>
      <c r="U90" s="36">
        <v>4.2730671150907629</v>
      </c>
      <c r="V90" s="36">
        <v>3.8477658701544124</v>
      </c>
      <c r="W90" s="36">
        <v>3.7098358043943205</v>
      </c>
      <c r="X90" s="36">
        <v>3.7443007898710183</v>
      </c>
      <c r="Y90" s="36">
        <v>3.9832776677329962</v>
      </c>
      <c r="Z90" s="36">
        <v>3.6510462122141036</v>
      </c>
      <c r="AA90" s="36">
        <v>3.8047655943601075</v>
      </c>
      <c r="AB90" s="36">
        <v>3.7428699311269806</v>
      </c>
      <c r="AC90" s="36">
        <v>3.9725259624487035</v>
      </c>
      <c r="AD90" s="36">
        <v>3.6310880146807714</v>
      </c>
      <c r="AE90" s="36">
        <v>3.6527640300270399</v>
      </c>
      <c r="AF90" s="36">
        <v>3.6664439325134444</v>
      </c>
      <c r="AG90" s="36">
        <v>3.9597711135507412</v>
      </c>
      <c r="AH90" s="36">
        <v>3.2828257912652492</v>
      </c>
      <c r="AI90" s="36">
        <v>3.3881536768744667</v>
      </c>
      <c r="AJ90" s="36">
        <v>3.4070715518621992</v>
      </c>
      <c r="AK90" s="36">
        <v>3.5859733639249205</v>
      </c>
      <c r="AL90" s="36">
        <v>3.3860740411915398</v>
      </c>
      <c r="AM90" s="36">
        <v>3.5687475131526591</v>
      </c>
      <c r="AN90" s="36">
        <v>3.659892566019308</v>
      </c>
    </row>
    <row r="91" spans="1:40" ht="12.5" x14ac:dyDescent="0.55000000000000004">
      <c r="A91" s="31" t="s">
        <v>246</v>
      </c>
      <c r="B91" s="36">
        <v>4.8336032910117757</v>
      </c>
      <c r="C91" s="36">
        <v>4.977351672144426</v>
      </c>
      <c r="D91" s="36">
        <v>4.9398533069874224</v>
      </c>
      <c r="E91" s="36">
        <v>4.9971416532859596</v>
      </c>
      <c r="F91" s="29"/>
      <c r="G91" s="29"/>
      <c r="H91" s="29"/>
      <c r="I91" s="29"/>
      <c r="J91" s="36">
        <v>4.6022063595068134</v>
      </c>
      <c r="K91" s="36">
        <v>4.6408187817857893</v>
      </c>
      <c r="L91" s="36">
        <v>4.6729687471575057</v>
      </c>
      <c r="M91" s="36">
        <v>4.6960063731382355</v>
      </c>
      <c r="N91" s="36">
        <v>3.8041079541885638</v>
      </c>
      <c r="O91" s="36">
        <v>3.8110718934214169</v>
      </c>
      <c r="P91" s="36">
        <v>3.8337634398744673</v>
      </c>
      <c r="Q91" s="36">
        <v>3.7916896990363034</v>
      </c>
      <c r="R91" s="36">
        <v>3.6529675379330739</v>
      </c>
      <c r="S91" s="36">
        <v>3.7718380324924632</v>
      </c>
      <c r="T91" s="36">
        <v>3.7977173895837528</v>
      </c>
      <c r="U91" s="36">
        <v>3.7900079040087169</v>
      </c>
      <c r="V91" s="36">
        <v>3.623925378971502</v>
      </c>
      <c r="W91" s="36">
        <v>3.5831052378798547</v>
      </c>
      <c r="X91" s="36">
        <v>3.5845273515132234</v>
      </c>
      <c r="Y91" s="36">
        <v>3.611973817544436</v>
      </c>
      <c r="Z91" s="36">
        <v>3.5942031729651815</v>
      </c>
      <c r="AA91" s="36">
        <v>3.7640345502248698</v>
      </c>
      <c r="AB91" s="36">
        <v>3.7151650432900429</v>
      </c>
      <c r="AC91" s="36">
        <v>3.8009475690448791</v>
      </c>
      <c r="AD91" s="36">
        <v>3.8815175152897297</v>
      </c>
      <c r="AE91" s="36">
        <v>4.0025072307508003</v>
      </c>
      <c r="AF91" s="36">
        <v>4.1260049164753045</v>
      </c>
      <c r="AG91" s="36">
        <v>4.2411362516469175</v>
      </c>
      <c r="AH91" s="36">
        <v>3.8922428379840652</v>
      </c>
      <c r="AI91" s="36">
        <v>4.0036480735959197</v>
      </c>
      <c r="AJ91" s="36">
        <v>4.0627920300464702</v>
      </c>
      <c r="AK91" s="36">
        <v>4.0567184109497578</v>
      </c>
      <c r="AL91" s="36">
        <v>3.891783873875406</v>
      </c>
      <c r="AM91" s="36">
        <v>4.0829954223956975</v>
      </c>
      <c r="AN91" s="36">
        <v>4.1627946225050687</v>
      </c>
    </row>
    <row r="92" spans="1:40" ht="12.5" x14ac:dyDescent="0.55000000000000004">
      <c r="A92" s="31" t="s">
        <v>247</v>
      </c>
      <c r="B92" s="36">
        <v>70.041762683150608</v>
      </c>
      <c r="C92" s="36">
        <v>67.419023503724929</v>
      </c>
      <c r="D92" s="36">
        <v>64.414364238399671</v>
      </c>
      <c r="E92" s="36">
        <v>65.348922456798121</v>
      </c>
      <c r="F92" s="29"/>
      <c r="G92" s="29"/>
      <c r="H92" s="29"/>
      <c r="I92" s="29"/>
      <c r="J92" s="36">
        <v>49.513011456629926</v>
      </c>
      <c r="K92" s="36">
        <v>48.872361985429436</v>
      </c>
      <c r="L92" s="36">
        <v>51.473801060399211</v>
      </c>
      <c r="M92" s="36">
        <v>52.043972398275713</v>
      </c>
      <c r="N92" s="36">
        <v>43.070157964693394</v>
      </c>
      <c r="O92" s="36">
        <v>40.974136989210223</v>
      </c>
      <c r="P92" s="36">
        <v>42.627744046900503</v>
      </c>
      <c r="Q92" s="36">
        <v>40.155136519031927</v>
      </c>
      <c r="R92" s="36">
        <v>50.198824808594196</v>
      </c>
      <c r="S92" s="36">
        <v>47.075730752194318</v>
      </c>
      <c r="T92" s="36">
        <v>43.147927615548113</v>
      </c>
      <c r="U92" s="36">
        <v>42.405376155092625</v>
      </c>
      <c r="V92" s="36">
        <v>48.944975850114773</v>
      </c>
      <c r="W92" s="36">
        <v>48.466857694811551</v>
      </c>
      <c r="X92" s="36">
        <v>47.903848523000107</v>
      </c>
      <c r="Y92" s="36">
        <v>45.202059587511997</v>
      </c>
      <c r="Z92" s="36">
        <v>53.635120740007864</v>
      </c>
      <c r="AA92" s="36">
        <v>51.069005961664146</v>
      </c>
      <c r="AB92" s="36">
        <v>50.664098946316273</v>
      </c>
      <c r="AC92" s="36">
        <v>49.937188967018955</v>
      </c>
      <c r="AD92" s="36">
        <v>62.50620479761001</v>
      </c>
      <c r="AE92" s="36">
        <v>63.833161554481421</v>
      </c>
      <c r="AF92" s="36">
        <v>64.211546241214833</v>
      </c>
      <c r="AG92" s="36">
        <v>59.082783031732134</v>
      </c>
      <c r="AH92" s="36">
        <v>75.194975442118249</v>
      </c>
      <c r="AI92" s="36">
        <v>72.008936949290359</v>
      </c>
      <c r="AJ92" s="36">
        <v>73.267058422160787</v>
      </c>
      <c r="AK92" s="36">
        <v>66.615013774728595</v>
      </c>
      <c r="AL92" s="36">
        <v>70.701706906870882</v>
      </c>
      <c r="AM92" s="36">
        <v>67.173260806948775</v>
      </c>
      <c r="AN92" s="36">
        <v>62.711057059772884</v>
      </c>
    </row>
    <row r="93" spans="1:40" ht="12.5" x14ac:dyDescent="0.55000000000000004">
      <c r="A93" s="33" t="s">
        <v>248</v>
      </c>
      <c r="B93" s="36">
        <v>51.391110083734574</v>
      </c>
      <c r="C93" s="36">
        <v>49.633981834580759</v>
      </c>
      <c r="D93" s="36">
        <v>47.761842138700416</v>
      </c>
      <c r="E93" s="36">
        <v>50.797631932794808</v>
      </c>
      <c r="F93" s="29"/>
      <c r="G93" s="29"/>
      <c r="H93" s="29"/>
      <c r="I93" s="29"/>
      <c r="J93" s="36">
        <v>51.192857546374491</v>
      </c>
      <c r="K93" s="36">
        <v>49.796169058028397</v>
      </c>
      <c r="L93" s="36">
        <v>51.439025109928259</v>
      </c>
      <c r="M93" s="36">
        <v>53.383009236475118</v>
      </c>
      <c r="N93" s="36">
        <v>55.548790443325871</v>
      </c>
      <c r="O93" s="36">
        <v>53.886978245065364</v>
      </c>
      <c r="P93" s="36">
        <v>53.488037308857919</v>
      </c>
      <c r="Q93" s="36">
        <v>54.892308192203352</v>
      </c>
      <c r="R93" s="36">
        <v>57.338087410349843</v>
      </c>
      <c r="S93" s="36">
        <v>53.934466224655147</v>
      </c>
      <c r="T93" s="36">
        <v>51.958654660921454</v>
      </c>
      <c r="U93" s="36">
        <v>53.292505996041911</v>
      </c>
      <c r="V93" s="36">
        <v>54.804247454606283</v>
      </c>
      <c r="W93" s="36">
        <v>51.946703404590814</v>
      </c>
      <c r="X93" s="36">
        <v>52.248898916698167</v>
      </c>
      <c r="Y93" s="36">
        <v>54.62176111815004</v>
      </c>
      <c r="Z93" s="36">
        <v>55.216187476213356</v>
      </c>
      <c r="AA93" s="36">
        <v>52.107100487426294</v>
      </c>
      <c r="AB93" s="36">
        <v>51.391319950164501</v>
      </c>
      <c r="AC93" s="36">
        <v>54.084788704002342</v>
      </c>
      <c r="AD93" s="36">
        <v>56.020756138352631</v>
      </c>
      <c r="AE93" s="36">
        <v>55.101670729430808</v>
      </c>
      <c r="AF93" s="36">
        <v>53.123341772264148</v>
      </c>
      <c r="AG93" s="36">
        <v>52.967580536910589</v>
      </c>
      <c r="AH93" s="36">
        <v>57.786541745976066</v>
      </c>
      <c r="AI93" s="36">
        <v>55.447501651934665</v>
      </c>
      <c r="AJ93" s="36">
        <v>55.976629565416658</v>
      </c>
      <c r="AK93" s="36">
        <v>54.803740949079952</v>
      </c>
      <c r="AL93" s="36">
        <v>56.694578892117754</v>
      </c>
      <c r="AM93" s="36">
        <v>54.291634887377583</v>
      </c>
      <c r="AN93" s="36">
        <v>50.662835259506004</v>
      </c>
    </row>
    <row r="94" spans="1:40" ht="12.5" x14ac:dyDescent="0.55000000000000004">
      <c r="A94" s="33" t="s">
        <v>249</v>
      </c>
      <c r="B94" s="36">
        <v>94.163676326193112</v>
      </c>
      <c r="C94" s="36">
        <v>91.117211875784321</v>
      </c>
      <c r="D94" s="36">
        <v>90.541355900433288</v>
      </c>
      <c r="E94" s="36">
        <v>87.593046256500472</v>
      </c>
      <c r="F94" s="29"/>
      <c r="G94" s="29"/>
      <c r="H94" s="29"/>
      <c r="I94" s="29"/>
      <c r="J94" s="36">
        <v>77.629939584254302</v>
      </c>
      <c r="K94" s="36">
        <v>77.726107341759587</v>
      </c>
      <c r="L94" s="36">
        <v>78.143579956922693</v>
      </c>
      <c r="M94" s="36">
        <v>76.386581697551989</v>
      </c>
      <c r="N94" s="36">
        <v>83.470274438720338</v>
      </c>
      <c r="O94" s="36">
        <v>82.860739040558158</v>
      </c>
      <c r="P94" s="36">
        <v>84.346415687187232</v>
      </c>
      <c r="Q94" s="36">
        <v>81.525979842831703</v>
      </c>
      <c r="R94" s="36">
        <v>92.779501036238457</v>
      </c>
      <c r="S94" s="36">
        <v>89.911061336339259</v>
      </c>
      <c r="T94" s="36">
        <v>87.299636775038707</v>
      </c>
      <c r="U94" s="36">
        <v>85.418737915668601</v>
      </c>
      <c r="V94" s="36">
        <v>94.8602415836056</v>
      </c>
      <c r="W94" s="36">
        <v>98.387103700831048</v>
      </c>
      <c r="X94" s="36">
        <v>97.481484657265824</v>
      </c>
      <c r="Y94" s="36">
        <v>91.633079701353722</v>
      </c>
      <c r="Z94" s="36">
        <v>99.971344865189494</v>
      </c>
      <c r="AA94" s="36">
        <v>95.932322490785765</v>
      </c>
      <c r="AB94" s="36">
        <v>97.518750775851373</v>
      </c>
      <c r="AC94" s="36">
        <v>91.881086102458212</v>
      </c>
      <c r="AD94" s="36">
        <v>100.52083522191602</v>
      </c>
      <c r="AE94" s="36">
        <v>99.924330452109189</v>
      </c>
      <c r="AF94" s="36">
        <v>99.551501868946573</v>
      </c>
      <c r="AG94" s="36">
        <v>92.177044968819715</v>
      </c>
      <c r="AH94" s="36">
        <v>111.18469977029261</v>
      </c>
      <c r="AI94" s="36">
        <v>107.72828944899227</v>
      </c>
      <c r="AJ94" s="36">
        <v>107.13012463753583</v>
      </c>
      <c r="AK94" s="36">
        <v>101.785474390836</v>
      </c>
      <c r="AL94" s="36">
        <v>107.79445326941482</v>
      </c>
      <c r="AM94" s="36">
        <v>102.27677880118679</v>
      </c>
      <c r="AN94" s="36">
        <v>99.729703376783334</v>
      </c>
    </row>
    <row r="95" spans="1:40" ht="12.5" x14ac:dyDescent="0.55000000000000004">
      <c r="A95" s="33" t="s">
        <v>250</v>
      </c>
      <c r="B95" s="36">
        <v>75.513023726777078</v>
      </c>
      <c r="C95" s="36">
        <v>73.332170206640143</v>
      </c>
      <c r="D95" s="36">
        <v>73.88883380073402</v>
      </c>
      <c r="E95" s="36">
        <v>73.041755732497151</v>
      </c>
      <c r="F95" s="29"/>
      <c r="G95" s="29"/>
      <c r="H95" s="29"/>
      <c r="I95" s="29"/>
      <c r="J95" s="36">
        <v>79.309785673998874</v>
      </c>
      <c r="K95" s="36">
        <v>78.649914414358548</v>
      </c>
      <c r="L95" s="36">
        <v>78.108804006451749</v>
      </c>
      <c r="M95" s="36">
        <v>77.725618535751408</v>
      </c>
      <c r="N95" s="36">
        <v>95.948906917352829</v>
      </c>
      <c r="O95" s="36">
        <v>95.773580296413314</v>
      </c>
      <c r="P95" s="36">
        <v>95.206708949144641</v>
      </c>
      <c r="Q95" s="36">
        <v>96.263151516003134</v>
      </c>
      <c r="R95" s="36">
        <v>99.91876363799409</v>
      </c>
      <c r="S95" s="36">
        <v>96.769796808800095</v>
      </c>
      <c r="T95" s="36">
        <v>96.110363820412047</v>
      </c>
      <c r="U95" s="36">
        <v>96.305867756617886</v>
      </c>
      <c r="V95" s="36">
        <v>100.71951318809711</v>
      </c>
      <c r="W95" s="36">
        <v>101.86694941061032</v>
      </c>
      <c r="X95" s="36">
        <v>101.82653505096388</v>
      </c>
      <c r="Y95" s="36">
        <v>101.05278123199176</v>
      </c>
      <c r="Z95" s="36">
        <v>101.55241160139499</v>
      </c>
      <c r="AA95" s="36">
        <v>96.970417016547913</v>
      </c>
      <c r="AB95" s="36">
        <v>98.245971779699602</v>
      </c>
      <c r="AC95" s="36">
        <v>96.028685839441607</v>
      </c>
      <c r="AD95" s="36">
        <v>94.035386562658644</v>
      </c>
      <c r="AE95" s="36">
        <v>91.192839627058561</v>
      </c>
      <c r="AF95" s="36">
        <v>88.463297399995881</v>
      </c>
      <c r="AG95" s="36">
        <v>86.061842473998155</v>
      </c>
      <c r="AH95" s="36">
        <v>93.776266074150413</v>
      </c>
      <c r="AI95" s="36">
        <v>91.166854151636585</v>
      </c>
      <c r="AJ95" s="36">
        <v>89.8396957807917</v>
      </c>
      <c r="AK95" s="36">
        <v>89.974201565187343</v>
      </c>
      <c r="AL95" s="36">
        <v>93.787325254661695</v>
      </c>
      <c r="AM95" s="36">
        <v>89.395152881615587</v>
      </c>
      <c r="AN95" s="36">
        <v>87.681481576516461</v>
      </c>
    </row>
    <row r="96" spans="1:40" ht="12.5" x14ac:dyDescent="0.55000000000000004">
      <c r="A96" s="31" t="s">
        <v>251</v>
      </c>
      <c r="B96" s="29"/>
      <c r="C96" s="29"/>
      <c r="D96" s="29"/>
      <c r="E96" s="36">
        <v>69.197325956534527</v>
      </c>
      <c r="F96" s="29"/>
      <c r="G96" s="29"/>
      <c r="H96" s="29"/>
      <c r="I96" s="29"/>
      <c r="J96" s="29"/>
      <c r="K96" s="29"/>
      <c r="L96" s="29"/>
      <c r="M96" s="36">
        <v>56.19586178416985</v>
      </c>
      <c r="N96" s="36">
        <v>38.287043989019992</v>
      </c>
      <c r="O96" s="29"/>
      <c r="P96" s="29"/>
      <c r="Q96" s="36">
        <v>39.919338225577846</v>
      </c>
      <c r="R96" s="29"/>
      <c r="S96" s="36">
        <v>42.21837546060118</v>
      </c>
      <c r="T96" s="36">
        <v>38.181423058743555</v>
      </c>
      <c r="U96" s="36">
        <v>41.564489541456865</v>
      </c>
      <c r="V96" s="36">
        <v>43.469035704985139</v>
      </c>
      <c r="W96" s="36">
        <v>42.973732378169913</v>
      </c>
      <c r="X96" s="36">
        <v>41.910137940663198</v>
      </c>
      <c r="Y96" s="36">
        <v>43.22997932824363</v>
      </c>
      <c r="Z96" s="36">
        <v>47.048660567433792</v>
      </c>
      <c r="AA96" s="36">
        <v>44.025292368676212</v>
      </c>
      <c r="AB96" s="36">
        <v>43.860963977135334</v>
      </c>
      <c r="AC96" s="36">
        <v>46.726465551001837</v>
      </c>
      <c r="AD96" s="36">
        <v>54.574865677957192</v>
      </c>
      <c r="AE96" s="36">
        <v>55.507278703797198</v>
      </c>
      <c r="AF96" s="36">
        <v>56.104107826196788</v>
      </c>
      <c r="AG96" s="36">
        <v>55.332592063741089</v>
      </c>
      <c r="AH96" s="36">
        <v>67.011456606255635</v>
      </c>
      <c r="AI96" s="36">
        <v>63.125836037747398</v>
      </c>
      <c r="AJ96" s="36">
        <v>64.551858885441604</v>
      </c>
      <c r="AK96" s="36">
        <v>61.54234676570595</v>
      </c>
      <c r="AL96" s="36">
        <v>59.773693896922744</v>
      </c>
      <c r="AM96" s="36">
        <v>56.31687929304055</v>
      </c>
      <c r="AN96" s="36">
        <v>52.359837092058299</v>
      </c>
    </row>
    <row r="97" spans="1:40" ht="12.5" x14ac:dyDescent="0.55000000000000004">
      <c r="A97" s="33" t="s">
        <v>252</v>
      </c>
      <c r="B97" s="29"/>
      <c r="C97" s="29"/>
      <c r="D97" s="29"/>
      <c r="E97" s="36">
        <v>3.8484034997364107</v>
      </c>
      <c r="F97" s="29"/>
      <c r="G97" s="29"/>
      <c r="H97" s="29"/>
      <c r="I97" s="29"/>
      <c r="J97" s="29"/>
      <c r="K97" s="29"/>
      <c r="L97" s="29"/>
      <c r="M97" s="36">
        <v>4.1518893858941359</v>
      </c>
      <c r="N97" s="29"/>
      <c r="O97" s="29"/>
      <c r="P97" s="29"/>
      <c r="Q97" s="36">
        <v>4.0825818599536996</v>
      </c>
      <c r="R97" s="29"/>
      <c r="S97" s="29"/>
      <c r="T97" s="29"/>
      <c r="U97" s="36">
        <v>3.8973993870791768</v>
      </c>
      <c r="V97" s="29"/>
      <c r="W97" s="29"/>
      <c r="X97" s="29"/>
      <c r="Y97" s="36">
        <v>3.8005842255315279</v>
      </c>
      <c r="Z97" s="29"/>
      <c r="AA97" s="29"/>
      <c r="AB97" s="29"/>
      <c r="AC97" s="36">
        <v>3.7664444507517971</v>
      </c>
      <c r="AD97" s="29"/>
      <c r="AE97" s="29"/>
      <c r="AF97" s="29"/>
      <c r="AG97" s="36">
        <v>3.7340246550123313</v>
      </c>
      <c r="AH97" s="29"/>
      <c r="AI97" s="29"/>
      <c r="AJ97" s="29"/>
      <c r="AK97" s="36">
        <v>4.18332729861174</v>
      </c>
      <c r="AL97" s="29"/>
      <c r="AM97" s="29"/>
      <c r="AN97" s="29"/>
    </row>
    <row r="98" spans="1:40" ht="12.5" x14ac:dyDescent="0.55000000000000004">
      <c r="A98" s="33" t="s">
        <v>253</v>
      </c>
      <c r="B98" s="29"/>
      <c r="C98" s="29"/>
      <c r="D98" s="29"/>
      <c r="E98" s="29"/>
      <c r="F98" s="29"/>
      <c r="G98" s="29"/>
      <c r="H98" s="29"/>
      <c r="I98" s="29"/>
      <c r="J98" s="29"/>
      <c r="K98" s="29"/>
      <c r="L98" s="29"/>
      <c r="M98" s="29"/>
      <c r="N98" s="36">
        <v>4.7831139756734018</v>
      </c>
      <c r="O98" s="29"/>
      <c r="P98" s="29"/>
      <c r="Q98" s="36">
        <v>4.3183801534077766</v>
      </c>
      <c r="R98" s="29"/>
      <c r="S98" s="36">
        <v>4.8573552915931408</v>
      </c>
      <c r="T98" s="36">
        <v>4.9665045568045576</v>
      </c>
      <c r="U98" s="36">
        <v>4.7382860007149326</v>
      </c>
      <c r="V98" s="36">
        <v>5.4759401451296315</v>
      </c>
      <c r="W98" s="36">
        <v>5.4931253166416347</v>
      </c>
      <c r="X98" s="36">
        <v>5.9937105823369077</v>
      </c>
      <c r="Y98" s="36">
        <v>5.7726644847998951</v>
      </c>
      <c r="Z98" s="36">
        <v>6.5864601725740739</v>
      </c>
      <c r="AA98" s="36">
        <v>7.0437135929879338</v>
      </c>
      <c r="AB98" s="36">
        <v>6.8031349691809364</v>
      </c>
      <c r="AC98" s="36">
        <v>6.977167866768915</v>
      </c>
      <c r="AD98" s="36">
        <v>7.9313391196528213</v>
      </c>
      <c r="AE98" s="36">
        <v>8.32588285068422</v>
      </c>
      <c r="AF98" s="36">
        <v>8.1074384150180467</v>
      </c>
      <c r="AG98" s="36">
        <v>7.4842156230033803</v>
      </c>
      <c r="AH98" s="36">
        <v>8.1835188358626088</v>
      </c>
      <c r="AI98" s="36">
        <v>8.8831009115429609</v>
      </c>
      <c r="AJ98" s="36">
        <v>8.7151995367191812</v>
      </c>
      <c r="AK98" s="36">
        <v>9.2559943076343867</v>
      </c>
      <c r="AL98" s="36">
        <v>10.92801300994814</v>
      </c>
      <c r="AM98" s="36">
        <v>10.856381513908225</v>
      </c>
      <c r="AN98" s="36">
        <v>10.351219967714584</v>
      </c>
    </row>
    <row r="99" spans="1:40" ht="12.5" x14ac:dyDescent="0.55000000000000004">
      <c r="A99" s="30" t="s">
        <v>254</v>
      </c>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row>
    <row r="100" spans="1:40" ht="12.5" x14ac:dyDescent="0.55000000000000004">
      <c r="A100" s="31" t="s">
        <v>255</v>
      </c>
      <c r="B100" s="35">
        <v>198.38104514129455</v>
      </c>
      <c r="C100" s="35">
        <v>200.82517020707874</v>
      </c>
      <c r="D100" s="35">
        <v>199.38339128681167</v>
      </c>
      <c r="E100" s="35">
        <v>194.23750903990273</v>
      </c>
      <c r="F100" s="35">
        <v>191.93172334112489</v>
      </c>
      <c r="G100" s="35">
        <v>192.53909110425568</v>
      </c>
      <c r="H100" s="35">
        <v>171.43913137658399</v>
      </c>
      <c r="I100" s="35">
        <v>166.18484419757044</v>
      </c>
      <c r="J100" s="35">
        <v>180.21117735554688</v>
      </c>
      <c r="K100" s="35">
        <v>172.09512995520507</v>
      </c>
      <c r="L100" s="35">
        <v>180.06175171046661</v>
      </c>
      <c r="M100" s="35">
        <v>187.20281925956493</v>
      </c>
      <c r="N100" s="35">
        <v>167.55468449924658</v>
      </c>
      <c r="O100" s="35">
        <v>170.02713584329365</v>
      </c>
      <c r="P100" s="35">
        <v>161.77100132668511</v>
      </c>
      <c r="Q100" s="35">
        <v>168.58123006791416</v>
      </c>
      <c r="R100" s="35">
        <v>186.39822228609805</v>
      </c>
      <c r="S100" s="35">
        <v>165.15462188717214</v>
      </c>
      <c r="T100" s="35">
        <v>165.20218390662939</v>
      </c>
      <c r="U100" s="35">
        <v>170.39999815040449</v>
      </c>
      <c r="V100" s="35">
        <v>174.27114617888051</v>
      </c>
      <c r="W100" s="35">
        <v>186.23232073580175</v>
      </c>
      <c r="X100" s="35">
        <v>179.1118317684176</v>
      </c>
      <c r="Y100" s="35">
        <v>182.97806320579966</v>
      </c>
      <c r="Z100" s="35">
        <v>190.30626723422483</v>
      </c>
      <c r="AA100" s="35">
        <v>188.70346830367293</v>
      </c>
      <c r="AB100" s="35">
        <v>191.59987035169675</v>
      </c>
      <c r="AC100" s="35">
        <v>191.94068694491784</v>
      </c>
      <c r="AD100" s="35">
        <v>181.21993676013759</v>
      </c>
      <c r="AE100" s="35">
        <v>169.32711585681784</v>
      </c>
      <c r="AF100" s="35">
        <v>160.14877384086742</v>
      </c>
      <c r="AG100" s="35">
        <v>165.87878937331493</v>
      </c>
      <c r="AH100" s="35">
        <v>183.05941599949443</v>
      </c>
      <c r="AI100" s="35">
        <v>198.10592979196358</v>
      </c>
      <c r="AJ100" s="35">
        <v>194.88603190309487</v>
      </c>
      <c r="AK100" s="35">
        <v>177.65788134819346</v>
      </c>
      <c r="AL100" s="35">
        <v>178.11512332741148</v>
      </c>
      <c r="AM100" s="35">
        <v>187.10795464336798</v>
      </c>
      <c r="AN100" s="35">
        <v>174.53113975605325</v>
      </c>
    </row>
    <row r="101" spans="1:40" ht="12.5" x14ac:dyDescent="0.55000000000000004">
      <c r="A101" s="31" t="s">
        <v>256</v>
      </c>
      <c r="B101" s="35">
        <v>123.31502511940504</v>
      </c>
      <c r="C101" s="35">
        <v>129.03190301734304</v>
      </c>
      <c r="D101" s="35">
        <v>124.99465279857245</v>
      </c>
      <c r="E101" s="35">
        <v>129.64823188774361</v>
      </c>
      <c r="F101" s="35">
        <v>130.48480942353328</v>
      </c>
      <c r="G101" s="35">
        <v>133.69142951249711</v>
      </c>
      <c r="H101" s="35">
        <v>114.67751543377018</v>
      </c>
      <c r="I101" s="35">
        <v>119.1014498814029</v>
      </c>
      <c r="J101" s="35">
        <v>120.21591352315151</v>
      </c>
      <c r="K101" s="35">
        <v>118.32998515154162</v>
      </c>
      <c r="L101" s="35">
        <v>123.8973542586119</v>
      </c>
      <c r="M101" s="35">
        <v>134.96327705723181</v>
      </c>
      <c r="N101" s="35">
        <v>109.82105045451411</v>
      </c>
      <c r="O101" s="35">
        <v>111.68381062967778</v>
      </c>
      <c r="P101" s="35">
        <v>102.15672639215627</v>
      </c>
      <c r="Q101" s="35">
        <v>114.55140911433068</v>
      </c>
      <c r="R101" s="35">
        <v>117.76193779659658</v>
      </c>
      <c r="S101" s="35">
        <v>103.84985758677551</v>
      </c>
      <c r="T101" s="35">
        <v>106.66411959723439</v>
      </c>
      <c r="U101" s="35">
        <v>115.785372936256</v>
      </c>
      <c r="V101" s="35">
        <v>112.38973012002805</v>
      </c>
      <c r="W101" s="35">
        <v>118.7016276170032</v>
      </c>
      <c r="X101" s="35">
        <v>117.56903855097602</v>
      </c>
      <c r="Y101" s="35">
        <v>130.62453573544209</v>
      </c>
      <c r="Z101" s="35">
        <v>123.6267501940942</v>
      </c>
      <c r="AA101" s="35">
        <v>123.8019573799632</v>
      </c>
      <c r="AB101" s="35">
        <v>123.4210688782335</v>
      </c>
      <c r="AC101" s="35">
        <v>131.3168854009391</v>
      </c>
      <c r="AD101" s="35">
        <v>113.37550867349064</v>
      </c>
      <c r="AE101" s="35">
        <v>103.57197712066943</v>
      </c>
      <c r="AF101" s="35">
        <v>92.322321900160063</v>
      </c>
      <c r="AG101" s="35">
        <v>102.84408496087327</v>
      </c>
      <c r="AH101" s="35">
        <v>103.30815335481896</v>
      </c>
      <c r="AI101" s="35">
        <v>119.70630724406462</v>
      </c>
      <c r="AJ101" s="35">
        <v>119.95643396275079</v>
      </c>
      <c r="AK101" s="35">
        <v>112.98838529006336</v>
      </c>
      <c r="AL101" s="35">
        <v>106.47676840263223</v>
      </c>
      <c r="AM101" s="35">
        <v>117.35597718382189</v>
      </c>
      <c r="AN101" s="35">
        <v>109.19785712173255</v>
      </c>
    </row>
    <row r="102" spans="1:40" ht="12.5" x14ac:dyDescent="0.55000000000000004">
      <c r="A102" s="31" t="s">
        <v>257</v>
      </c>
      <c r="B102" s="35">
        <v>89.161560786842955</v>
      </c>
      <c r="C102" s="35">
        <v>85.211990145422604</v>
      </c>
      <c r="D102" s="35">
        <v>83.905777764106034</v>
      </c>
      <c r="E102" s="35">
        <v>81.099546635092253</v>
      </c>
      <c r="F102" s="35">
        <v>87.825994223238922</v>
      </c>
      <c r="G102" s="35">
        <v>86.565505648057155</v>
      </c>
      <c r="H102" s="35">
        <v>90.949056673526471</v>
      </c>
      <c r="I102" s="35">
        <v>91.634232659941574</v>
      </c>
      <c r="J102" s="35">
        <v>92.406522154556754</v>
      </c>
      <c r="K102" s="35">
        <v>89.280047446850674</v>
      </c>
      <c r="L102" s="35">
        <v>88.585140302628545</v>
      </c>
      <c r="M102" s="35">
        <v>79.118307599013377</v>
      </c>
      <c r="N102" s="35">
        <v>85.363919362424028</v>
      </c>
      <c r="O102" s="35">
        <v>87.828810770074696</v>
      </c>
      <c r="P102" s="35">
        <v>91.399519398570249</v>
      </c>
      <c r="Q102" s="35">
        <v>89.337273213677705</v>
      </c>
      <c r="R102" s="35">
        <v>109.41344406640584</v>
      </c>
      <c r="S102" s="35">
        <v>112.65568845674998</v>
      </c>
      <c r="T102" s="35">
        <v>111.43678803463398</v>
      </c>
      <c r="U102" s="35">
        <v>106.90198730317886</v>
      </c>
      <c r="V102" s="35">
        <v>106.89423886518345</v>
      </c>
      <c r="W102" s="35">
        <v>103.27435791590469</v>
      </c>
      <c r="X102" s="35">
        <v>102.81278052614174</v>
      </c>
      <c r="Y102" s="35">
        <v>96.052017620687522</v>
      </c>
      <c r="Z102" s="35">
        <v>98.347036505603043</v>
      </c>
      <c r="AA102" s="35">
        <v>97.211636109503473</v>
      </c>
      <c r="AB102" s="35">
        <v>97.322725215178281</v>
      </c>
      <c r="AC102" s="35">
        <v>92.651613190666197</v>
      </c>
      <c r="AD102" s="35">
        <v>92.284364164510222</v>
      </c>
      <c r="AE102" s="35">
        <v>91.980091000194918</v>
      </c>
      <c r="AF102" s="35">
        <v>95.119174100023756</v>
      </c>
      <c r="AG102" s="35">
        <v>94.556205834819011</v>
      </c>
      <c r="AH102" s="35">
        <v>95.866070565287401</v>
      </c>
      <c r="AI102" s="35">
        <v>92.692212859876605</v>
      </c>
      <c r="AJ102" s="35">
        <v>92.464546674094876</v>
      </c>
      <c r="AK102" s="35">
        <v>96.84636326853439</v>
      </c>
      <c r="AL102" s="35">
        <v>97.148001043108465</v>
      </c>
      <c r="AM102" s="35">
        <v>92.729776156574871</v>
      </c>
      <c r="AN102" s="35">
        <v>93.98086342935153</v>
      </c>
    </row>
    <row r="103" spans="1:40" ht="12.5" x14ac:dyDescent="0.55000000000000004">
      <c r="A103" s="31" t="s">
        <v>258</v>
      </c>
      <c r="B103" s="35">
        <v>50.049822637858753</v>
      </c>
      <c r="C103" s="35">
        <v>49.000104443775463</v>
      </c>
      <c r="D103" s="35">
        <v>49.556189582644407</v>
      </c>
      <c r="E103" s="35">
        <v>48.445152011021477</v>
      </c>
      <c r="F103" s="35">
        <v>50.617855088311146</v>
      </c>
      <c r="G103" s="35">
        <v>50.331794381704874</v>
      </c>
      <c r="H103" s="35">
        <v>53.449826861698845</v>
      </c>
      <c r="I103" s="35">
        <v>54.547233033557795</v>
      </c>
      <c r="J103" s="35">
        <v>55.272400833712318</v>
      </c>
      <c r="K103" s="35">
        <v>53.623233216168472</v>
      </c>
      <c r="L103" s="35">
        <v>53.299659241565955</v>
      </c>
      <c r="M103" s="35">
        <v>49.083497751063085</v>
      </c>
      <c r="N103" s="35">
        <v>50.286523377659876</v>
      </c>
      <c r="O103" s="35">
        <v>51.852388251759727</v>
      </c>
      <c r="P103" s="35">
        <v>52.271431835701613</v>
      </c>
      <c r="Q103" s="35">
        <v>50.9430176565008</v>
      </c>
      <c r="R103" s="35">
        <v>71.524064657950603</v>
      </c>
      <c r="S103" s="35">
        <v>73.596220632784423</v>
      </c>
      <c r="T103" s="35">
        <v>72.859538627809044</v>
      </c>
      <c r="U103" s="35">
        <v>70.147663213613228</v>
      </c>
      <c r="V103" s="35">
        <v>69.572921572265116</v>
      </c>
      <c r="W103" s="35">
        <v>66.978762853789092</v>
      </c>
      <c r="X103" s="35">
        <v>66.639701586445554</v>
      </c>
      <c r="Y103" s="35">
        <v>62.8413087983267</v>
      </c>
      <c r="Z103" s="35">
        <v>63.749900967438087</v>
      </c>
      <c r="AA103" s="35">
        <v>62.777880908961862</v>
      </c>
      <c r="AB103" s="35">
        <v>62.567364801843084</v>
      </c>
      <c r="AC103" s="35">
        <v>59.335203188770095</v>
      </c>
      <c r="AD103" s="35">
        <v>58.717384856140498</v>
      </c>
      <c r="AE103" s="35">
        <v>58.581326255977913</v>
      </c>
      <c r="AF103" s="35">
        <v>59.881404858784833</v>
      </c>
      <c r="AG103" s="35">
        <v>59.456556738723187</v>
      </c>
      <c r="AH103" s="35">
        <v>60.048385944114443</v>
      </c>
      <c r="AI103" s="35">
        <v>57.272798964230212</v>
      </c>
      <c r="AJ103" s="35">
        <v>56.441835628505864</v>
      </c>
      <c r="AK103" s="35">
        <v>55.589950978897143</v>
      </c>
      <c r="AL103" s="35">
        <v>55.761970672604363</v>
      </c>
      <c r="AM103" s="35">
        <v>52.501311545578346</v>
      </c>
      <c r="AN103" s="35">
        <v>53.097595303079537</v>
      </c>
    </row>
    <row r="104" spans="1:40" ht="12.5" x14ac:dyDescent="0.55000000000000004">
      <c r="A104" s="31" t="s">
        <v>259</v>
      </c>
      <c r="B104" s="35">
        <v>8.6867378494512906</v>
      </c>
      <c r="C104" s="35">
        <v>10.357448705465551</v>
      </c>
      <c r="D104" s="35">
        <v>9.1599224076336991</v>
      </c>
      <c r="E104" s="35">
        <v>9.7637902156928682</v>
      </c>
      <c r="F104" s="35">
        <v>21.654793559032051</v>
      </c>
      <c r="G104" s="35">
        <v>12.756046329316906</v>
      </c>
      <c r="H104" s="35">
        <v>21.0300320449692</v>
      </c>
      <c r="I104" s="35">
        <v>13.915022614358866</v>
      </c>
      <c r="J104" s="35">
        <v>11.646229507422619</v>
      </c>
      <c r="K104" s="35">
        <v>14.678443437383951</v>
      </c>
      <c r="L104" s="35">
        <v>15.43948331190291</v>
      </c>
      <c r="M104" s="35">
        <v>18.227585602942465</v>
      </c>
      <c r="N104" s="35">
        <v>12.319695690669921</v>
      </c>
      <c r="O104" s="35">
        <v>11.777887511655136</v>
      </c>
      <c r="P104" s="35">
        <v>11.661064611969804</v>
      </c>
      <c r="Q104" s="35">
        <v>14.10540552749992</v>
      </c>
      <c r="R104" s="35">
        <v>10.011879619852165</v>
      </c>
      <c r="S104" s="35">
        <v>11.333231434034021</v>
      </c>
      <c r="T104" s="35">
        <v>13.352819421261913</v>
      </c>
      <c r="U104" s="35">
        <v>14.497747471309056</v>
      </c>
      <c r="V104" s="35">
        <v>13.987510455345053</v>
      </c>
      <c r="W104" s="35">
        <v>16.131594337622936</v>
      </c>
      <c r="X104" s="35">
        <v>17.764249276178774</v>
      </c>
      <c r="Y104" s="35">
        <v>19.714988328642377</v>
      </c>
      <c r="Z104" s="35">
        <v>16.286961220126123</v>
      </c>
      <c r="AA104" s="35">
        <v>17.038481853724036</v>
      </c>
      <c r="AB104" s="35">
        <v>16.962816383500869</v>
      </c>
      <c r="AC104" s="35">
        <v>18.431203627684628</v>
      </c>
      <c r="AD104" s="35">
        <v>15.602835616828553</v>
      </c>
      <c r="AE104" s="35">
        <v>14.679192359667951</v>
      </c>
      <c r="AF104" s="35">
        <v>12.859814765792748</v>
      </c>
      <c r="AG104" s="35">
        <v>14.553711588032552</v>
      </c>
      <c r="AH104" s="35">
        <v>12.295561852503697</v>
      </c>
      <c r="AI104" s="35">
        <v>15.125682107108601</v>
      </c>
      <c r="AJ104" s="35">
        <v>15.900757502623355</v>
      </c>
      <c r="AK104" s="35">
        <v>16.197974172564876</v>
      </c>
      <c r="AL104" s="35">
        <v>13.859164692056819</v>
      </c>
      <c r="AM104" s="35">
        <v>15.043290921813332</v>
      </c>
      <c r="AN104" s="35">
        <v>17.295233247802607</v>
      </c>
    </row>
    <row r="105" spans="1:40" ht="12.5" x14ac:dyDescent="0.55000000000000004">
      <c r="A105" s="30" t="s">
        <v>260</v>
      </c>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row>
    <row r="106" spans="1:40" ht="12.5" x14ac:dyDescent="0.55000000000000004">
      <c r="A106" s="31" t="s">
        <v>261</v>
      </c>
      <c r="B106" s="29"/>
      <c r="C106" s="29"/>
      <c r="D106" s="29"/>
      <c r="E106" s="35">
        <v>40.599016811312737</v>
      </c>
      <c r="F106" s="29"/>
      <c r="G106" s="29"/>
      <c r="H106" s="29"/>
      <c r="I106" s="35">
        <v>36.950320424176816</v>
      </c>
      <c r="J106" s="29"/>
      <c r="K106" s="29"/>
      <c r="L106" s="29"/>
      <c r="M106" s="35">
        <v>36.931501258417789</v>
      </c>
      <c r="N106" s="29"/>
      <c r="O106" s="29"/>
      <c r="P106" s="29"/>
      <c r="Q106" s="35">
        <v>38.04668896146989</v>
      </c>
      <c r="R106" s="29"/>
      <c r="S106" s="29"/>
      <c r="T106" s="29"/>
      <c r="U106" s="35">
        <v>42.239884490564258</v>
      </c>
      <c r="V106" s="29"/>
      <c r="W106" s="29"/>
      <c r="X106" s="29"/>
      <c r="Y106" s="35">
        <v>53.422333560590438</v>
      </c>
      <c r="Z106" s="29"/>
      <c r="AA106" s="29"/>
      <c r="AB106" s="29"/>
      <c r="AC106" s="35">
        <v>62.306176803239808</v>
      </c>
      <c r="AD106" s="29"/>
      <c r="AE106" s="29"/>
      <c r="AF106" s="29"/>
      <c r="AG106" s="35">
        <v>80.445849508356773</v>
      </c>
      <c r="AH106" s="29"/>
      <c r="AI106" s="29"/>
      <c r="AJ106" s="29"/>
      <c r="AK106" s="35">
        <v>159.10873033963983</v>
      </c>
      <c r="AL106" s="29"/>
      <c r="AM106" s="29"/>
      <c r="AN106" s="29"/>
    </row>
    <row r="107" spans="1:40" ht="12.5" x14ac:dyDescent="0.55000000000000004">
      <c r="A107" s="30" t="s">
        <v>262</v>
      </c>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row>
    <row r="108" spans="1:40" ht="12.5" x14ac:dyDescent="0.55000000000000004">
      <c r="A108" s="31" t="s">
        <v>263</v>
      </c>
      <c r="B108" s="29"/>
      <c r="C108" s="36">
        <v>38</v>
      </c>
      <c r="D108" s="36">
        <v>38</v>
      </c>
      <c r="E108" s="36">
        <v>80</v>
      </c>
      <c r="F108" s="29"/>
      <c r="G108" s="36">
        <v>46</v>
      </c>
      <c r="H108" s="36">
        <v>46</v>
      </c>
      <c r="I108" s="36">
        <v>94</v>
      </c>
      <c r="J108" s="29"/>
      <c r="K108" s="36">
        <v>54</v>
      </c>
      <c r="L108" s="36">
        <v>54</v>
      </c>
      <c r="M108" s="36">
        <v>110</v>
      </c>
      <c r="N108" s="29"/>
      <c r="O108" s="36">
        <v>60</v>
      </c>
      <c r="P108" s="36">
        <v>60</v>
      </c>
      <c r="Q108" s="36">
        <v>120</v>
      </c>
      <c r="R108" s="29"/>
      <c r="S108" s="36">
        <v>65</v>
      </c>
      <c r="T108" s="36">
        <v>65</v>
      </c>
      <c r="U108" s="36">
        <v>130</v>
      </c>
      <c r="V108" s="29"/>
      <c r="W108" s="36">
        <v>70</v>
      </c>
      <c r="X108" s="36">
        <v>70</v>
      </c>
      <c r="Y108" s="36">
        <v>140</v>
      </c>
      <c r="Z108" s="29"/>
      <c r="AA108" s="36">
        <v>72</v>
      </c>
      <c r="AB108" s="36">
        <v>72</v>
      </c>
      <c r="AC108" s="36">
        <v>144</v>
      </c>
      <c r="AD108" s="29"/>
      <c r="AE108" s="36">
        <v>74</v>
      </c>
      <c r="AF108" s="36">
        <v>74</v>
      </c>
      <c r="AG108" s="36">
        <v>148</v>
      </c>
      <c r="AH108" s="29"/>
      <c r="AI108" s="36">
        <v>75</v>
      </c>
      <c r="AJ108" s="36">
        <v>75</v>
      </c>
      <c r="AK108" s="36">
        <v>150</v>
      </c>
      <c r="AL108" s="29"/>
      <c r="AM108" s="36">
        <v>76</v>
      </c>
      <c r="AN108" s="29"/>
    </row>
    <row r="109" spans="1:40" ht="12.5" x14ac:dyDescent="0.55000000000000004">
      <c r="A109" s="31" t="s">
        <v>264</v>
      </c>
      <c r="B109" s="36">
        <v>23.97</v>
      </c>
      <c r="C109" s="36">
        <v>67.92</v>
      </c>
      <c r="D109" s="36">
        <v>136.04</v>
      </c>
      <c r="E109" s="36">
        <v>197.19</v>
      </c>
      <c r="F109" s="36">
        <v>41.47</v>
      </c>
      <c r="G109" s="36">
        <v>99.69</v>
      </c>
      <c r="H109" s="36">
        <v>172.25</v>
      </c>
      <c r="I109" s="36">
        <v>253.43</v>
      </c>
      <c r="J109" s="36">
        <v>49.03</v>
      </c>
      <c r="K109" s="36">
        <v>114.56</v>
      </c>
      <c r="L109" s="36">
        <v>195.64</v>
      </c>
      <c r="M109" s="36">
        <v>298.3</v>
      </c>
      <c r="N109" s="36">
        <v>56.36</v>
      </c>
      <c r="O109" s="36">
        <v>127.76</v>
      </c>
      <c r="P109" s="36">
        <v>202.97</v>
      </c>
      <c r="Q109" s="36">
        <v>314.25</v>
      </c>
      <c r="R109" s="36">
        <v>54.33</v>
      </c>
      <c r="S109" s="36">
        <v>117.98</v>
      </c>
      <c r="T109" s="36">
        <v>213.99</v>
      </c>
      <c r="U109" s="36">
        <v>306.7</v>
      </c>
      <c r="V109" s="36">
        <v>55.45</v>
      </c>
      <c r="W109" s="36">
        <v>105.21</v>
      </c>
      <c r="X109" s="36">
        <v>178.7</v>
      </c>
      <c r="Y109" s="36">
        <v>262.29000000000002</v>
      </c>
      <c r="Z109" s="36">
        <v>53.61</v>
      </c>
      <c r="AA109" s="36">
        <v>110.12</v>
      </c>
      <c r="AB109" s="36">
        <v>172.42</v>
      </c>
      <c r="AC109" s="36">
        <v>230.59</v>
      </c>
      <c r="AD109" s="36">
        <v>38.5</v>
      </c>
      <c r="AE109" s="36">
        <v>82.17</v>
      </c>
      <c r="AF109" s="36">
        <v>123.82</v>
      </c>
      <c r="AG109" s="36">
        <v>183.28</v>
      </c>
      <c r="AH109" s="36">
        <v>10.36</v>
      </c>
      <c r="AI109" s="36">
        <v>35.76</v>
      </c>
      <c r="AJ109" s="36">
        <v>70.010000000000005</v>
      </c>
      <c r="AK109" s="36">
        <v>94.37</v>
      </c>
      <c r="AL109" s="36">
        <v>35.43</v>
      </c>
      <c r="AM109" s="36">
        <v>93.41</v>
      </c>
      <c r="AN109" s="36">
        <v>152.85</v>
      </c>
    </row>
    <row r="110" spans="1:40" ht="12.5" x14ac:dyDescent="0.55000000000000004">
      <c r="A110" s="31" t="s">
        <v>265</v>
      </c>
      <c r="B110" s="36">
        <v>23.94</v>
      </c>
      <c r="C110" s="36">
        <v>67.819999999999993</v>
      </c>
      <c r="D110" s="36">
        <v>135.85</v>
      </c>
      <c r="E110" s="36">
        <v>196.92</v>
      </c>
      <c r="F110" s="36">
        <v>41.43</v>
      </c>
      <c r="G110" s="36">
        <v>99.58</v>
      </c>
      <c r="H110" s="36">
        <v>172.08</v>
      </c>
      <c r="I110" s="36">
        <v>253.18</v>
      </c>
      <c r="J110" s="36">
        <v>48.99</v>
      </c>
      <c r="K110" s="36">
        <v>114.47</v>
      </c>
      <c r="L110" s="36">
        <v>195.5</v>
      </c>
      <c r="M110" s="36">
        <v>298.08999999999997</v>
      </c>
      <c r="N110" s="36">
        <v>56.33</v>
      </c>
      <c r="O110" s="36">
        <v>127.7</v>
      </c>
      <c r="P110" s="36">
        <v>202.87</v>
      </c>
      <c r="Q110" s="36">
        <v>314.12</v>
      </c>
      <c r="R110" s="36">
        <v>54.32</v>
      </c>
      <c r="S110" s="36">
        <v>117.95</v>
      </c>
      <c r="T110" s="36">
        <v>213.94</v>
      </c>
      <c r="U110" s="36">
        <v>306.63</v>
      </c>
      <c r="V110" s="36">
        <v>55.44</v>
      </c>
      <c r="W110" s="36">
        <v>105.2</v>
      </c>
      <c r="X110" s="36">
        <v>178.67</v>
      </c>
      <c r="Y110" s="36">
        <v>262.25</v>
      </c>
      <c r="Z110" s="36">
        <v>53.6</v>
      </c>
      <c r="AA110" s="29"/>
      <c r="AB110" s="36">
        <v>172.4</v>
      </c>
      <c r="AC110" s="36">
        <v>230.57</v>
      </c>
      <c r="AD110" s="29"/>
      <c r="AE110" s="36">
        <v>82.16</v>
      </c>
      <c r="AF110" s="29"/>
      <c r="AG110" s="36">
        <v>183.27</v>
      </c>
      <c r="AH110" s="29"/>
      <c r="AI110" s="29"/>
      <c r="AJ110" s="36">
        <v>70</v>
      </c>
      <c r="AK110" s="29"/>
      <c r="AL110" s="29"/>
      <c r="AM110" s="29"/>
      <c r="AN110" s="29"/>
    </row>
    <row r="111" spans="1:40" ht="12.5" x14ac:dyDescent="0.55000000000000004">
      <c r="A111" s="31" t="s">
        <v>266</v>
      </c>
      <c r="B111" s="36">
        <v>1235.54</v>
      </c>
      <c r="C111" s="36">
        <v>1296.54</v>
      </c>
      <c r="D111" s="36">
        <v>1294.81</v>
      </c>
      <c r="E111" s="36">
        <v>1347.29</v>
      </c>
      <c r="F111" s="36">
        <v>1327.29</v>
      </c>
      <c r="G111" s="36">
        <v>1332.79</v>
      </c>
      <c r="H111" s="36">
        <v>1307.31</v>
      </c>
      <c r="I111" s="36">
        <v>1379.37</v>
      </c>
      <c r="J111" s="36">
        <v>1369.43</v>
      </c>
      <c r="K111" s="36">
        <v>1444.03</v>
      </c>
      <c r="L111" s="36">
        <v>1481.73</v>
      </c>
      <c r="M111" s="36">
        <v>1636.41</v>
      </c>
      <c r="N111" s="36">
        <v>1609.36</v>
      </c>
      <c r="O111" s="36">
        <v>1603.37</v>
      </c>
      <c r="P111" s="36">
        <v>1636.74</v>
      </c>
      <c r="Q111" s="36">
        <v>1689.82</v>
      </c>
      <c r="R111" s="36">
        <v>1692.81</v>
      </c>
      <c r="S111" s="36">
        <v>1650.14</v>
      </c>
      <c r="T111" s="36">
        <v>1673.87</v>
      </c>
      <c r="U111" s="36">
        <v>1783.46</v>
      </c>
      <c r="V111" s="36">
        <v>1748.53</v>
      </c>
      <c r="W111" s="36">
        <v>1803.26</v>
      </c>
      <c r="X111" s="36">
        <v>1804.36</v>
      </c>
      <c r="Y111" s="36">
        <v>1920.56</v>
      </c>
      <c r="Z111" s="36">
        <v>1906.19</v>
      </c>
      <c r="AA111" s="36">
        <v>1932.5</v>
      </c>
      <c r="AB111" s="36">
        <v>1925.35</v>
      </c>
      <c r="AC111" s="36">
        <v>2036.66</v>
      </c>
      <c r="AD111" s="36">
        <v>2063.11</v>
      </c>
      <c r="AE111" s="36">
        <v>2163.56</v>
      </c>
      <c r="AF111" s="36">
        <v>2118.0300000000002</v>
      </c>
      <c r="AG111" s="36">
        <v>2091.1999999999998</v>
      </c>
      <c r="AH111" s="36">
        <v>2046.99</v>
      </c>
      <c r="AI111" s="36">
        <v>2154.9699999999998</v>
      </c>
      <c r="AJ111" s="36">
        <v>2139.14</v>
      </c>
      <c r="AK111" s="36">
        <v>2116.0100000000002</v>
      </c>
      <c r="AL111" s="36">
        <v>2144.75</v>
      </c>
      <c r="AM111" s="36">
        <v>2273.5</v>
      </c>
      <c r="AN111" s="36">
        <v>2140.0300000000002</v>
      </c>
    </row>
    <row r="112" spans="1:40" ht="12.5" x14ac:dyDescent="0.55000000000000004">
      <c r="A112" s="30" t="s">
        <v>267</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row>
    <row r="113" spans="1:40" ht="12.5" x14ac:dyDescent="0.55000000000000004">
      <c r="A113" s="31" t="s">
        <v>268</v>
      </c>
      <c r="B113" s="36">
        <v>54.133364289960021</v>
      </c>
      <c r="C113" s="36">
        <v>54.555631715046559</v>
      </c>
      <c r="D113" s="36">
        <v>54.268331363475497</v>
      </c>
      <c r="E113" s="36">
        <v>52.774269445629784</v>
      </c>
      <c r="F113" s="36">
        <v>54.086696838901872</v>
      </c>
      <c r="G113" s="36">
        <v>54.205738550826624</v>
      </c>
      <c r="H113" s="36">
        <v>53.056204146313355</v>
      </c>
      <c r="I113" s="36">
        <v>50.798582390165507</v>
      </c>
      <c r="J113" s="36">
        <v>53.126881429323582</v>
      </c>
      <c r="K113" s="36">
        <v>53.705954102597389</v>
      </c>
      <c r="L113" s="36">
        <v>53.800995501453464</v>
      </c>
      <c r="M113" s="36">
        <v>56.493983711358261</v>
      </c>
      <c r="N113" s="36">
        <v>58.422868575082163</v>
      </c>
      <c r="O113" s="36">
        <v>57.419142608822362</v>
      </c>
      <c r="P113" s="36">
        <v>57.550057224771969</v>
      </c>
      <c r="Q113" s="36">
        <v>56.28801371128813</v>
      </c>
      <c r="R113" s="36">
        <v>52.280671249289256</v>
      </c>
      <c r="S113" s="36">
        <v>51.396883953969152</v>
      </c>
      <c r="T113" s="36">
        <v>51.362494831784147</v>
      </c>
      <c r="U113" s="36">
        <v>51.858343727836733</v>
      </c>
      <c r="V113" s="36">
        <v>53.730473504925591</v>
      </c>
      <c r="W113" s="36">
        <v>55.370728381094423</v>
      </c>
      <c r="X113" s="36">
        <v>54.078699901163972</v>
      </c>
      <c r="Y113" s="36">
        <v>55.456179575604459</v>
      </c>
      <c r="Z113" s="36">
        <v>56.635928359406982</v>
      </c>
      <c r="AA113" s="36">
        <v>56.507804478319244</v>
      </c>
      <c r="AB113" s="36">
        <v>55.878806140903691</v>
      </c>
      <c r="AC113" s="36">
        <v>56.639262632137076</v>
      </c>
      <c r="AD113" s="36">
        <v>58.018462604798657</v>
      </c>
      <c r="AE113" s="36">
        <v>57.67848828626262</v>
      </c>
      <c r="AF113" s="36">
        <v>56.780588184066907</v>
      </c>
      <c r="AG113" s="36">
        <v>56.307295739566129</v>
      </c>
      <c r="AH113" s="36">
        <v>57.135857356710908</v>
      </c>
      <c r="AI113" s="36">
        <v>57.469503100173938</v>
      </c>
      <c r="AJ113" s="36">
        <v>56.803043034443199</v>
      </c>
      <c r="AK113" s="36">
        <v>55.581874461080858</v>
      </c>
      <c r="AL113" s="36">
        <v>56.276098434347944</v>
      </c>
      <c r="AM113" s="36">
        <v>57.147913220088029</v>
      </c>
      <c r="AN113" s="36">
        <v>56.46578780389018</v>
      </c>
    </row>
    <row r="114" spans="1:40" ht="12.5" x14ac:dyDescent="0.55000000000000004">
      <c r="A114" s="31" t="s">
        <v>269</v>
      </c>
      <c r="B114" s="36">
        <v>1.8472895840051595</v>
      </c>
      <c r="C114" s="36">
        <v>1.832991331166637</v>
      </c>
      <c r="D114" s="36">
        <v>1.8426953158044497</v>
      </c>
      <c r="E114" s="36">
        <v>1.8948628005741341</v>
      </c>
      <c r="F114" s="36">
        <v>1.8488834749485934</v>
      </c>
      <c r="G114" s="36">
        <v>1.8448231252533138</v>
      </c>
      <c r="H114" s="36">
        <v>1.8847937127999113</v>
      </c>
      <c r="I114" s="36">
        <v>1.9685588710317985</v>
      </c>
      <c r="J114" s="36">
        <v>1.8822862797439608</v>
      </c>
      <c r="K114" s="36">
        <v>1.8619909406872204</v>
      </c>
      <c r="L114" s="36">
        <v>1.8587016665388365</v>
      </c>
      <c r="M114" s="36">
        <v>1.7700999899551204</v>
      </c>
      <c r="N114" s="36">
        <v>1.7116585070020136</v>
      </c>
      <c r="O114" s="36">
        <v>1.7415794708267756</v>
      </c>
      <c r="P114" s="36">
        <v>1.7376177335399032</v>
      </c>
      <c r="Q114" s="36">
        <v>1.7765771681502018</v>
      </c>
      <c r="R114" s="36">
        <v>1.9127527939182587</v>
      </c>
      <c r="S114" s="36">
        <v>1.9456432434612108</v>
      </c>
      <c r="T114" s="36">
        <v>1.9469459247940968</v>
      </c>
      <c r="U114" s="36">
        <v>1.9283300007578452</v>
      </c>
      <c r="V114" s="36">
        <v>1.8611412384227877</v>
      </c>
      <c r="W114" s="36">
        <v>1.8060083896989809</v>
      </c>
      <c r="X114" s="36">
        <v>1.8491568803015479</v>
      </c>
      <c r="Y114" s="36">
        <v>1.8032255515125795</v>
      </c>
      <c r="Z114" s="36">
        <v>1.7656636502081884</v>
      </c>
      <c r="AA114" s="36">
        <v>1.7696670561385501</v>
      </c>
      <c r="AB114" s="36">
        <v>1.7895872676277396</v>
      </c>
      <c r="AC114" s="36">
        <v>1.7655597081036163</v>
      </c>
      <c r="AD114" s="36">
        <v>1.7235892767646186</v>
      </c>
      <c r="AE114" s="36">
        <v>1.7337486291889721</v>
      </c>
      <c r="AF114" s="36">
        <v>1.7611652714097952</v>
      </c>
      <c r="AG114" s="36">
        <v>1.7759687920819784</v>
      </c>
      <c r="AH114" s="36">
        <v>1.7502143947132787</v>
      </c>
      <c r="AI114" s="36">
        <v>1.7400533257733586</v>
      </c>
      <c r="AJ114" s="36">
        <v>1.7604690639437011</v>
      </c>
      <c r="AK114" s="36">
        <v>1.7991476712434606</v>
      </c>
      <c r="AL114" s="36">
        <v>1.7769533208962709</v>
      </c>
      <c r="AM114" s="36">
        <v>1.7498451713342538</v>
      </c>
      <c r="AN114" s="36">
        <v>1.7709838804925087</v>
      </c>
    </row>
    <row r="115" spans="1:40" ht="12.5" x14ac:dyDescent="0.55000000000000004">
      <c r="A115" s="31" t="s">
        <v>270</v>
      </c>
      <c r="B115" s="36">
        <v>0.1958997097710416</v>
      </c>
      <c r="C115" s="36">
        <v>0.18663641893012711</v>
      </c>
      <c r="D115" s="36">
        <v>0.18686948697638292</v>
      </c>
      <c r="E115" s="36">
        <v>0.20828621560775584</v>
      </c>
      <c r="F115" s="36">
        <v>0.18098715624441436</v>
      </c>
      <c r="G115" s="36">
        <v>0.18016801343628905</v>
      </c>
      <c r="H115" s="36">
        <v>0.1858895365315654</v>
      </c>
      <c r="I115" s="36">
        <v>0.18334554205241807</v>
      </c>
      <c r="J115" s="36">
        <v>0.17870004281145332</v>
      </c>
      <c r="K115" s="36">
        <v>0.16950865244479174</v>
      </c>
      <c r="L115" s="36">
        <v>0.16516785913857143</v>
      </c>
      <c r="M115" s="36">
        <v>0.15347831856157326</v>
      </c>
      <c r="N115" s="36">
        <v>0.15210388221840332</v>
      </c>
      <c r="O115" s="36">
        <v>0.15451478783342476</v>
      </c>
      <c r="P115" s="36">
        <v>0.15160916105672051</v>
      </c>
      <c r="Q115" s="36">
        <v>0.16492290481054525</v>
      </c>
      <c r="R115" s="36">
        <v>0.3477507243491782</v>
      </c>
      <c r="S115" s="36">
        <v>0.35275564158009609</v>
      </c>
      <c r="T115" s="36">
        <v>0.35209754158436751</v>
      </c>
      <c r="U115" s="36">
        <v>0.35096625257230135</v>
      </c>
      <c r="V115" s="36">
        <v>0.331755217178276</v>
      </c>
      <c r="W115" s="36">
        <v>0.28889575602995199</v>
      </c>
      <c r="X115" s="36">
        <v>0.31429990470033614</v>
      </c>
      <c r="Y115" s="36">
        <v>0.3107058992927258</v>
      </c>
      <c r="Z115" s="36">
        <v>0.29754553297124092</v>
      </c>
      <c r="AA115" s="36">
        <v>0.29076296449981981</v>
      </c>
      <c r="AB115" s="36">
        <v>0.28992868126652954</v>
      </c>
      <c r="AC115" s="36">
        <v>0.29105919677724512</v>
      </c>
      <c r="AD115" s="36">
        <v>0.2717497366240833</v>
      </c>
      <c r="AE115" s="36">
        <v>0.26392616029186217</v>
      </c>
      <c r="AF115" s="36">
        <v>0.26359892984034955</v>
      </c>
      <c r="AG115" s="36">
        <v>0.28419307018798201</v>
      </c>
      <c r="AH115" s="36">
        <v>0.26824667162717181</v>
      </c>
      <c r="AI115" s="36">
        <v>0.26511454260322009</v>
      </c>
      <c r="AJ115" s="36">
        <v>0.26932158494618896</v>
      </c>
      <c r="AK115" s="36">
        <v>0.27907057127578894</v>
      </c>
      <c r="AL115" s="36">
        <v>0.27276784818759903</v>
      </c>
      <c r="AM115" s="36">
        <v>0.24515012225309327</v>
      </c>
      <c r="AN115" s="36">
        <v>0.25277939020918239</v>
      </c>
    </row>
    <row r="116" spans="1:40" ht="12.5" x14ac:dyDescent="0.55000000000000004">
      <c r="A116" s="31" t="s">
        <v>271</v>
      </c>
      <c r="B116" s="36">
        <v>3.5430506288294097E-2</v>
      </c>
      <c r="C116" s="36">
        <v>-3.2147179710875053E-3</v>
      </c>
      <c r="D116" s="36">
        <v>1.8080025839594564E-2</v>
      </c>
      <c r="E116" s="36">
        <v>2.3275786884494682E-2</v>
      </c>
      <c r="F116" s="36">
        <v>-0.21938474340276162</v>
      </c>
      <c r="G116" s="36">
        <v>-5.5158479114975692E-2</v>
      </c>
      <c r="H116" s="36">
        <v>-0.21048318525182072</v>
      </c>
      <c r="I116" s="36">
        <v>-9.0579870028624304E-2</v>
      </c>
      <c r="J116" s="36">
        <v>-4.0515337314255329E-2</v>
      </c>
      <c r="K116" s="36">
        <v>-0.10380263459319526</v>
      </c>
      <c r="L116" s="36">
        <v>-0.12180607448475353</v>
      </c>
      <c r="M116" s="36">
        <v>-0.16916817236517229</v>
      </c>
      <c r="N116" s="36">
        <v>-5.8767237107708835E-2</v>
      </c>
      <c r="O116" s="36">
        <v>-5.0606483166631633E-2</v>
      </c>
      <c r="P116" s="36">
        <v>-5.1015565560412902E-2</v>
      </c>
      <c r="Q116" s="36">
        <v>-8.5670509266014883E-2</v>
      </c>
      <c r="R116" s="36">
        <v>0.15624821719672316</v>
      </c>
      <c r="S116" s="36">
        <v>0.13225138991799107</v>
      </c>
      <c r="T116" s="36">
        <v>9.2125368016994003E-2</v>
      </c>
      <c r="U116" s="36">
        <v>7.1401838648936983E-2</v>
      </c>
      <c r="V116" s="36">
        <v>7.1427891865150153E-2</v>
      </c>
      <c r="W116" s="36">
        <v>-2.4421910997239563E-3</v>
      </c>
      <c r="X116" s="36">
        <v>-1.4188933024041558E-2</v>
      </c>
      <c r="Y116" s="36">
        <v>-4.4799807727076382E-2</v>
      </c>
      <c r="Z116" s="36">
        <v>9.9725789839699291E-3</v>
      </c>
      <c r="AA116" s="36">
        <v>-1.0761435731679352E-2</v>
      </c>
      <c r="AB116" s="36">
        <v>-1.3635720963674247E-2</v>
      </c>
      <c r="AC116" s="36">
        <v>-3.4354708191686775E-2</v>
      </c>
      <c r="AD116" s="36">
        <v>2.8209350612157227E-3</v>
      </c>
      <c r="AE116" s="36">
        <v>9.4258639801067506E-3</v>
      </c>
      <c r="AF116" s="36">
        <v>3.7116338217578815E-2</v>
      </c>
      <c r="AG116" s="36">
        <v>2.5723694294905362E-2</v>
      </c>
      <c r="AH116" s="36">
        <v>5.3047978173777426E-2</v>
      </c>
      <c r="AI116" s="36">
        <v>1.9196080525711069E-3</v>
      </c>
      <c r="AJ116" s="36">
        <v>-1.0606331820202212E-2</v>
      </c>
      <c r="AK116" s="36">
        <v>-1.2354903838529245E-2</v>
      </c>
      <c r="AL116" s="36">
        <v>2.6496960943611963E-2</v>
      </c>
      <c r="AM116" s="36">
        <v>-1.8084177552021484E-2</v>
      </c>
      <c r="AN116" s="36">
        <v>-5.351640270298276E-2</v>
      </c>
    </row>
    <row r="117" spans="1:40" ht="12.5" x14ac:dyDescent="0.55000000000000004">
      <c r="A117" s="31" t="s">
        <v>272</v>
      </c>
      <c r="B117" s="36">
        <v>2.9530418297158691</v>
      </c>
      <c r="C117" s="36">
        <v>1.2684956103264331</v>
      </c>
      <c r="D117" s="36">
        <v>0.73895035184926128</v>
      </c>
      <c r="E117" s="36">
        <v>0.59203035255858116</v>
      </c>
      <c r="F117" s="36">
        <v>2.4896382156656127</v>
      </c>
      <c r="G117" s="36">
        <v>1.1263756299613843</v>
      </c>
      <c r="H117" s="36">
        <v>0.71250686363072779</v>
      </c>
      <c r="I117" s="36">
        <v>0.52662799393291559</v>
      </c>
      <c r="J117" s="36">
        <v>2.3333978103601685</v>
      </c>
      <c r="K117" s="36">
        <v>1.0587434931837534</v>
      </c>
      <c r="L117" s="36">
        <v>0.67724888524479687</v>
      </c>
      <c r="M117" s="36">
        <v>0.47729455184940939</v>
      </c>
      <c r="N117" s="36">
        <v>2.2345336000592724</v>
      </c>
      <c r="O117" s="36">
        <v>1.0025696679390266</v>
      </c>
      <c r="P117" s="36">
        <v>0.64652343143501145</v>
      </c>
      <c r="Q117" s="36">
        <v>0.50537886833230861</v>
      </c>
      <c r="R117" s="36">
        <v>4.8265103271673571</v>
      </c>
      <c r="S117" s="36">
        <v>2.169465648854962</v>
      </c>
      <c r="T117" s="36">
        <v>1.3146518736346053</v>
      </c>
      <c r="U117" s="36">
        <v>1.0200954278665637</v>
      </c>
      <c r="V117" s="36">
        <v>4.5954204760728112</v>
      </c>
      <c r="W117" s="36">
        <v>2.1381293736132445</v>
      </c>
      <c r="X117" s="36">
        <v>1.4806575247277505</v>
      </c>
      <c r="Y117" s="36">
        <v>1.0968953879905061</v>
      </c>
      <c r="Z117" s="36">
        <v>5.1368135103816419</v>
      </c>
      <c r="AA117" s="36">
        <v>2.3317920694969874</v>
      </c>
      <c r="AB117" s="36">
        <v>1.5145196381541279</v>
      </c>
      <c r="AC117" s="36">
        <v>1.2168541613421644</v>
      </c>
      <c r="AD117" s="36">
        <v>5.9633919152470094</v>
      </c>
      <c r="AE117" s="36">
        <v>2.7445845788460752</v>
      </c>
      <c r="AF117" s="36">
        <v>1.8048794057918602</v>
      </c>
      <c r="AG117" s="36">
        <v>1.3825853690274212</v>
      </c>
      <c r="AH117" s="36">
        <v>8.6831433917332888</v>
      </c>
      <c r="AI117" s="36">
        <v>3.7684176173449115</v>
      </c>
      <c r="AJ117" s="36">
        <v>2.2751522771486581</v>
      </c>
      <c r="AK117" s="36">
        <v>1.8345919935841744</v>
      </c>
      <c r="AL117" s="36">
        <v>6.1739199527798592</v>
      </c>
      <c r="AM117" s="36">
        <v>2.5306704986460993</v>
      </c>
      <c r="AN117" s="36">
        <v>1.5002567440083114</v>
      </c>
    </row>
    <row r="118" spans="1:40" ht="12.5" x14ac:dyDescent="0.55000000000000004">
      <c r="A118" s="31" t="s">
        <v>273</v>
      </c>
      <c r="B118" s="36">
        <v>0.53408842330408579</v>
      </c>
      <c r="C118" s="29"/>
      <c r="D118" s="36">
        <v>7.1495040050603045E-2</v>
      </c>
      <c r="E118" s="36">
        <v>6.615882993071516E-2</v>
      </c>
      <c r="F118" s="29"/>
      <c r="G118" s="29"/>
      <c r="H118" s="29"/>
      <c r="I118" s="29"/>
      <c r="J118" s="29"/>
      <c r="K118" s="29"/>
      <c r="L118" s="29"/>
      <c r="M118" s="29"/>
      <c r="N118" s="29"/>
      <c r="O118" s="29"/>
      <c r="P118" s="29"/>
      <c r="Q118" s="29"/>
      <c r="R118" s="36">
        <v>2.1686040634792279</v>
      </c>
      <c r="S118" s="36">
        <v>0.81335296624946718</v>
      </c>
      <c r="T118" s="36">
        <v>0.34397510169436496</v>
      </c>
      <c r="U118" s="36">
        <v>0.2075318883602402</v>
      </c>
      <c r="V118" s="36">
        <v>0.98940779177991933</v>
      </c>
      <c r="W118" s="29"/>
      <c r="X118" s="29"/>
      <c r="Y118" s="29"/>
      <c r="Z118" s="36">
        <v>0.17216618225337665</v>
      </c>
      <c r="AA118" s="29"/>
      <c r="AB118" s="29"/>
      <c r="AC118" s="29"/>
      <c r="AD118" s="36">
        <v>6.1903799968576749E-2</v>
      </c>
      <c r="AE118" s="36">
        <v>9.802014659514352E-2</v>
      </c>
      <c r="AF118" s="36">
        <v>0.25413803655381534</v>
      </c>
      <c r="AG118" s="36">
        <v>0.12514451300992449</v>
      </c>
      <c r="AH118" s="36">
        <v>1.7171627827861882</v>
      </c>
      <c r="AI118" s="36">
        <v>2.7285884556444748E-2</v>
      </c>
      <c r="AJ118" s="29"/>
      <c r="AK118" s="29"/>
      <c r="AL118" s="36">
        <v>0.59974119730300346</v>
      </c>
      <c r="AM118" s="29"/>
      <c r="AN118" s="29"/>
    </row>
    <row r="119" spans="1:40" ht="12.5" x14ac:dyDescent="0.55000000000000004">
      <c r="A119" s="31" t="s">
        <v>274</v>
      </c>
      <c r="B119" s="29"/>
      <c r="C119" s="36">
        <v>2.2212818075460663</v>
      </c>
      <c r="D119" s="36">
        <v>1.0955455365193869</v>
      </c>
      <c r="E119" s="36">
        <v>0.77906603857041756</v>
      </c>
      <c r="F119" s="29"/>
      <c r="G119" s="36">
        <v>2.3613572212639173</v>
      </c>
      <c r="H119" s="36">
        <v>1.2511067107623086</v>
      </c>
      <c r="I119" s="36">
        <v>0.67629552865599241</v>
      </c>
      <c r="J119" s="36">
        <v>35.511333529584931</v>
      </c>
      <c r="K119" s="36">
        <v>1.8251717563027754</v>
      </c>
      <c r="L119" s="36">
        <v>1.1000985203699987</v>
      </c>
      <c r="M119" s="36">
        <v>0.66594204848126126</v>
      </c>
      <c r="N119" s="36">
        <v>104.72048611111111</v>
      </c>
      <c r="O119" s="36">
        <v>1.877879717752613</v>
      </c>
      <c r="P119" s="36">
        <v>0.99156703672075153</v>
      </c>
      <c r="Q119" s="36">
        <v>0.69334901078676958</v>
      </c>
      <c r="R119" s="36">
        <v>334.29638273045509</v>
      </c>
      <c r="S119" s="36">
        <v>3.5147653366145191</v>
      </c>
      <c r="T119" s="36">
        <v>1.7577800379544299</v>
      </c>
      <c r="U119" s="36">
        <v>1.2310580190820495</v>
      </c>
      <c r="V119" s="36">
        <v>42.512191405059433</v>
      </c>
      <c r="W119" s="36">
        <v>3.4109238434938876</v>
      </c>
      <c r="X119" s="36">
        <v>2.0039086894869476</v>
      </c>
      <c r="Y119" s="36">
        <v>1.3366136048212074</v>
      </c>
      <c r="Z119" s="29"/>
      <c r="AA119" s="36">
        <v>4.1227510606013684</v>
      </c>
      <c r="AB119" s="36">
        <v>2.1809022853939255</v>
      </c>
      <c r="AC119" s="36">
        <v>1.600419315877031</v>
      </c>
      <c r="AD119" s="29"/>
      <c r="AE119" s="36">
        <v>9.6634227220299884</v>
      </c>
      <c r="AF119" s="36">
        <v>3.5475845476665664</v>
      </c>
      <c r="AG119" s="36">
        <v>2.1103319200947253</v>
      </c>
      <c r="AH119" s="29"/>
      <c r="AI119" s="36">
        <v>4.2555240430066172</v>
      </c>
      <c r="AJ119" s="36">
        <v>2.2268925031597151</v>
      </c>
      <c r="AK119" s="36">
        <v>1.3557321427689513</v>
      </c>
      <c r="AL119" s="29"/>
      <c r="AM119" s="36">
        <v>4.0360450251005577</v>
      </c>
      <c r="AN119" s="36">
        <v>1.9048868133367702</v>
      </c>
    </row>
    <row r="120" spans="1:40" ht="12.5" x14ac:dyDescent="0.55000000000000004">
      <c r="A120" s="31" t="s">
        <v>275</v>
      </c>
      <c r="B120" s="29"/>
      <c r="C120" s="29"/>
      <c r="D120" s="36">
        <v>0.10599639314697926</v>
      </c>
      <c r="E120" s="36">
        <v>8.7059890304317059E-2</v>
      </c>
      <c r="F120" s="29"/>
      <c r="G120" s="29"/>
      <c r="H120" s="29"/>
      <c r="I120" s="29"/>
      <c r="J120" s="29"/>
      <c r="K120" s="29"/>
      <c r="L120" s="29"/>
      <c r="M120" s="29"/>
      <c r="N120" s="29"/>
      <c r="O120" s="29"/>
      <c r="P120" s="29"/>
      <c r="Q120" s="29"/>
      <c r="R120" s="36">
        <v>150.20303383897317</v>
      </c>
      <c r="S120" s="36">
        <v>1.317718403937423</v>
      </c>
      <c r="T120" s="36">
        <v>0.45991838557235526</v>
      </c>
      <c r="U120" s="36">
        <v>0.25045087783153325</v>
      </c>
      <c r="V120" s="36">
        <v>9.1530021334958853</v>
      </c>
      <c r="W120" s="29"/>
      <c r="X120" s="29"/>
      <c r="Y120" s="29"/>
      <c r="Z120" s="29"/>
      <c r="AA120" s="29"/>
      <c r="AB120" s="29"/>
      <c r="AC120" s="29"/>
      <c r="AD120" s="29"/>
      <c r="AE120" s="36">
        <v>0.34511966551326412</v>
      </c>
      <c r="AF120" s="36">
        <v>0.49952155726276076</v>
      </c>
      <c r="AG120" s="36">
        <v>0.19101638592872694</v>
      </c>
      <c r="AH120" s="29"/>
      <c r="AI120" s="36">
        <v>3.081286352929866E-2</v>
      </c>
      <c r="AJ120" s="29"/>
      <c r="AK120" s="29"/>
      <c r="AL120" s="29"/>
      <c r="AM120" s="29"/>
      <c r="AN120" s="29"/>
    </row>
    <row r="121" spans="1:40" ht="12.5" x14ac:dyDescent="0.55000000000000004">
      <c r="A121" s="31" t="s">
        <v>276</v>
      </c>
      <c r="B121" s="29"/>
      <c r="C121" s="36">
        <v>5.1820120260991942</v>
      </c>
      <c r="D121" s="36">
        <v>2.0345295309543348</v>
      </c>
      <c r="E121" s="36">
        <v>1.3187918834936918</v>
      </c>
      <c r="F121" s="29"/>
      <c r="G121" s="36">
        <v>11.081501241836078</v>
      </c>
      <c r="H121" s="36">
        <v>3.6121404411984797</v>
      </c>
      <c r="I121" s="36">
        <v>1.302901701718443</v>
      </c>
      <c r="J121" s="29"/>
      <c r="K121" s="36">
        <v>7.9058075511274248</v>
      </c>
      <c r="L121" s="36">
        <v>3.0020412735555499</v>
      </c>
      <c r="M121" s="36">
        <v>1.3797478232756217</v>
      </c>
      <c r="N121" s="29"/>
      <c r="O121" s="29"/>
      <c r="P121" s="29"/>
      <c r="Q121" s="36">
        <v>3.5960758318971231</v>
      </c>
      <c r="R121" s="29"/>
      <c r="S121" s="36">
        <v>7.7454761773006471</v>
      </c>
      <c r="T121" s="36">
        <v>2.8462473137715651</v>
      </c>
      <c r="U121" s="36">
        <v>2.0033808741023713</v>
      </c>
      <c r="V121" s="29"/>
      <c r="W121" s="36">
        <v>6.5192027477102412</v>
      </c>
      <c r="X121" s="36">
        <v>3.1320234718601792</v>
      </c>
      <c r="Y121" s="36">
        <v>1.8785222906589343</v>
      </c>
      <c r="Z121" s="29"/>
      <c r="AA121" s="36">
        <v>8.8956001737213111</v>
      </c>
      <c r="AB121" s="36">
        <v>3.7215250422059651</v>
      </c>
      <c r="AC121" s="36">
        <v>2.5940235659143798</v>
      </c>
      <c r="AD121" s="29"/>
      <c r="AE121" s="29"/>
      <c r="AF121" s="36">
        <v>17.987247019683949</v>
      </c>
      <c r="AG121" s="36">
        <v>4.9336178876308177</v>
      </c>
      <c r="AH121" s="29"/>
      <c r="AI121" s="36">
        <v>9.1706837016574578</v>
      </c>
      <c r="AJ121" s="36">
        <v>3.8428921955489233</v>
      </c>
      <c r="AK121" s="36">
        <v>2.9460500756608248</v>
      </c>
      <c r="AL121" s="29"/>
      <c r="AM121" s="36">
        <v>5.9372061555397568</v>
      </c>
      <c r="AN121" s="36">
        <v>2.4752588389435628</v>
      </c>
    </row>
    <row r="122" spans="1:40" ht="12.5" x14ac:dyDescent="0.55000000000000004">
      <c r="A122" s="31" t="s">
        <v>277</v>
      </c>
      <c r="B122" s="29"/>
      <c r="C122" s="29"/>
      <c r="D122" s="36">
        <v>0.19684511948021502</v>
      </c>
      <c r="E122" s="36">
        <v>0.14737374115532925</v>
      </c>
      <c r="F122" s="29"/>
      <c r="G122" s="29"/>
      <c r="H122" s="29"/>
      <c r="I122" s="29"/>
      <c r="J122" s="29"/>
      <c r="K122" s="29"/>
      <c r="L122" s="29"/>
      <c r="M122" s="29"/>
      <c r="N122" s="29"/>
      <c r="O122" s="29"/>
      <c r="P122" s="29"/>
      <c r="Q122" s="29"/>
      <c r="R122" s="29"/>
      <c r="S122" s="36">
        <v>2.9038514747385316</v>
      </c>
      <c r="T122" s="36">
        <v>0.74471289992167256</v>
      </c>
      <c r="U122" s="36">
        <v>0.40757502146322633</v>
      </c>
      <c r="V122" s="29"/>
      <c r="W122" s="29"/>
      <c r="X122" s="29"/>
      <c r="Y122" s="29"/>
      <c r="Z122" s="29"/>
      <c r="AA122" s="29"/>
      <c r="AB122" s="29"/>
      <c r="AC122" s="29"/>
      <c r="AD122" s="29"/>
      <c r="AE122" s="29"/>
      <c r="AF122" s="36">
        <v>2.5327141668976991</v>
      </c>
      <c r="AG122" s="36">
        <v>0.44656570346822871</v>
      </c>
      <c r="AH122" s="29"/>
      <c r="AI122" s="36">
        <v>6.6401933701657465E-2</v>
      </c>
      <c r="AJ122" s="29"/>
      <c r="AK122" s="29"/>
      <c r="AL122" s="29"/>
      <c r="AM122" s="29"/>
      <c r="AN122" s="29"/>
    </row>
    <row r="123" spans="1:40" ht="12.5" x14ac:dyDescent="0.55000000000000004">
      <c r="A123" s="31" t="s">
        <v>278</v>
      </c>
      <c r="B123" s="36">
        <v>69.761061946902657</v>
      </c>
      <c r="C123" s="36">
        <v>85.498591549295782</v>
      </c>
      <c r="D123" s="36">
        <v>102.68391866913124</v>
      </c>
      <c r="E123" s="36">
        <v>111.46769851951548</v>
      </c>
      <c r="F123" s="29"/>
      <c r="G123" s="29"/>
      <c r="H123" s="29"/>
      <c r="I123" s="36">
        <v>76.669675830939681</v>
      </c>
      <c r="J123" s="29"/>
      <c r="K123" s="29"/>
      <c r="L123" s="29"/>
      <c r="M123" s="36">
        <v>95.119520073834792</v>
      </c>
      <c r="N123" s="29"/>
      <c r="O123" s="29"/>
      <c r="P123" s="29"/>
      <c r="Q123" s="36">
        <v>108.56327800829875</v>
      </c>
      <c r="R123" s="29"/>
      <c r="S123" s="29"/>
      <c r="T123" s="29"/>
      <c r="U123" s="36">
        <v>58.258794655031359</v>
      </c>
      <c r="V123" s="29"/>
      <c r="W123" s="29"/>
      <c r="X123" s="29"/>
      <c r="Y123" s="36">
        <v>57.332038834951454</v>
      </c>
      <c r="Z123" s="29"/>
      <c r="AA123" s="29"/>
      <c r="AB123" s="29"/>
      <c r="AC123" s="36">
        <v>58.250100522718135</v>
      </c>
      <c r="AD123" s="29"/>
      <c r="AE123" s="29"/>
      <c r="AF123" s="29"/>
      <c r="AG123" s="36">
        <v>47.705182667799491</v>
      </c>
      <c r="AH123" s="29"/>
      <c r="AI123" s="29"/>
      <c r="AJ123" s="29"/>
      <c r="AK123" s="36">
        <v>18.805317577548006</v>
      </c>
      <c r="AL123" s="29"/>
      <c r="AM123" s="29"/>
      <c r="AN123" s="29"/>
    </row>
    <row r="124" spans="1:40" ht="12.5" x14ac:dyDescent="0.55000000000000004">
      <c r="A124" s="30" t="s">
        <v>279</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row>
    <row r="125" spans="1:40" ht="12.5" x14ac:dyDescent="0.55000000000000004">
      <c r="A125" s="31" t="s">
        <v>280</v>
      </c>
      <c r="B125" s="29"/>
      <c r="C125" s="29"/>
      <c r="D125" s="29"/>
      <c r="E125" s="32">
        <v>3136620.94092</v>
      </c>
      <c r="F125" s="29"/>
      <c r="G125" s="29"/>
      <c r="H125" s="29"/>
      <c r="I125" s="32">
        <v>2730950.2591860001</v>
      </c>
      <c r="J125" s="29"/>
      <c r="K125" s="29"/>
      <c r="L125" s="29"/>
      <c r="M125" s="32">
        <v>3754448.450741</v>
      </c>
      <c r="N125" s="29"/>
      <c r="O125" s="29"/>
      <c r="P125" s="29"/>
      <c r="Q125" s="32">
        <v>3968198.9601119999</v>
      </c>
      <c r="R125" s="29"/>
      <c r="S125" s="29"/>
      <c r="T125" s="29"/>
      <c r="U125" s="32">
        <v>4340271.7193499999</v>
      </c>
      <c r="V125" s="29"/>
      <c r="W125" s="29"/>
      <c r="X125" s="29"/>
      <c r="Y125" s="32">
        <v>3833139.46857</v>
      </c>
      <c r="Z125" s="29"/>
      <c r="AA125" s="29"/>
      <c r="AB125" s="29"/>
      <c r="AC125" s="32">
        <v>2852300.6032949998</v>
      </c>
      <c r="AD125" s="29"/>
      <c r="AE125" s="29"/>
      <c r="AF125" s="29"/>
      <c r="AG125" s="32">
        <v>2442702.8802</v>
      </c>
      <c r="AH125" s="29"/>
      <c r="AI125" s="29"/>
      <c r="AJ125" s="29"/>
      <c r="AK125" s="32">
        <v>2696218.6008000001</v>
      </c>
      <c r="AL125" s="29"/>
      <c r="AM125" s="29"/>
      <c r="AN125" s="29"/>
    </row>
    <row r="126" spans="1:40" ht="12.5" x14ac:dyDescent="0.55000000000000004">
      <c r="A126" s="31" t="s">
        <v>281</v>
      </c>
      <c r="B126" s="35">
        <v>60.534657978637881</v>
      </c>
      <c r="C126" s="35">
        <v>39.700797886759773</v>
      </c>
      <c r="D126" s="35">
        <v>26.034208822943448</v>
      </c>
      <c r="E126" s="35">
        <v>28.512533756440938</v>
      </c>
      <c r="F126" s="35">
        <v>0.11509899733752604</v>
      </c>
      <c r="G126" s="35">
        <v>4.2086288225315904</v>
      </c>
      <c r="H126" s="35">
        <v>4.3119930471008594</v>
      </c>
      <c r="I126" s="35">
        <v>-12.933366491362296</v>
      </c>
      <c r="J126" s="35">
        <v>-7.2374247222706245E-2</v>
      </c>
      <c r="K126" s="35">
        <v>10.52629935876177</v>
      </c>
      <c r="L126" s="35">
        <v>15.427446507385746</v>
      </c>
      <c r="M126" s="35">
        <v>37.477730988043277</v>
      </c>
      <c r="N126" s="35">
        <v>30.717124839285525</v>
      </c>
      <c r="O126" s="35">
        <v>25.075760271462364</v>
      </c>
      <c r="P126" s="35">
        <v>38.631135429765621</v>
      </c>
      <c r="Q126" s="35">
        <v>5.6932599335280054</v>
      </c>
      <c r="R126" s="35">
        <v>7.8714728967375747</v>
      </c>
      <c r="S126" s="35">
        <v>-3.9803835805731214</v>
      </c>
      <c r="T126" s="35">
        <v>-15.094662966036431</v>
      </c>
      <c r="U126" s="35">
        <v>9.3763635084340269</v>
      </c>
      <c r="V126" s="35">
        <v>8.4399098821230645E-2</v>
      </c>
      <c r="W126" s="35">
        <v>4.0250394687874502</v>
      </c>
      <c r="X126" s="35">
        <v>-1.2098921558602704</v>
      </c>
      <c r="Y126" s="35">
        <v>-11.684343367699302</v>
      </c>
      <c r="Z126" s="35">
        <v>-17.894289697375555</v>
      </c>
      <c r="AA126" s="35">
        <v>-21.139479507979285</v>
      </c>
      <c r="AB126" s="35">
        <v>-16.859100004641014</v>
      </c>
      <c r="AC126" s="35">
        <v>-25.588394925815571</v>
      </c>
      <c r="AD126" s="35">
        <v>-31.699890205815496</v>
      </c>
      <c r="AE126" s="35">
        <v>-20.678745453372482</v>
      </c>
      <c r="AF126" s="35">
        <v>-13.067292237691719</v>
      </c>
      <c r="AG126" s="35">
        <v>-14.360257913272868</v>
      </c>
      <c r="AH126" s="35">
        <v>0.86126854608830072</v>
      </c>
      <c r="AI126" s="35">
        <v>-5.6587182493081922</v>
      </c>
      <c r="AJ126" s="35">
        <v>-5.8768498252346753</v>
      </c>
      <c r="AK126" s="35">
        <v>10.378491901530129</v>
      </c>
      <c r="AL126" s="35">
        <v>9.1221833616365267</v>
      </c>
      <c r="AM126" s="35">
        <v>25.022462467244978</v>
      </c>
      <c r="AN126" s="35">
        <v>27.963150886507382</v>
      </c>
    </row>
    <row r="127" spans="1:40" ht="12.5" x14ac:dyDescent="0.55000000000000004">
      <c r="A127" s="31" t="s">
        <v>282</v>
      </c>
      <c r="B127" s="29"/>
      <c r="C127" s="29"/>
      <c r="D127" s="29"/>
      <c r="E127" s="32">
        <v>3004351.94092</v>
      </c>
      <c r="F127" s="29"/>
      <c r="G127" s="29"/>
      <c r="H127" s="29"/>
      <c r="I127" s="32">
        <v>2564191.2591860001</v>
      </c>
      <c r="J127" s="29"/>
      <c r="K127" s="29"/>
      <c r="L127" s="29"/>
      <c r="M127" s="32">
        <v>3548117.450741</v>
      </c>
      <c r="N127" s="29"/>
      <c r="O127" s="29"/>
      <c r="P127" s="29"/>
      <c r="Q127" s="32">
        <v>3850995.9601119999</v>
      </c>
      <c r="R127" s="29"/>
      <c r="S127" s="29"/>
      <c r="T127" s="29"/>
      <c r="U127" s="32">
        <v>4365338.7193499999</v>
      </c>
      <c r="V127" s="29"/>
      <c r="W127" s="29"/>
      <c r="X127" s="29"/>
      <c r="Y127" s="32">
        <v>3781465.46857</v>
      </c>
      <c r="Z127" s="29"/>
      <c r="AA127" s="29"/>
      <c r="AB127" s="29"/>
      <c r="AC127" s="32">
        <v>2815883.6032949998</v>
      </c>
      <c r="AD127" s="29"/>
      <c r="AE127" s="29"/>
      <c r="AF127" s="29"/>
      <c r="AG127" s="32">
        <v>2474030.8802</v>
      </c>
      <c r="AH127" s="29"/>
      <c r="AI127" s="29"/>
      <c r="AJ127" s="29"/>
      <c r="AK127" s="32">
        <v>2707450.6008000001</v>
      </c>
      <c r="AL127" s="29"/>
      <c r="AM127" s="29"/>
      <c r="AN127" s="29"/>
    </row>
    <row r="128" spans="1:40" ht="12.5" x14ac:dyDescent="0.55000000000000004">
      <c r="A128" s="31" t="s">
        <v>283</v>
      </c>
      <c r="B128" s="29"/>
      <c r="C128" s="29"/>
      <c r="D128" s="29"/>
      <c r="E128" s="35">
        <v>31.727265692783881</v>
      </c>
      <c r="F128" s="29"/>
      <c r="G128" s="29"/>
      <c r="H128" s="29"/>
      <c r="I128" s="35">
        <v>21.579839425891539</v>
      </c>
      <c r="J128" s="29"/>
      <c r="K128" s="29"/>
      <c r="L128" s="29"/>
      <c r="M128" s="35">
        <v>25.538728322841983</v>
      </c>
      <c r="N128" s="29"/>
      <c r="O128" s="29"/>
      <c r="P128" s="29"/>
      <c r="Q128" s="35">
        <v>25.818156125076449</v>
      </c>
      <c r="R128" s="29"/>
      <c r="S128" s="29"/>
      <c r="T128" s="29"/>
      <c r="U128" s="35">
        <v>29.284015028033977</v>
      </c>
      <c r="V128" s="29"/>
      <c r="W128" s="29"/>
      <c r="X128" s="29"/>
      <c r="Y128" s="35">
        <v>30.387495588860173</v>
      </c>
      <c r="Z128" s="29"/>
      <c r="AA128" s="29"/>
      <c r="AB128" s="29"/>
      <c r="AC128" s="35">
        <v>26.016095108312964</v>
      </c>
      <c r="AD128" s="29"/>
      <c r="AE128" s="29"/>
      <c r="AF128" s="29"/>
      <c r="AG128" s="35">
        <v>28.390977012482857</v>
      </c>
      <c r="AH128" s="29"/>
      <c r="AI128" s="29"/>
      <c r="AJ128" s="29"/>
      <c r="AK128" s="35">
        <v>61.459279708228856</v>
      </c>
      <c r="AL128" s="29"/>
      <c r="AM128" s="29"/>
      <c r="AN128" s="29"/>
    </row>
    <row r="129" spans="1:40" ht="12.5" x14ac:dyDescent="0.55000000000000004">
      <c r="A129" s="31" t="s">
        <v>284</v>
      </c>
      <c r="B129" s="29"/>
      <c r="C129" s="29"/>
      <c r="D129" s="29"/>
      <c r="E129" s="36">
        <v>4.6365629720752644</v>
      </c>
      <c r="F129" s="29"/>
      <c r="G129" s="29"/>
      <c r="H129" s="29"/>
      <c r="I129" s="36">
        <v>4.0170366926226979</v>
      </c>
      <c r="J129" s="29"/>
      <c r="K129" s="29"/>
      <c r="L129" s="29"/>
      <c r="M129" s="36">
        <v>4.65592375160253</v>
      </c>
      <c r="N129" s="29"/>
      <c r="O129" s="29"/>
      <c r="P129" s="29"/>
      <c r="Q129" s="36">
        <v>4.8253793473807089</v>
      </c>
      <c r="R129" s="29"/>
      <c r="S129" s="29"/>
      <c r="T129" s="29"/>
      <c r="U129" s="36">
        <v>5.0603906042940672</v>
      </c>
      <c r="V129" s="29"/>
      <c r="W129" s="29"/>
      <c r="X129" s="29"/>
      <c r="Y129" s="36">
        <v>4.1498250690656038</v>
      </c>
      <c r="Z129" s="29"/>
      <c r="AA129" s="29"/>
      <c r="AB129" s="29"/>
      <c r="AC129" s="36">
        <v>2.9553323551941331</v>
      </c>
      <c r="AD129" s="29"/>
      <c r="AE129" s="29"/>
      <c r="AF129" s="29"/>
      <c r="AG129" s="36">
        <v>2.5129111035212812</v>
      </c>
      <c r="AH129" s="29"/>
      <c r="AI129" s="29"/>
      <c r="AJ129" s="29"/>
      <c r="AK129" s="36">
        <v>2.7410122225407609</v>
      </c>
      <c r="AL129" s="29"/>
      <c r="AM129" s="29"/>
      <c r="AN129" s="29"/>
    </row>
    <row r="130" spans="1:40" ht="12.5" x14ac:dyDescent="0.55000000000000004">
      <c r="A130" s="31" t="s">
        <v>285</v>
      </c>
      <c r="B130" s="36">
        <v>9.1480242778539864</v>
      </c>
      <c r="C130" s="36">
        <v>4.105974809960772</v>
      </c>
      <c r="D130" s="36">
        <v>2.5499377788874487</v>
      </c>
      <c r="E130" s="36">
        <v>2.1311592073331065</v>
      </c>
      <c r="F130" s="36">
        <v>8.9859553927816833</v>
      </c>
      <c r="G130" s="36">
        <v>4.2520991845984941</v>
      </c>
      <c r="H130" s="36">
        <v>2.6785161474918229</v>
      </c>
      <c r="I130" s="36">
        <v>1.873580902426575</v>
      </c>
      <c r="J130" s="36">
        <v>8.7170496692093096</v>
      </c>
      <c r="K130" s="36">
        <v>4.5832282528356174</v>
      </c>
      <c r="L130" s="36">
        <v>3.0197304439527888</v>
      </c>
      <c r="M130" s="36">
        <v>2.5207435981774124</v>
      </c>
      <c r="N130" s="36">
        <v>11.217051742012577</v>
      </c>
      <c r="O130" s="36">
        <v>5.6403037169252297</v>
      </c>
      <c r="P130" s="36">
        <v>4.1193286820658237</v>
      </c>
      <c r="Q130" s="36">
        <v>2.6314194563500037</v>
      </c>
      <c r="R130" s="36">
        <v>12.230484873924775</v>
      </c>
      <c r="S130" s="36">
        <v>5.4730866157008808</v>
      </c>
      <c r="T130" s="36">
        <v>3.4612061362588227</v>
      </c>
      <c r="U130" s="36">
        <v>2.8891980177281806</v>
      </c>
      <c r="V130" s="36">
        <v>12.571935722406273</v>
      </c>
      <c r="W130" s="36">
        <v>6.156261347506887</v>
      </c>
      <c r="X130" s="36">
        <v>3.7733168974424527</v>
      </c>
      <c r="Y130" s="36">
        <v>2.7736235813608858</v>
      </c>
      <c r="Z130" s="36">
        <v>10.876423540298479</v>
      </c>
      <c r="AA130" s="36">
        <v>4.7971849175033583</v>
      </c>
      <c r="AB130" s="36">
        <v>3.0889302513176338</v>
      </c>
      <c r="AC130" s="36">
        <v>2.0104066368109517</v>
      </c>
      <c r="AD130" s="36">
        <v>6.8665929850488041</v>
      </c>
      <c r="AE130" s="36">
        <v>3.5007208447351892</v>
      </c>
      <c r="AF130" s="36">
        <v>2.4310963956300822</v>
      </c>
      <c r="AG130" s="36">
        <v>1.5748613561444149</v>
      </c>
      <c r="AH130" s="36">
        <v>6.9058393851590312</v>
      </c>
      <c r="AI130" s="36">
        <v>3.281933424411803</v>
      </c>
      <c r="AJ130" s="36">
        <v>2.2919376735389023</v>
      </c>
      <c r="AK130" s="36">
        <v>1.7592689191226032</v>
      </c>
      <c r="AL130" s="36">
        <v>7.1649219922361311</v>
      </c>
      <c r="AM130" s="36">
        <v>3.8456143379268948</v>
      </c>
      <c r="AN130" s="36">
        <v>2.774789321470978</v>
      </c>
    </row>
    <row r="131" spans="1:40" ht="12.5" x14ac:dyDescent="0.55000000000000004">
      <c r="A131" s="31" t="s">
        <v>286</v>
      </c>
      <c r="B131" s="36">
        <v>-13487.264475336322</v>
      </c>
      <c r="C131" s="36">
        <v>52.177869821512139</v>
      </c>
      <c r="D131" s="36">
        <v>24.429668543724077</v>
      </c>
      <c r="E131" s="36">
        <v>17.342428238455415</v>
      </c>
      <c r="F131" s="36">
        <v>-1926.5014488023032</v>
      </c>
      <c r="G131" s="36">
        <v>58.304584649972554</v>
      </c>
      <c r="H131" s="36">
        <v>29.298785194864031</v>
      </c>
      <c r="I131" s="36">
        <v>14.81739846661277</v>
      </c>
      <c r="J131" s="36">
        <v>885.76464167441861</v>
      </c>
      <c r="K131" s="36">
        <v>49.749825348385336</v>
      </c>
      <c r="L131" s="36">
        <v>29.757382752367224</v>
      </c>
      <c r="M131" s="36">
        <v>20.202041759213323</v>
      </c>
      <c r="N131" s="36">
        <v>3414.238809095486</v>
      </c>
      <c r="O131" s="36">
        <v>64.050072723095369</v>
      </c>
      <c r="P131" s="36">
        <v>37.133253145979765</v>
      </c>
      <c r="Q131" s="36">
        <v>20.286278616185268</v>
      </c>
      <c r="R131" s="36">
        <v>4950.7632727001164</v>
      </c>
      <c r="S131" s="36">
        <v>49.572850004771112</v>
      </c>
      <c r="T131" s="36">
        <v>23.812186368257198</v>
      </c>
      <c r="U131" s="36">
        <v>17.749952844313214</v>
      </c>
      <c r="V131" s="36">
        <v>647.11749667022252</v>
      </c>
      <c r="W131" s="36">
        <v>55.915253193563316</v>
      </c>
      <c r="X131" s="36">
        <v>27.868989429808899</v>
      </c>
      <c r="Y131" s="36">
        <v>17.851970810877525</v>
      </c>
      <c r="Z131" s="36">
        <v>-6717.7737518901731</v>
      </c>
      <c r="AA131" s="36">
        <v>50.149545031663209</v>
      </c>
      <c r="AB131" s="36">
        <v>26.000652478770242</v>
      </c>
      <c r="AC131" s="36">
        <v>16.25020284003897</v>
      </c>
      <c r="AD131" s="36">
        <v>-235.46920935924058</v>
      </c>
      <c r="AE131" s="36">
        <v>92.603176494809688</v>
      </c>
      <c r="AF131" s="36">
        <v>37.476716465483776</v>
      </c>
      <c r="AG131" s="36">
        <v>18.660119019136015</v>
      </c>
      <c r="AH131" s="36">
        <v>-857.17683908708068</v>
      </c>
      <c r="AI131" s="36">
        <v>38.837342820170164</v>
      </c>
      <c r="AJ131" s="36">
        <v>21.456576063468702</v>
      </c>
      <c r="AK131" s="36">
        <v>13.315909150982067</v>
      </c>
      <c r="AL131" s="36">
        <v>-695.38524011514994</v>
      </c>
      <c r="AM131" s="36">
        <v>47.243523826821736</v>
      </c>
      <c r="AN131" s="36">
        <v>25.033204063749942</v>
      </c>
    </row>
    <row r="132" spans="1:40" ht="12.5" x14ac:dyDescent="0.55000000000000004">
      <c r="A132" s="31" t="s">
        <v>287</v>
      </c>
      <c r="B132" s="36">
        <v>37.284886979805869</v>
      </c>
      <c r="C132" s="36">
        <v>24.877225225655195</v>
      </c>
      <c r="D132" s="36">
        <v>22.410315249840767</v>
      </c>
      <c r="E132" s="36">
        <v>21.948993673559357</v>
      </c>
      <c r="F132" s="29"/>
      <c r="G132" s="36">
        <v>17.899173123577587</v>
      </c>
      <c r="H132" s="29"/>
      <c r="I132" s="36">
        <v>15.309733485738311</v>
      </c>
      <c r="J132" s="36">
        <v>22.587453835346402</v>
      </c>
      <c r="K132" s="36">
        <v>19.140586278867485</v>
      </c>
      <c r="L132" s="36">
        <v>18.983698385544272</v>
      </c>
      <c r="M132" s="36">
        <v>17.119055102460401</v>
      </c>
      <c r="N132" s="36">
        <v>31.589455530302786</v>
      </c>
      <c r="O132" s="36">
        <v>35.029608712782725</v>
      </c>
      <c r="P132" s="36">
        <v>49.950693674531117</v>
      </c>
      <c r="Q132" s="36">
        <v>30.442179330673866</v>
      </c>
      <c r="R132" s="29"/>
      <c r="S132" s="29"/>
      <c r="T132" s="29"/>
      <c r="U132" s="29"/>
      <c r="V132" s="29"/>
      <c r="W132" s="36">
        <v>499.78084790459968</v>
      </c>
      <c r="X132" s="36">
        <v>169.99796281642989</v>
      </c>
      <c r="Y132" s="36">
        <v>57.919032177966486</v>
      </c>
      <c r="Z132" s="36">
        <v>587.25359225720058</v>
      </c>
      <c r="AA132" s="36">
        <v>108.4896504912075</v>
      </c>
      <c r="AB132" s="36">
        <v>91.567351135419997</v>
      </c>
      <c r="AC132" s="36">
        <v>51.712395585238504</v>
      </c>
      <c r="AD132" s="36">
        <v>146.61372455670485</v>
      </c>
      <c r="AE132" s="36">
        <v>206.77525381665995</v>
      </c>
      <c r="AF132" s="29"/>
      <c r="AG132" s="29"/>
      <c r="AH132" s="29"/>
      <c r="AI132" s="36">
        <v>240.52790791545104</v>
      </c>
      <c r="AJ132" s="36">
        <v>165.97759462899594</v>
      </c>
      <c r="AK132" s="36">
        <v>157.18641641695331</v>
      </c>
      <c r="AL132" s="29"/>
      <c r="AM132" s="36">
        <v>67.19204650435708</v>
      </c>
      <c r="AN132" s="29"/>
    </row>
    <row r="133" spans="1:40" ht="12.5" x14ac:dyDescent="0.55000000000000004">
      <c r="A133" s="31" t="s">
        <v>288</v>
      </c>
      <c r="B133" s="29"/>
      <c r="C133" s="29"/>
      <c r="D133" s="29"/>
      <c r="E133" s="36">
        <v>2.0412897897323736</v>
      </c>
      <c r="F133" s="29"/>
      <c r="G133" s="29"/>
      <c r="H133" s="29"/>
      <c r="I133" s="36">
        <v>1.7591751285913242</v>
      </c>
      <c r="J133" s="29"/>
      <c r="K133" s="29"/>
      <c r="L133" s="29"/>
      <c r="M133" s="36">
        <v>2.3822125851193183</v>
      </c>
      <c r="N133" s="29"/>
      <c r="O133" s="29"/>
      <c r="P133" s="29"/>
      <c r="Q133" s="36">
        <v>2.5536989948402096</v>
      </c>
      <c r="R133" s="29"/>
      <c r="S133" s="29"/>
      <c r="T133" s="29"/>
      <c r="U133" s="36">
        <v>2.9058844215741684</v>
      </c>
      <c r="V133" s="29"/>
      <c r="W133" s="29"/>
      <c r="X133" s="29"/>
      <c r="Y133" s="36">
        <v>2.7362327621333478</v>
      </c>
      <c r="Z133" s="29"/>
      <c r="AA133" s="29"/>
      <c r="AB133" s="29"/>
      <c r="AC133" s="36">
        <v>1.9847385924231447</v>
      </c>
      <c r="AD133" s="29"/>
      <c r="AE133" s="29"/>
      <c r="AF133" s="29"/>
      <c r="AG133" s="36">
        <v>1.5950591693804039</v>
      </c>
      <c r="AH133" s="29"/>
      <c r="AI133" s="29"/>
      <c r="AJ133" s="29"/>
      <c r="AK133" s="36">
        <v>1.766597741976107</v>
      </c>
      <c r="AL133" s="29"/>
      <c r="AM133" s="29"/>
      <c r="AN133" s="29"/>
    </row>
    <row r="134" spans="1:40" ht="12.5" x14ac:dyDescent="0.55000000000000004">
      <c r="A134" s="31" t="s">
        <v>289</v>
      </c>
      <c r="B134" s="29"/>
      <c r="C134" s="29"/>
      <c r="D134" s="29"/>
      <c r="E134" s="35">
        <v>12.623168367289487</v>
      </c>
      <c r="F134" s="29"/>
      <c r="G134" s="29"/>
      <c r="H134" s="29"/>
      <c r="I134" s="35">
        <v>10.833680173334404</v>
      </c>
      <c r="J134" s="29"/>
      <c r="K134" s="29"/>
      <c r="L134" s="29"/>
      <c r="M134" s="35">
        <v>13.683498396603921</v>
      </c>
      <c r="N134" s="29"/>
      <c r="O134" s="29"/>
      <c r="P134" s="29"/>
      <c r="Q134" s="35">
        <v>14.349844279663891</v>
      </c>
      <c r="R134" s="29"/>
      <c r="S134" s="29"/>
      <c r="T134" s="29"/>
      <c r="U134" s="35">
        <v>14.793144915314546</v>
      </c>
      <c r="V134" s="29"/>
      <c r="W134" s="29"/>
      <c r="X134" s="29"/>
      <c r="Y134" s="35">
        <v>14.452767582431022</v>
      </c>
      <c r="Z134" s="29"/>
      <c r="AA134" s="29"/>
      <c r="AB134" s="29"/>
      <c r="AC134" s="35">
        <v>12.197840179574705</v>
      </c>
      <c r="AD134" s="29"/>
      <c r="AE134" s="29"/>
      <c r="AF134" s="29"/>
      <c r="AG134" s="35">
        <v>12.381979191127527</v>
      </c>
      <c r="AH134" s="29"/>
      <c r="AI134" s="29"/>
      <c r="AJ134" s="29"/>
      <c r="AK134" s="35">
        <v>18.094303286774043</v>
      </c>
      <c r="AL134" s="29"/>
      <c r="AM134" s="29"/>
      <c r="AN134" s="29"/>
    </row>
    <row r="135" spans="1:40" ht="12.5" x14ac:dyDescent="0.55000000000000004">
      <c r="A135" s="31" t="s">
        <v>290</v>
      </c>
      <c r="B135" s="29"/>
      <c r="C135" s="29"/>
      <c r="D135" s="29"/>
      <c r="E135" s="35">
        <v>18.276870306119967</v>
      </c>
      <c r="F135" s="29"/>
      <c r="G135" s="29"/>
      <c r="H135" s="29"/>
      <c r="I135" s="35">
        <v>13.817844701952353</v>
      </c>
      <c r="J135" s="29"/>
      <c r="K135" s="29"/>
      <c r="L135" s="29"/>
      <c r="M135" s="35">
        <v>17.325553616814215</v>
      </c>
      <c r="N135" s="29"/>
      <c r="O135" s="29"/>
      <c r="P135" s="29"/>
      <c r="Q135" s="35">
        <v>18.540877888677581</v>
      </c>
      <c r="R135" s="29"/>
      <c r="S135" s="29"/>
      <c r="T135" s="29"/>
      <c r="U135" s="35">
        <v>20.618160140135931</v>
      </c>
      <c r="V135" s="29"/>
      <c r="W135" s="29"/>
      <c r="X135" s="29"/>
      <c r="Y135" s="35">
        <v>21.539079809356185</v>
      </c>
      <c r="Z135" s="29"/>
      <c r="AA135" s="29"/>
      <c r="AB135" s="29"/>
      <c r="AC135" s="35">
        <v>19.621514899972126</v>
      </c>
      <c r="AD135" s="29"/>
      <c r="AE135" s="29"/>
      <c r="AF135" s="29"/>
      <c r="AG135" s="35">
        <v>22.47668214334384</v>
      </c>
      <c r="AH135" s="29"/>
      <c r="AI135" s="29"/>
      <c r="AJ135" s="29"/>
      <c r="AK135" s="35">
        <v>45.09786958940618</v>
      </c>
      <c r="AL135" s="29"/>
      <c r="AM135" s="29"/>
      <c r="AN135" s="29"/>
    </row>
    <row r="136" spans="1:40" ht="13.5" x14ac:dyDescent="0.55000000000000004">
      <c r="A136" s="37" t="s">
        <v>291</v>
      </c>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row>
    <row r="137" spans="1:40" ht="13.5" x14ac:dyDescent="0.55000000000000004">
      <c r="A137" s="37" t="s">
        <v>292</v>
      </c>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row>
  </sheetData>
  <phoneticPr fontId="1"/>
  <pageMargins left="0.75" right="0.75" top="1" bottom="1" header="0.5" footer="0.5"/>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E377-5A3B-41EF-B1A7-F95D560954F9}">
  <dimension ref="A1:AR115"/>
  <sheetViews>
    <sheetView zoomScale="55" zoomScaleNormal="55" workbookViewId="0">
      <pane xSplit="3" ySplit="3" topLeftCell="D4" activePane="bottomRight" state="frozen"/>
      <selection pane="topRight" activeCell="D1" sqref="D1"/>
      <selection pane="bottomLeft" activeCell="A4" sqref="A4"/>
      <selection pane="bottomRight"/>
    </sheetView>
  </sheetViews>
  <sheetFormatPr defaultColWidth="12" defaultRowHeight="18" x14ac:dyDescent="0.55000000000000004"/>
  <cols>
    <col min="1" max="1" width="12" style="59"/>
    <col min="2" max="2" width="19.6640625" customWidth="1"/>
    <col min="3" max="3" width="25.1640625" customWidth="1"/>
    <col min="4" max="42" width="14.1640625" style="59" bestFit="1" customWidth="1"/>
    <col min="43" max="43" width="12.5" style="59" bestFit="1" customWidth="1"/>
    <col min="44" max="16384" width="12" style="59"/>
  </cols>
  <sheetData>
    <row r="1" spans="1:44" x14ac:dyDescent="0.55000000000000004">
      <c r="A1" s="5" t="str">
        <f>Cover!D9</f>
        <v>花王</v>
      </c>
    </row>
    <row r="2" spans="1:44" x14ac:dyDescent="0.55000000000000004">
      <c r="D2" s="38">
        <v>42064</v>
      </c>
      <c r="E2" s="38">
        <f>EDATE(D2,3)</f>
        <v>42156</v>
      </c>
      <c r="F2" s="38">
        <f>EDATE(E2,3)</f>
        <v>42248</v>
      </c>
      <c r="G2" s="38">
        <f>EDATE(F2,3)</f>
        <v>42339</v>
      </c>
      <c r="H2" s="38">
        <f t="shared" ref="H2:AP2" si="0">EDATE(G2,3)</f>
        <v>42430</v>
      </c>
      <c r="I2" s="38">
        <f t="shared" si="0"/>
        <v>42522</v>
      </c>
      <c r="J2" s="38">
        <f t="shared" si="0"/>
        <v>42614</v>
      </c>
      <c r="K2" s="38">
        <f t="shared" si="0"/>
        <v>42705</v>
      </c>
      <c r="L2" s="38">
        <f t="shared" si="0"/>
        <v>42795</v>
      </c>
      <c r="M2" s="38">
        <f t="shared" si="0"/>
        <v>42887</v>
      </c>
      <c r="N2" s="38">
        <f t="shared" si="0"/>
        <v>42979</v>
      </c>
      <c r="O2" s="38">
        <f t="shared" si="0"/>
        <v>43070</v>
      </c>
      <c r="P2" s="38">
        <f t="shared" si="0"/>
        <v>43160</v>
      </c>
      <c r="Q2" s="38">
        <f t="shared" si="0"/>
        <v>43252</v>
      </c>
      <c r="R2" s="38">
        <f t="shared" si="0"/>
        <v>43344</v>
      </c>
      <c r="S2" s="38">
        <f t="shared" si="0"/>
        <v>43435</v>
      </c>
      <c r="T2" s="38">
        <f t="shared" si="0"/>
        <v>43525</v>
      </c>
      <c r="U2" s="38">
        <f t="shared" si="0"/>
        <v>43617</v>
      </c>
      <c r="V2" s="38">
        <f t="shared" si="0"/>
        <v>43709</v>
      </c>
      <c r="W2" s="38">
        <f t="shared" si="0"/>
        <v>43800</v>
      </c>
      <c r="X2" s="38">
        <f t="shared" si="0"/>
        <v>43891</v>
      </c>
      <c r="Y2" s="38">
        <f t="shared" si="0"/>
        <v>43983</v>
      </c>
      <c r="Z2" s="38">
        <f t="shared" si="0"/>
        <v>44075</v>
      </c>
      <c r="AA2" s="38">
        <f t="shared" si="0"/>
        <v>44166</v>
      </c>
      <c r="AB2" s="38">
        <f t="shared" si="0"/>
        <v>44256</v>
      </c>
      <c r="AC2" s="38">
        <f t="shared" si="0"/>
        <v>44348</v>
      </c>
      <c r="AD2" s="38">
        <f t="shared" si="0"/>
        <v>44440</v>
      </c>
      <c r="AE2" s="38">
        <f t="shared" si="0"/>
        <v>44531</v>
      </c>
      <c r="AF2" s="38">
        <f t="shared" si="0"/>
        <v>44621</v>
      </c>
      <c r="AG2" s="38">
        <f t="shared" si="0"/>
        <v>44713</v>
      </c>
      <c r="AH2" s="38">
        <f t="shared" si="0"/>
        <v>44805</v>
      </c>
      <c r="AI2" s="38">
        <f t="shared" si="0"/>
        <v>44896</v>
      </c>
      <c r="AJ2" s="38">
        <f t="shared" si="0"/>
        <v>44986</v>
      </c>
      <c r="AK2" s="38">
        <f t="shared" si="0"/>
        <v>45078</v>
      </c>
      <c r="AL2" s="38">
        <f t="shared" si="0"/>
        <v>45170</v>
      </c>
      <c r="AM2" s="38">
        <f t="shared" si="0"/>
        <v>45261</v>
      </c>
      <c r="AN2" s="38">
        <f t="shared" si="0"/>
        <v>45352</v>
      </c>
      <c r="AO2" s="38">
        <f t="shared" si="0"/>
        <v>45444</v>
      </c>
      <c r="AP2" s="38">
        <f t="shared" si="0"/>
        <v>45536</v>
      </c>
    </row>
    <row r="3" spans="1:44" ht="18.5" thickBot="1" x14ac:dyDescent="0.4">
      <c r="A3" s="63" t="s">
        <v>293</v>
      </c>
      <c r="B3" s="63" t="s">
        <v>294</v>
      </c>
      <c r="C3" s="63" t="s">
        <v>295</v>
      </c>
      <c r="D3" s="63" t="s">
        <v>296</v>
      </c>
      <c r="E3" s="63" t="s">
        <v>297</v>
      </c>
      <c r="F3" s="63" t="s">
        <v>298</v>
      </c>
      <c r="G3" s="63" t="s">
        <v>299</v>
      </c>
      <c r="H3" s="63" t="s">
        <v>300</v>
      </c>
      <c r="I3" s="63" t="s">
        <v>301</v>
      </c>
      <c r="J3" s="63" t="s">
        <v>302</v>
      </c>
      <c r="K3" s="63" t="s">
        <v>303</v>
      </c>
      <c r="L3" s="63" t="s">
        <v>304</v>
      </c>
      <c r="M3" s="63" t="s">
        <v>305</v>
      </c>
      <c r="N3" s="63" t="s">
        <v>306</v>
      </c>
      <c r="O3" s="63" t="s">
        <v>307</v>
      </c>
      <c r="P3" s="63" t="s">
        <v>308</v>
      </c>
      <c r="Q3" s="63" t="s">
        <v>309</v>
      </c>
      <c r="R3" s="63" t="s">
        <v>310</v>
      </c>
      <c r="S3" s="63" t="s">
        <v>311</v>
      </c>
      <c r="T3" s="63" t="s">
        <v>312</v>
      </c>
      <c r="U3" s="63" t="s">
        <v>313</v>
      </c>
      <c r="V3" s="63" t="s">
        <v>314</v>
      </c>
      <c r="W3" s="63" t="s">
        <v>315</v>
      </c>
      <c r="X3" s="63" t="s">
        <v>316</v>
      </c>
      <c r="Y3" s="63" t="s">
        <v>317</v>
      </c>
      <c r="Z3" s="63" t="s">
        <v>318</v>
      </c>
      <c r="AA3" s="63" t="s">
        <v>319</v>
      </c>
      <c r="AB3" s="63" t="s">
        <v>320</v>
      </c>
      <c r="AC3" s="63" t="s">
        <v>321</v>
      </c>
      <c r="AD3" s="63" t="s">
        <v>322</v>
      </c>
      <c r="AE3" s="63" t="s">
        <v>323</v>
      </c>
      <c r="AF3" s="63" t="s">
        <v>324</v>
      </c>
      <c r="AG3" s="63" t="s">
        <v>325</v>
      </c>
      <c r="AH3" s="63" t="s">
        <v>326</v>
      </c>
      <c r="AI3" s="63" t="s">
        <v>327</v>
      </c>
      <c r="AJ3" s="63" t="s">
        <v>328</v>
      </c>
      <c r="AK3" s="63" t="s">
        <v>329</v>
      </c>
      <c r="AL3" s="63" t="s">
        <v>330</v>
      </c>
      <c r="AM3" s="63" t="s">
        <v>331</v>
      </c>
      <c r="AN3" s="63" t="s">
        <v>332</v>
      </c>
      <c r="AO3" s="63" t="s">
        <v>333</v>
      </c>
      <c r="AP3" s="63" t="s">
        <v>334</v>
      </c>
      <c r="AQ3" s="64" t="s">
        <v>335</v>
      </c>
      <c r="AR3" s="60" t="s">
        <v>336</v>
      </c>
    </row>
    <row r="4" spans="1:44" x14ac:dyDescent="0.35">
      <c r="A4" s="66" t="s">
        <v>337</v>
      </c>
      <c r="B4" s="66" t="s">
        <v>74</v>
      </c>
      <c r="C4" s="66" t="s">
        <v>338</v>
      </c>
      <c r="D4" s="62">
        <v>0</v>
      </c>
      <c r="E4" s="62">
        <v>0</v>
      </c>
      <c r="F4" s="62">
        <v>0</v>
      </c>
      <c r="G4" s="62">
        <v>0</v>
      </c>
      <c r="H4" s="62">
        <v>0</v>
      </c>
      <c r="I4" s="62">
        <v>0</v>
      </c>
      <c r="J4" s="62">
        <v>0</v>
      </c>
      <c r="K4" s="62">
        <v>0</v>
      </c>
      <c r="L4" s="62">
        <v>0</v>
      </c>
      <c r="M4" s="62">
        <v>0</v>
      </c>
      <c r="N4" s="62">
        <v>0</v>
      </c>
      <c r="O4" s="62">
        <v>0</v>
      </c>
      <c r="P4" s="62">
        <v>0</v>
      </c>
      <c r="Q4" s="62">
        <v>0</v>
      </c>
      <c r="R4" s="62">
        <v>0</v>
      </c>
      <c r="S4" s="62">
        <v>0</v>
      </c>
      <c r="T4" s="62">
        <v>65469</v>
      </c>
      <c r="U4" s="62">
        <v>329210</v>
      </c>
      <c r="V4" s="62">
        <v>290870</v>
      </c>
      <c r="W4" s="62">
        <v>404969</v>
      </c>
      <c r="X4" s="62">
        <v>550168</v>
      </c>
      <c r="Y4" s="62">
        <v>448039</v>
      </c>
      <c r="Z4" s="62">
        <v>308914</v>
      </c>
      <c r="AA4" s="62">
        <v>425031</v>
      </c>
      <c r="AB4" s="62">
        <v>286747</v>
      </c>
      <c r="AC4" s="62">
        <v>376112</v>
      </c>
      <c r="AD4" s="62">
        <v>284560</v>
      </c>
      <c r="AE4" s="62">
        <v>342946</v>
      </c>
      <c r="AF4" s="62">
        <v>299906</v>
      </c>
      <c r="AG4" s="62">
        <v>294290</v>
      </c>
      <c r="AH4" s="62">
        <v>205761</v>
      </c>
      <c r="AI4" s="62">
        <v>283458</v>
      </c>
      <c r="AJ4" s="62">
        <v>230327</v>
      </c>
      <c r="AK4" s="62">
        <v>173286</v>
      </c>
      <c r="AL4" s="62">
        <v>87496</v>
      </c>
      <c r="AM4" s="62">
        <v>109374</v>
      </c>
      <c r="AN4" s="62">
        <v>87202</v>
      </c>
      <c r="AO4" s="62">
        <v>62595</v>
      </c>
      <c r="AP4" s="62">
        <v>34097</v>
      </c>
      <c r="AQ4" s="62">
        <v>14400</v>
      </c>
    </row>
    <row r="5" spans="1:44" x14ac:dyDescent="0.35">
      <c r="A5" s="65" t="s">
        <v>339</v>
      </c>
      <c r="B5" s="65" t="s">
        <v>74</v>
      </c>
      <c r="C5" s="65" t="s">
        <v>340</v>
      </c>
      <c r="D5" s="61">
        <v>0</v>
      </c>
      <c r="E5" s="61">
        <v>0</v>
      </c>
      <c r="F5" s="61">
        <v>0</v>
      </c>
      <c r="G5" s="61">
        <v>0</v>
      </c>
      <c r="H5" s="61">
        <v>0</v>
      </c>
      <c r="I5" s="61">
        <v>0</v>
      </c>
      <c r="J5" s="61">
        <v>0</v>
      </c>
      <c r="K5" s="61">
        <v>0</v>
      </c>
      <c r="L5" s="61">
        <v>0</v>
      </c>
      <c r="M5" s="61">
        <v>0</v>
      </c>
      <c r="N5" s="61">
        <v>0</v>
      </c>
      <c r="O5" s="61">
        <v>0</v>
      </c>
      <c r="P5" s="61">
        <v>0</v>
      </c>
      <c r="Q5" s="61">
        <v>0</v>
      </c>
      <c r="R5" s="61">
        <v>0</v>
      </c>
      <c r="S5" s="61">
        <v>0</v>
      </c>
      <c r="T5" s="61">
        <v>0</v>
      </c>
      <c r="U5" s="61">
        <v>0</v>
      </c>
      <c r="V5" s="61">
        <v>0</v>
      </c>
      <c r="W5" s="61">
        <v>0</v>
      </c>
      <c r="X5" s="61">
        <v>0</v>
      </c>
      <c r="Y5" s="61">
        <v>0</v>
      </c>
      <c r="Z5" s="61">
        <v>0</v>
      </c>
      <c r="AA5" s="61">
        <v>0</v>
      </c>
      <c r="AB5" s="61">
        <v>0</v>
      </c>
      <c r="AC5" s="61">
        <v>0</v>
      </c>
      <c r="AD5" s="61">
        <v>0</v>
      </c>
      <c r="AE5" s="61">
        <v>52020</v>
      </c>
      <c r="AF5" s="61">
        <v>64395</v>
      </c>
      <c r="AG5" s="61">
        <v>55755</v>
      </c>
      <c r="AH5" s="61">
        <v>35024</v>
      </c>
      <c r="AI5" s="61">
        <v>100301</v>
      </c>
      <c r="AJ5" s="61">
        <v>37270</v>
      </c>
      <c r="AK5" s="61">
        <v>12882</v>
      </c>
      <c r="AL5" s="61">
        <v>12094</v>
      </c>
      <c r="AM5" s="61">
        <v>7862</v>
      </c>
      <c r="AN5" s="61">
        <v>0</v>
      </c>
      <c r="AO5" s="61">
        <v>400</v>
      </c>
      <c r="AP5" s="61">
        <v>2700</v>
      </c>
      <c r="AQ5" s="61">
        <v>0</v>
      </c>
    </row>
    <row r="6" spans="1:44" x14ac:dyDescent="0.35">
      <c r="A6" s="65" t="s">
        <v>341</v>
      </c>
      <c r="B6" s="65" t="s">
        <v>74</v>
      </c>
      <c r="C6" s="65" t="s">
        <v>342</v>
      </c>
      <c r="D6" s="61">
        <v>0</v>
      </c>
      <c r="E6" s="61">
        <v>0</v>
      </c>
      <c r="F6" s="61">
        <v>0</v>
      </c>
      <c r="G6" s="61">
        <v>0</v>
      </c>
      <c r="H6" s="61">
        <v>0</v>
      </c>
      <c r="I6" s="61">
        <v>0</v>
      </c>
      <c r="J6" s="61">
        <v>0</v>
      </c>
      <c r="K6" s="61">
        <v>0</v>
      </c>
      <c r="L6" s="61">
        <v>0</v>
      </c>
      <c r="M6" s="61">
        <v>0</v>
      </c>
      <c r="N6" s="61">
        <v>0</v>
      </c>
      <c r="O6" s="61">
        <v>0</v>
      </c>
      <c r="P6" s="61">
        <v>0</v>
      </c>
      <c r="Q6" s="61">
        <v>0</v>
      </c>
      <c r="R6" s="61">
        <v>0</v>
      </c>
      <c r="S6" s="61">
        <v>0</v>
      </c>
      <c r="T6" s="61">
        <v>44544</v>
      </c>
      <c r="U6" s="61">
        <v>211760</v>
      </c>
      <c r="V6" s="61">
        <v>185367</v>
      </c>
      <c r="W6" s="61">
        <v>224436</v>
      </c>
      <c r="X6" s="61">
        <v>189862</v>
      </c>
      <c r="Y6" s="61">
        <v>142862</v>
      </c>
      <c r="Z6" s="61">
        <v>107206</v>
      </c>
      <c r="AA6" s="61">
        <v>169849</v>
      </c>
      <c r="AB6" s="61">
        <v>145105</v>
      </c>
      <c r="AC6" s="61">
        <v>185027</v>
      </c>
      <c r="AD6" s="61">
        <v>147848</v>
      </c>
      <c r="AE6" s="61">
        <v>151878</v>
      </c>
      <c r="AF6" s="61">
        <v>110023</v>
      </c>
      <c r="AG6" s="61">
        <v>143375</v>
      </c>
      <c r="AH6" s="61">
        <v>120172</v>
      </c>
      <c r="AI6" s="61">
        <v>101574</v>
      </c>
      <c r="AJ6" s="61">
        <v>128969</v>
      </c>
      <c r="AK6" s="61">
        <v>126255</v>
      </c>
      <c r="AL6" s="61">
        <v>69660</v>
      </c>
      <c r="AM6" s="61">
        <v>87095</v>
      </c>
      <c r="AN6" s="61">
        <v>84852</v>
      </c>
      <c r="AO6" s="61">
        <v>58415</v>
      </c>
      <c r="AP6" s="61">
        <v>24221</v>
      </c>
      <c r="AQ6" s="61">
        <v>13950</v>
      </c>
    </row>
    <row r="7" spans="1:44" x14ac:dyDescent="0.35">
      <c r="A7" s="65" t="s">
        <v>343</v>
      </c>
      <c r="B7" s="65" t="s">
        <v>74</v>
      </c>
      <c r="C7" s="65" t="s">
        <v>344</v>
      </c>
      <c r="D7" s="61">
        <v>0</v>
      </c>
      <c r="E7" s="61">
        <v>0</v>
      </c>
      <c r="F7" s="61">
        <v>0</v>
      </c>
      <c r="G7" s="61">
        <v>0</v>
      </c>
      <c r="H7" s="61">
        <v>0</v>
      </c>
      <c r="I7" s="61">
        <v>0</v>
      </c>
      <c r="J7" s="61">
        <v>0</v>
      </c>
      <c r="K7" s="61">
        <v>0</v>
      </c>
      <c r="L7" s="61">
        <v>0</v>
      </c>
      <c r="M7" s="61">
        <v>0</v>
      </c>
      <c r="N7" s="61">
        <v>0</v>
      </c>
      <c r="O7" s="61">
        <v>0</v>
      </c>
      <c r="P7" s="61">
        <v>0</v>
      </c>
      <c r="Q7" s="61">
        <v>0</v>
      </c>
      <c r="R7" s="61">
        <v>0</v>
      </c>
      <c r="S7" s="61">
        <v>0</v>
      </c>
      <c r="T7" s="61">
        <v>20925</v>
      </c>
      <c r="U7" s="61">
        <v>117450</v>
      </c>
      <c r="V7" s="61">
        <v>105503</v>
      </c>
      <c r="W7" s="61">
        <v>180533</v>
      </c>
      <c r="X7" s="61">
        <v>360306</v>
      </c>
      <c r="Y7" s="61">
        <v>305177</v>
      </c>
      <c r="Z7" s="61">
        <v>201708</v>
      </c>
      <c r="AA7" s="61">
        <v>255182</v>
      </c>
      <c r="AB7" s="61">
        <v>141642</v>
      </c>
      <c r="AC7" s="61">
        <v>191085</v>
      </c>
      <c r="AD7" s="61">
        <v>136712</v>
      </c>
      <c r="AE7" s="61">
        <v>139048</v>
      </c>
      <c r="AF7" s="61">
        <v>125488</v>
      </c>
      <c r="AG7" s="61">
        <v>95160</v>
      </c>
      <c r="AH7" s="61">
        <v>50565</v>
      </c>
      <c r="AI7" s="61">
        <v>81583</v>
      </c>
      <c r="AJ7" s="61">
        <v>64088</v>
      </c>
      <c r="AK7" s="61">
        <v>34149</v>
      </c>
      <c r="AL7" s="61">
        <v>5742</v>
      </c>
      <c r="AM7" s="61">
        <v>14417</v>
      </c>
      <c r="AN7" s="61">
        <v>2350</v>
      </c>
      <c r="AO7" s="61">
        <v>3780</v>
      </c>
      <c r="AP7" s="61">
        <v>7176</v>
      </c>
      <c r="AQ7" s="61">
        <v>450</v>
      </c>
    </row>
    <row r="8" spans="1:44" x14ac:dyDescent="0.35">
      <c r="A8" s="65" t="s">
        <v>345</v>
      </c>
      <c r="B8" s="65" t="s">
        <v>75</v>
      </c>
      <c r="C8" s="65" t="s">
        <v>338</v>
      </c>
      <c r="D8" s="61">
        <v>45633699</v>
      </c>
      <c r="E8" s="61">
        <v>61781085</v>
      </c>
      <c r="F8" s="61">
        <v>66154988</v>
      </c>
      <c r="G8" s="61">
        <v>56805413</v>
      </c>
      <c r="H8" s="61">
        <v>44844285</v>
      </c>
      <c r="I8" s="61">
        <v>57264518</v>
      </c>
      <c r="J8" s="61">
        <v>60221262</v>
      </c>
      <c r="K8" s="61">
        <v>46387983</v>
      </c>
      <c r="L8" s="61">
        <v>37137456</v>
      </c>
      <c r="M8" s="61">
        <v>57220223</v>
      </c>
      <c r="N8" s="61">
        <v>45294301</v>
      </c>
      <c r="O8" s="61">
        <v>36486797</v>
      </c>
      <c r="P8" s="61">
        <v>29517495</v>
      </c>
      <c r="Q8" s="61">
        <v>34008817</v>
      </c>
      <c r="R8" s="61">
        <v>35458344</v>
      </c>
      <c r="S8" s="61">
        <v>27444646</v>
      </c>
      <c r="T8" s="61">
        <v>22909089</v>
      </c>
      <c r="U8" s="61">
        <v>29968476</v>
      </c>
      <c r="V8" s="61">
        <v>28485900</v>
      </c>
      <c r="W8" s="61">
        <v>22076146</v>
      </c>
      <c r="X8" s="61">
        <v>20696179</v>
      </c>
      <c r="Y8" s="61">
        <v>23817332</v>
      </c>
      <c r="Z8" s="61">
        <v>23552679</v>
      </c>
      <c r="AA8" s="61">
        <v>19977659</v>
      </c>
      <c r="AB8" s="61">
        <v>16922457</v>
      </c>
      <c r="AC8" s="61">
        <v>17981119</v>
      </c>
      <c r="AD8" s="61">
        <v>19132180</v>
      </c>
      <c r="AE8" s="61">
        <v>16528192</v>
      </c>
      <c r="AF8" s="61">
        <v>13761968</v>
      </c>
      <c r="AG8" s="61">
        <v>14025994</v>
      </c>
      <c r="AH8" s="61">
        <v>13177026</v>
      </c>
      <c r="AI8" s="61">
        <v>11271546</v>
      </c>
      <c r="AJ8" s="61">
        <v>9959502</v>
      </c>
      <c r="AK8" s="61">
        <v>9837374</v>
      </c>
      <c r="AL8" s="61">
        <v>8949253</v>
      </c>
      <c r="AM8" s="61">
        <v>7638988</v>
      </c>
      <c r="AN8" s="61">
        <v>6577565</v>
      </c>
      <c r="AO8" s="61">
        <v>6285660</v>
      </c>
      <c r="AP8" s="61">
        <v>2946063</v>
      </c>
      <c r="AQ8" s="61">
        <v>85679</v>
      </c>
    </row>
    <row r="9" spans="1:44" x14ac:dyDescent="0.35">
      <c r="A9" s="65" t="s">
        <v>346</v>
      </c>
      <c r="B9" s="65" t="s">
        <v>75</v>
      </c>
      <c r="C9" s="65" t="s">
        <v>347</v>
      </c>
      <c r="D9" s="61">
        <v>7072355</v>
      </c>
      <c r="E9" s="61">
        <v>11022652</v>
      </c>
      <c r="F9" s="61">
        <v>15187716</v>
      </c>
      <c r="G9" s="61">
        <v>10826097</v>
      </c>
      <c r="H9" s="61">
        <v>7940524</v>
      </c>
      <c r="I9" s="61">
        <v>13682313</v>
      </c>
      <c r="J9" s="61">
        <v>11072244</v>
      </c>
      <c r="K9" s="61">
        <v>8835859</v>
      </c>
      <c r="L9" s="61">
        <v>5433131</v>
      </c>
      <c r="M9" s="61">
        <v>8790027</v>
      </c>
      <c r="N9" s="61">
        <v>6711266</v>
      </c>
      <c r="O9" s="61">
        <v>4338156</v>
      </c>
      <c r="P9" s="61">
        <v>3567061</v>
      </c>
      <c r="Q9" s="61">
        <v>5040888</v>
      </c>
      <c r="R9" s="61">
        <v>7283600</v>
      </c>
      <c r="S9" s="61">
        <v>4280564</v>
      </c>
      <c r="T9" s="61">
        <v>2614831</v>
      </c>
      <c r="U9" s="61">
        <v>4478332</v>
      </c>
      <c r="V9" s="61">
        <v>4561371</v>
      </c>
      <c r="W9" s="61">
        <v>3341926</v>
      </c>
      <c r="X9" s="61">
        <v>2877784</v>
      </c>
      <c r="Y9" s="61">
        <v>3387904</v>
      </c>
      <c r="Z9" s="61">
        <v>3766822</v>
      </c>
      <c r="AA9" s="61">
        <v>4012238</v>
      </c>
      <c r="AB9" s="61">
        <v>3068396</v>
      </c>
      <c r="AC9" s="61">
        <v>2998699</v>
      </c>
      <c r="AD9" s="61">
        <v>4759547</v>
      </c>
      <c r="AE9" s="61">
        <v>2624418</v>
      </c>
      <c r="AF9" s="61">
        <v>1887606</v>
      </c>
      <c r="AG9" s="61">
        <v>1342775</v>
      </c>
      <c r="AH9" s="61">
        <v>1198593</v>
      </c>
      <c r="AI9" s="61">
        <v>908710</v>
      </c>
      <c r="AJ9" s="61">
        <v>865074</v>
      </c>
      <c r="AK9" s="61">
        <v>579305</v>
      </c>
      <c r="AL9" s="61">
        <v>321068</v>
      </c>
      <c r="AM9" s="61">
        <v>400126</v>
      </c>
      <c r="AN9" s="61">
        <v>420374</v>
      </c>
      <c r="AO9" s="61">
        <v>240841</v>
      </c>
      <c r="AP9" s="61">
        <v>100485</v>
      </c>
      <c r="AQ9" s="61">
        <v>1818</v>
      </c>
    </row>
    <row r="10" spans="1:44" x14ac:dyDescent="0.35">
      <c r="A10" s="65" t="s">
        <v>348</v>
      </c>
      <c r="B10" s="65" t="s">
        <v>75</v>
      </c>
      <c r="C10" s="65" t="s">
        <v>349</v>
      </c>
      <c r="D10" s="61">
        <v>5077849</v>
      </c>
      <c r="E10" s="61">
        <v>5613405</v>
      </c>
      <c r="F10" s="61">
        <v>5076711</v>
      </c>
      <c r="G10" s="61">
        <v>3953130</v>
      </c>
      <c r="H10" s="61">
        <v>3177881</v>
      </c>
      <c r="I10" s="61">
        <v>3436458</v>
      </c>
      <c r="J10" s="61">
        <v>3064040</v>
      </c>
      <c r="K10" s="61">
        <v>2344808</v>
      </c>
      <c r="L10" s="61">
        <v>1922193</v>
      </c>
      <c r="M10" s="61">
        <v>2029901</v>
      </c>
      <c r="N10" s="61">
        <v>1639683</v>
      </c>
      <c r="O10" s="61">
        <v>1228645</v>
      </c>
      <c r="P10" s="61">
        <v>954104</v>
      </c>
      <c r="Q10" s="61">
        <v>1075435</v>
      </c>
      <c r="R10" s="61">
        <v>1076673</v>
      </c>
      <c r="S10" s="61">
        <v>987554</v>
      </c>
      <c r="T10" s="61">
        <v>908320</v>
      </c>
      <c r="U10" s="61">
        <v>1005114</v>
      </c>
      <c r="V10" s="61">
        <v>885361</v>
      </c>
      <c r="W10" s="61">
        <v>515706</v>
      </c>
      <c r="X10" s="61">
        <v>262406</v>
      </c>
      <c r="Y10" s="61">
        <v>274778</v>
      </c>
      <c r="Z10" s="61">
        <v>302832</v>
      </c>
      <c r="AA10" s="61">
        <v>283227</v>
      </c>
      <c r="AB10" s="61">
        <v>242431</v>
      </c>
      <c r="AC10" s="61">
        <v>203453</v>
      </c>
      <c r="AD10" s="61">
        <v>166828</v>
      </c>
      <c r="AE10" s="61">
        <v>146436</v>
      </c>
      <c r="AF10" s="61">
        <v>136831</v>
      </c>
      <c r="AG10" s="61">
        <v>30538</v>
      </c>
      <c r="AH10" s="61">
        <v>423</v>
      </c>
      <c r="AI10" s="61">
        <v>0</v>
      </c>
      <c r="AJ10" s="61">
        <v>0</v>
      </c>
      <c r="AK10" s="61">
        <v>0</v>
      </c>
      <c r="AL10" s="61">
        <v>0</v>
      </c>
      <c r="AM10" s="61">
        <v>0</v>
      </c>
      <c r="AN10" s="61">
        <v>0</v>
      </c>
      <c r="AO10" s="61">
        <v>0</v>
      </c>
      <c r="AP10" s="61">
        <v>0</v>
      </c>
      <c r="AQ10" s="61">
        <v>0</v>
      </c>
    </row>
    <row r="11" spans="1:44" x14ac:dyDescent="0.35">
      <c r="A11" s="65" t="s">
        <v>350</v>
      </c>
      <c r="B11" s="65" t="s">
        <v>75</v>
      </c>
      <c r="C11" s="65" t="s">
        <v>351</v>
      </c>
      <c r="D11" s="61">
        <v>0</v>
      </c>
      <c r="E11" s="61">
        <v>0</v>
      </c>
      <c r="F11" s="61">
        <v>0</v>
      </c>
      <c r="G11" s="61">
        <v>0</v>
      </c>
      <c r="H11" s="61">
        <v>0</v>
      </c>
      <c r="I11" s="61">
        <v>0</v>
      </c>
      <c r="J11" s="61">
        <v>0</v>
      </c>
      <c r="K11" s="61">
        <v>0</v>
      </c>
      <c r="L11" s="61">
        <v>0</v>
      </c>
      <c r="M11" s="61">
        <v>2818046</v>
      </c>
      <c r="N11" s="61">
        <v>1916854</v>
      </c>
      <c r="O11" s="61">
        <v>1270198</v>
      </c>
      <c r="P11" s="61">
        <v>619855</v>
      </c>
      <c r="Q11" s="61">
        <v>295761</v>
      </c>
      <c r="R11" s="61">
        <v>396986</v>
      </c>
      <c r="S11" s="61">
        <v>184485</v>
      </c>
      <c r="T11" s="61">
        <v>66076</v>
      </c>
      <c r="U11" s="61">
        <v>98847</v>
      </c>
      <c r="V11" s="61">
        <v>86132</v>
      </c>
      <c r="W11" s="61">
        <v>402646</v>
      </c>
      <c r="X11" s="61">
        <v>167860</v>
      </c>
      <c r="Y11" s="61">
        <v>87329</v>
      </c>
      <c r="Z11" s="61">
        <v>87058</v>
      </c>
      <c r="AA11" s="61">
        <v>58488</v>
      </c>
      <c r="AB11" s="61">
        <v>52149</v>
      </c>
      <c r="AC11" s="61">
        <v>25698</v>
      </c>
      <c r="AD11" s="61">
        <v>25346</v>
      </c>
      <c r="AE11" s="61">
        <v>17206</v>
      </c>
      <c r="AF11" s="61">
        <v>11457</v>
      </c>
      <c r="AG11" s="61">
        <v>800</v>
      </c>
      <c r="AH11" s="61">
        <v>0</v>
      </c>
      <c r="AI11" s="61">
        <v>0</v>
      </c>
      <c r="AJ11" s="61">
        <v>0</v>
      </c>
      <c r="AK11" s="61">
        <v>0</v>
      </c>
      <c r="AL11" s="61">
        <v>0</v>
      </c>
      <c r="AM11" s="61">
        <v>0</v>
      </c>
      <c r="AN11" s="61">
        <v>0</v>
      </c>
      <c r="AO11" s="61">
        <v>0</v>
      </c>
      <c r="AP11" s="61">
        <v>0</v>
      </c>
      <c r="AQ11" s="61">
        <v>0</v>
      </c>
    </row>
    <row r="12" spans="1:44" x14ac:dyDescent="0.35">
      <c r="A12" s="65" t="s">
        <v>352</v>
      </c>
      <c r="B12" s="65" t="s">
        <v>75</v>
      </c>
      <c r="C12" s="65" t="s">
        <v>353</v>
      </c>
      <c r="D12" s="61">
        <v>28059557</v>
      </c>
      <c r="E12" s="61">
        <v>33968407</v>
      </c>
      <c r="F12" s="61">
        <v>35803160</v>
      </c>
      <c r="G12" s="61">
        <v>31851206</v>
      </c>
      <c r="H12" s="61">
        <v>27135985</v>
      </c>
      <c r="I12" s="61">
        <v>30777978</v>
      </c>
      <c r="J12" s="61">
        <v>37212877</v>
      </c>
      <c r="K12" s="61">
        <v>26773590</v>
      </c>
      <c r="L12" s="61">
        <v>23719462</v>
      </c>
      <c r="M12" s="61">
        <v>38019652</v>
      </c>
      <c r="N12" s="61">
        <v>30316513</v>
      </c>
      <c r="O12" s="61">
        <v>26551573</v>
      </c>
      <c r="P12" s="61">
        <v>21586994</v>
      </c>
      <c r="Q12" s="61">
        <v>24883063</v>
      </c>
      <c r="R12" s="61">
        <v>25196371</v>
      </c>
      <c r="S12" s="61">
        <v>21264216</v>
      </c>
      <c r="T12" s="61">
        <v>18633344</v>
      </c>
      <c r="U12" s="61">
        <v>23100255</v>
      </c>
      <c r="V12" s="61">
        <v>21458641</v>
      </c>
      <c r="W12" s="61">
        <v>17266201</v>
      </c>
      <c r="X12" s="61">
        <v>17016105</v>
      </c>
      <c r="Y12" s="61">
        <v>19568924</v>
      </c>
      <c r="Z12" s="61">
        <v>18820565</v>
      </c>
      <c r="AA12" s="61">
        <v>15359471</v>
      </c>
      <c r="AB12" s="61">
        <v>13450666</v>
      </c>
      <c r="AC12" s="61">
        <v>14634196</v>
      </c>
      <c r="AD12" s="61">
        <v>14015966</v>
      </c>
      <c r="AE12" s="61">
        <v>11079192</v>
      </c>
      <c r="AF12" s="61">
        <v>9752659</v>
      </c>
      <c r="AG12" s="61">
        <v>10823166</v>
      </c>
      <c r="AH12" s="61">
        <v>9953417</v>
      </c>
      <c r="AI12" s="61">
        <v>8531457</v>
      </c>
      <c r="AJ12" s="61">
        <v>7316960</v>
      </c>
      <c r="AK12" s="61">
        <v>7615594</v>
      </c>
      <c r="AL12" s="61">
        <v>7338720</v>
      </c>
      <c r="AM12" s="61">
        <v>6605967</v>
      </c>
      <c r="AN12" s="61">
        <v>5661292</v>
      </c>
      <c r="AO12" s="61">
        <v>5826601</v>
      </c>
      <c r="AP12" s="61">
        <v>2808057</v>
      </c>
      <c r="AQ12" s="61">
        <v>83861</v>
      </c>
    </row>
    <row r="13" spans="1:44" x14ac:dyDescent="0.35">
      <c r="A13" s="65" t="s">
        <v>354</v>
      </c>
      <c r="B13" s="65" t="s">
        <v>75</v>
      </c>
      <c r="C13" s="65" t="s">
        <v>355</v>
      </c>
      <c r="D13" s="61">
        <v>1244053</v>
      </c>
      <c r="E13" s="61">
        <v>2521869</v>
      </c>
      <c r="F13" s="61">
        <v>2625361</v>
      </c>
      <c r="G13" s="61">
        <v>5019060</v>
      </c>
      <c r="H13" s="61">
        <v>3205400</v>
      </c>
      <c r="I13" s="61">
        <v>4262777</v>
      </c>
      <c r="J13" s="61">
        <v>3131037</v>
      </c>
      <c r="K13" s="61">
        <v>5557936</v>
      </c>
      <c r="L13" s="61">
        <v>3688958</v>
      </c>
      <c r="M13" s="61">
        <v>2905140</v>
      </c>
      <c r="N13" s="61">
        <v>2327441</v>
      </c>
      <c r="O13" s="61">
        <v>2011476</v>
      </c>
      <c r="P13" s="61">
        <v>1633693</v>
      </c>
      <c r="Q13" s="61">
        <v>689564</v>
      </c>
      <c r="R13" s="61">
        <v>11671</v>
      </c>
      <c r="S13" s="61">
        <v>0</v>
      </c>
      <c r="T13" s="61">
        <v>0</v>
      </c>
      <c r="U13" s="61">
        <v>0</v>
      </c>
      <c r="V13" s="61">
        <v>0</v>
      </c>
      <c r="W13" s="61">
        <v>0</v>
      </c>
      <c r="X13" s="61">
        <v>0</v>
      </c>
      <c r="Y13" s="61">
        <v>0</v>
      </c>
      <c r="Z13" s="61">
        <v>0</v>
      </c>
      <c r="AA13" s="61">
        <v>0</v>
      </c>
      <c r="AB13" s="61">
        <v>0</v>
      </c>
      <c r="AC13" s="61">
        <v>0</v>
      </c>
      <c r="AD13" s="61">
        <v>0</v>
      </c>
      <c r="AE13" s="61">
        <v>2569125</v>
      </c>
      <c r="AF13" s="61">
        <v>1895191</v>
      </c>
      <c r="AG13" s="61">
        <v>1734153</v>
      </c>
      <c r="AH13" s="61">
        <v>1889651</v>
      </c>
      <c r="AI13" s="61">
        <v>1754878</v>
      </c>
      <c r="AJ13" s="61">
        <v>1712101</v>
      </c>
      <c r="AK13" s="61">
        <v>1568939</v>
      </c>
      <c r="AL13" s="61">
        <v>1194929</v>
      </c>
      <c r="AM13" s="61">
        <v>565020</v>
      </c>
      <c r="AN13" s="61">
        <v>421404</v>
      </c>
      <c r="AO13" s="61">
        <v>132861</v>
      </c>
      <c r="AP13" s="61">
        <v>2808</v>
      </c>
      <c r="AQ13" s="61">
        <v>0</v>
      </c>
    </row>
    <row r="14" spans="1:44" x14ac:dyDescent="0.35">
      <c r="A14" s="65" t="s">
        <v>356</v>
      </c>
      <c r="B14" s="65" t="s">
        <v>75</v>
      </c>
      <c r="C14" s="65" t="s">
        <v>357</v>
      </c>
      <c r="D14" s="61">
        <v>4179885</v>
      </c>
      <c r="E14" s="61">
        <v>8654752</v>
      </c>
      <c r="F14" s="61">
        <v>7462040</v>
      </c>
      <c r="G14" s="61">
        <v>5155920</v>
      </c>
      <c r="H14" s="61">
        <v>3384495</v>
      </c>
      <c r="I14" s="61">
        <v>5104992</v>
      </c>
      <c r="J14" s="61">
        <v>5741064</v>
      </c>
      <c r="K14" s="61">
        <v>2875790</v>
      </c>
      <c r="L14" s="61">
        <v>2373712</v>
      </c>
      <c r="M14" s="61">
        <v>2657457</v>
      </c>
      <c r="N14" s="61">
        <v>2382544</v>
      </c>
      <c r="O14" s="61">
        <v>1086749</v>
      </c>
      <c r="P14" s="61">
        <v>1155788</v>
      </c>
      <c r="Q14" s="61">
        <v>2024106</v>
      </c>
      <c r="R14" s="61">
        <v>1493043</v>
      </c>
      <c r="S14" s="61">
        <v>727827</v>
      </c>
      <c r="T14" s="61">
        <v>686518</v>
      </c>
      <c r="U14" s="61">
        <v>1285928</v>
      </c>
      <c r="V14" s="61">
        <v>1494395</v>
      </c>
      <c r="W14" s="61">
        <v>549667</v>
      </c>
      <c r="X14" s="61">
        <v>372024</v>
      </c>
      <c r="Y14" s="61">
        <v>498397</v>
      </c>
      <c r="Z14" s="61">
        <v>575402</v>
      </c>
      <c r="AA14" s="61">
        <v>264235</v>
      </c>
      <c r="AB14" s="61">
        <v>108815</v>
      </c>
      <c r="AC14" s="61">
        <v>119073</v>
      </c>
      <c r="AD14" s="61">
        <v>164493</v>
      </c>
      <c r="AE14" s="61">
        <v>91815</v>
      </c>
      <c r="AF14" s="61">
        <v>78224</v>
      </c>
      <c r="AG14" s="61">
        <v>94562</v>
      </c>
      <c r="AH14" s="61">
        <v>134942</v>
      </c>
      <c r="AI14" s="61">
        <v>76501</v>
      </c>
      <c r="AJ14" s="61">
        <v>65367</v>
      </c>
      <c r="AK14" s="61">
        <v>73536</v>
      </c>
      <c r="AL14" s="61">
        <v>94536</v>
      </c>
      <c r="AM14" s="61">
        <v>67875</v>
      </c>
      <c r="AN14" s="61">
        <v>74495</v>
      </c>
      <c r="AO14" s="61">
        <v>85357</v>
      </c>
      <c r="AP14" s="61">
        <v>34713</v>
      </c>
      <c r="AQ14" s="61">
        <v>0</v>
      </c>
    </row>
    <row r="15" spans="1:44" x14ac:dyDescent="0.35">
      <c r="A15" s="65" t="s">
        <v>358</v>
      </c>
      <c r="B15" s="65" t="s">
        <v>76</v>
      </c>
      <c r="C15" s="65" t="s">
        <v>338</v>
      </c>
      <c r="D15" s="61">
        <v>0</v>
      </c>
      <c r="E15" s="61">
        <v>0</v>
      </c>
      <c r="F15" s="61">
        <v>0</v>
      </c>
      <c r="G15" s="61">
        <v>0</v>
      </c>
      <c r="H15" s="61">
        <v>0</v>
      </c>
      <c r="I15" s="61">
        <v>0</v>
      </c>
      <c r="J15" s="61">
        <v>4777797</v>
      </c>
      <c r="K15" s="61">
        <v>2331233</v>
      </c>
      <c r="L15" s="61">
        <v>1152317</v>
      </c>
      <c r="M15" s="61">
        <v>970210</v>
      </c>
      <c r="N15" s="61">
        <v>1664920</v>
      </c>
      <c r="O15" s="61">
        <v>1073539</v>
      </c>
      <c r="P15" s="61">
        <v>795079</v>
      </c>
      <c r="Q15" s="61">
        <v>450788</v>
      </c>
      <c r="R15" s="61">
        <v>278486</v>
      </c>
      <c r="S15" s="61">
        <v>152001</v>
      </c>
      <c r="T15" s="61">
        <v>65482</v>
      </c>
      <c r="U15" s="61">
        <v>48180</v>
      </c>
      <c r="V15" s="61">
        <v>27189</v>
      </c>
      <c r="W15" s="61">
        <v>27899</v>
      </c>
      <c r="X15" s="61">
        <v>1372</v>
      </c>
      <c r="Y15" s="61">
        <v>0</v>
      </c>
      <c r="Z15" s="61">
        <v>0</v>
      </c>
      <c r="AA15" s="61">
        <v>0</v>
      </c>
      <c r="AB15" s="61">
        <v>0</v>
      </c>
      <c r="AC15" s="61">
        <v>0</v>
      </c>
      <c r="AD15" s="61">
        <v>0</v>
      </c>
      <c r="AE15" s="61">
        <v>0</v>
      </c>
      <c r="AF15" s="61">
        <v>0</v>
      </c>
      <c r="AG15" s="61">
        <v>0</v>
      </c>
      <c r="AH15" s="61">
        <v>0</v>
      </c>
      <c r="AI15" s="61">
        <v>0</v>
      </c>
      <c r="AJ15" s="61">
        <v>0</v>
      </c>
      <c r="AK15" s="61">
        <v>0</v>
      </c>
      <c r="AL15" s="61">
        <v>0</v>
      </c>
      <c r="AM15" s="61">
        <v>0</v>
      </c>
      <c r="AN15" s="61">
        <v>0</v>
      </c>
      <c r="AO15" s="61">
        <v>0</v>
      </c>
      <c r="AP15" s="61">
        <v>0</v>
      </c>
      <c r="AQ15" s="61">
        <v>0</v>
      </c>
    </row>
    <row r="16" spans="1:44" x14ac:dyDescent="0.35">
      <c r="A16" s="65" t="s">
        <v>359</v>
      </c>
      <c r="B16" s="65" t="s">
        <v>76</v>
      </c>
      <c r="C16" s="65" t="s">
        <v>360</v>
      </c>
      <c r="D16" s="61">
        <v>0</v>
      </c>
      <c r="E16" s="61">
        <v>0</v>
      </c>
      <c r="F16" s="61">
        <v>0</v>
      </c>
      <c r="G16" s="61">
        <v>0</v>
      </c>
      <c r="H16" s="61">
        <v>0</v>
      </c>
      <c r="I16" s="61">
        <v>0</v>
      </c>
      <c r="J16" s="61">
        <v>4777797</v>
      </c>
      <c r="K16" s="61">
        <v>2331233</v>
      </c>
      <c r="L16" s="61">
        <v>1152317</v>
      </c>
      <c r="M16" s="61">
        <v>970210</v>
      </c>
      <c r="N16" s="61">
        <v>1664920</v>
      </c>
      <c r="O16" s="61">
        <v>1073539</v>
      </c>
      <c r="P16" s="61">
        <v>795079</v>
      </c>
      <c r="Q16" s="61">
        <v>450788</v>
      </c>
      <c r="R16" s="61">
        <v>278486</v>
      </c>
      <c r="S16" s="61">
        <v>152001</v>
      </c>
      <c r="T16" s="61">
        <v>65482</v>
      </c>
      <c r="U16" s="61">
        <v>48180</v>
      </c>
      <c r="V16" s="61">
        <v>27189</v>
      </c>
      <c r="W16" s="61">
        <v>27899</v>
      </c>
      <c r="X16" s="61">
        <v>1372</v>
      </c>
      <c r="Y16" s="61">
        <v>0</v>
      </c>
      <c r="Z16" s="61">
        <v>0</v>
      </c>
      <c r="AA16" s="61">
        <v>0</v>
      </c>
      <c r="AB16" s="61">
        <v>0</v>
      </c>
      <c r="AC16" s="61">
        <v>0</v>
      </c>
      <c r="AD16" s="61">
        <v>0</v>
      </c>
      <c r="AE16" s="61">
        <v>0</v>
      </c>
      <c r="AF16" s="61">
        <v>0</v>
      </c>
      <c r="AG16" s="61">
        <v>0</v>
      </c>
      <c r="AH16" s="61">
        <v>0</v>
      </c>
      <c r="AI16" s="61">
        <v>0</v>
      </c>
      <c r="AJ16" s="61">
        <v>0</v>
      </c>
      <c r="AK16" s="61">
        <v>0</v>
      </c>
      <c r="AL16" s="61">
        <v>0</v>
      </c>
      <c r="AM16" s="61">
        <v>0</v>
      </c>
      <c r="AN16" s="61">
        <v>0</v>
      </c>
      <c r="AO16" s="61">
        <v>0</v>
      </c>
      <c r="AP16" s="61">
        <v>0</v>
      </c>
      <c r="AQ16" s="61">
        <v>0</v>
      </c>
    </row>
    <row r="17" spans="1:43" x14ac:dyDescent="0.35">
      <c r="A17" s="65" t="s">
        <v>361</v>
      </c>
      <c r="B17" s="65" t="s">
        <v>77</v>
      </c>
      <c r="C17" s="65" t="s">
        <v>338</v>
      </c>
      <c r="D17" s="61">
        <v>446202</v>
      </c>
      <c r="E17" s="61">
        <v>439799</v>
      </c>
      <c r="F17" s="61">
        <v>402473</v>
      </c>
      <c r="G17" s="61">
        <v>404506</v>
      </c>
      <c r="H17" s="61">
        <v>457496</v>
      </c>
      <c r="I17" s="61">
        <v>423303</v>
      </c>
      <c r="J17" s="61">
        <v>618335</v>
      </c>
      <c r="K17" s="61">
        <v>1050614</v>
      </c>
      <c r="L17" s="61">
        <v>5031103</v>
      </c>
      <c r="M17" s="61">
        <v>5713439</v>
      </c>
      <c r="N17" s="61">
        <v>6029967</v>
      </c>
      <c r="O17" s="61">
        <v>5324885</v>
      </c>
      <c r="P17" s="61">
        <v>4470395</v>
      </c>
      <c r="Q17" s="61">
        <v>4447276</v>
      </c>
      <c r="R17" s="61">
        <v>4699524</v>
      </c>
      <c r="S17" s="61">
        <v>4826304</v>
      </c>
      <c r="T17" s="61">
        <v>3630357</v>
      </c>
      <c r="U17" s="61">
        <v>3194747</v>
      </c>
      <c r="V17" s="61">
        <v>4479488</v>
      </c>
      <c r="W17" s="61">
        <v>4010140</v>
      </c>
      <c r="X17" s="61">
        <v>2705448</v>
      </c>
      <c r="Y17" s="61">
        <v>1809673</v>
      </c>
      <c r="Z17" s="61">
        <v>2709050</v>
      </c>
      <c r="AA17" s="61">
        <v>3964705</v>
      </c>
      <c r="AB17" s="61">
        <v>1648971</v>
      </c>
      <c r="AC17" s="61">
        <v>2069571</v>
      </c>
      <c r="AD17" s="61">
        <v>1759055</v>
      </c>
      <c r="AE17" s="61">
        <v>2329521</v>
      </c>
      <c r="AF17" s="61">
        <v>514995</v>
      </c>
      <c r="AG17" s="61">
        <v>12979</v>
      </c>
      <c r="AH17" s="61">
        <v>0</v>
      </c>
      <c r="AI17" s="61">
        <v>0</v>
      </c>
      <c r="AJ17" s="61">
        <v>0</v>
      </c>
      <c r="AK17" s="61">
        <v>0</v>
      </c>
      <c r="AL17" s="61">
        <v>0</v>
      </c>
      <c r="AM17" s="61">
        <v>0</v>
      </c>
      <c r="AN17" s="61">
        <v>0</v>
      </c>
      <c r="AO17" s="61">
        <v>0</v>
      </c>
      <c r="AP17" s="61">
        <v>0</v>
      </c>
      <c r="AQ17" s="61">
        <v>0</v>
      </c>
    </row>
    <row r="18" spans="1:43" x14ac:dyDescent="0.35">
      <c r="A18" s="65" t="s">
        <v>362</v>
      </c>
      <c r="B18" s="65" t="s">
        <v>77</v>
      </c>
      <c r="C18" s="65" t="s">
        <v>363</v>
      </c>
      <c r="D18" s="61">
        <v>159990</v>
      </c>
      <c r="E18" s="61">
        <v>112598</v>
      </c>
      <c r="F18" s="61">
        <v>110103</v>
      </c>
      <c r="G18" s="61">
        <v>87379</v>
      </c>
      <c r="H18" s="61">
        <v>137102</v>
      </c>
      <c r="I18" s="61">
        <v>115887</v>
      </c>
      <c r="J18" s="61">
        <v>106758</v>
      </c>
      <c r="K18" s="61">
        <v>197020</v>
      </c>
      <c r="L18" s="61">
        <v>294733</v>
      </c>
      <c r="M18" s="61">
        <v>227837</v>
      </c>
      <c r="N18" s="61">
        <v>128818</v>
      </c>
      <c r="O18" s="61">
        <v>74334</v>
      </c>
      <c r="P18" s="61">
        <v>121394</v>
      </c>
      <c r="Q18" s="61">
        <v>103970</v>
      </c>
      <c r="R18" s="61">
        <v>71920</v>
      </c>
      <c r="S18" s="61">
        <v>28533</v>
      </c>
      <c r="T18" s="61">
        <v>0</v>
      </c>
      <c r="U18" s="61">
        <v>7248</v>
      </c>
      <c r="V18" s="61">
        <v>0</v>
      </c>
      <c r="W18" s="61">
        <v>0</v>
      </c>
      <c r="X18" s="61">
        <v>0</v>
      </c>
      <c r="Y18" s="61">
        <v>0</v>
      </c>
      <c r="Z18" s="61">
        <v>0</v>
      </c>
      <c r="AA18" s="61">
        <v>0</v>
      </c>
      <c r="AB18" s="61">
        <v>0</v>
      </c>
      <c r="AC18" s="61">
        <v>0</v>
      </c>
      <c r="AD18" s="61">
        <v>0</v>
      </c>
      <c r="AE18" s="61">
        <v>0</v>
      </c>
      <c r="AF18" s="61">
        <v>0</v>
      </c>
      <c r="AG18" s="61">
        <v>0</v>
      </c>
      <c r="AH18" s="61">
        <v>0</v>
      </c>
      <c r="AI18" s="61">
        <v>0</v>
      </c>
      <c r="AJ18" s="61">
        <v>0</v>
      </c>
      <c r="AK18" s="61">
        <v>0</v>
      </c>
      <c r="AL18" s="61">
        <v>0</v>
      </c>
      <c r="AM18" s="61">
        <v>0</v>
      </c>
      <c r="AN18" s="61">
        <v>0</v>
      </c>
      <c r="AO18" s="61">
        <v>0</v>
      </c>
      <c r="AP18" s="61">
        <v>0</v>
      </c>
      <c r="AQ18" s="61">
        <v>0</v>
      </c>
    </row>
    <row r="19" spans="1:43" x14ac:dyDescent="0.35">
      <c r="A19" s="65" t="s">
        <v>364</v>
      </c>
      <c r="B19" s="65" t="s">
        <v>77</v>
      </c>
      <c r="C19" s="65" t="s">
        <v>365</v>
      </c>
      <c r="D19" s="61">
        <v>286212</v>
      </c>
      <c r="E19" s="61">
        <v>327201</v>
      </c>
      <c r="F19" s="61">
        <v>292370</v>
      </c>
      <c r="G19" s="61">
        <v>317127</v>
      </c>
      <c r="H19" s="61">
        <v>320394</v>
      </c>
      <c r="I19" s="61">
        <v>307416</v>
      </c>
      <c r="J19" s="61">
        <v>511577</v>
      </c>
      <c r="K19" s="61">
        <v>853594</v>
      </c>
      <c r="L19" s="61">
        <v>4736370</v>
      </c>
      <c r="M19" s="61">
        <v>5485602</v>
      </c>
      <c r="N19" s="61">
        <v>5901149</v>
      </c>
      <c r="O19" s="61">
        <v>5250551</v>
      </c>
      <c r="P19" s="61">
        <v>4349001</v>
      </c>
      <c r="Q19" s="61">
        <v>4343306</v>
      </c>
      <c r="R19" s="61">
        <v>4627604</v>
      </c>
      <c r="S19" s="61">
        <v>4797771</v>
      </c>
      <c r="T19" s="61">
        <v>3630357</v>
      </c>
      <c r="U19" s="61">
        <v>3187499</v>
      </c>
      <c r="V19" s="61">
        <v>4479488</v>
      </c>
      <c r="W19" s="61">
        <v>4010140</v>
      </c>
      <c r="X19" s="61">
        <v>2705448</v>
      </c>
      <c r="Y19" s="61">
        <v>1809673</v>
      </c>
      <c r="Z19" s="61">
        <v>2709050</v>
      </c>
      <c r="AA19" s="61">
        <v>3964705</v>
      </c>
      <c r="AB19" s="61">
        <v>1648971</v>
      </c>
      <c r="AC19" s="61">
        <v>2069571</v>
      </c>
      <c r="AD19" s="61">
        <v>1759055</v>
      </c>
      <c r="AE19" s="61">
        <v>2329521</v>
      </c>
      <c r="AF19" s="61">
        <v>514995</v>
      </c>
      <c r="AG19" s="61">
        <v>12979</v>
      </c>
      <c r="AH19" s="61">
        <v>0</v>
      </c>
      <c r="AI19" s="61">
        <v>0</v>
      </c>
      <c r="AJ19" s="61">
        <v>0</v>
      </c>
      <c r="AK19" s="61">
        <v>0</v>
      </c>
      <c r="AL19" s="61">
        <v>0</v>
      </c>
      <c r="AM19" s="61">
        <v>0</v>
      </c>
      <c r="AN19" s="61">
        <v>0</v>
      </c>
      <c r="AO19" s="61">
        <v>0</v>
      </c>
      <c r="AP19" s="61">
        <v>0</v>
      </c>
      <c r="AQ19" s="61">
        <v>0</v>
      </c>
    </row>
    <row r="20" spans="1:43" x14ac:dyDescent="0.35">
      <c r="A20" s="65" t="s">
        <v>366</v>
      </c>
      <c r="B20" s="65" t="s">
        <v>78</v>
      </c>
      <c r="C20" s="65" t="s">
        <v>338</v>
      </c>
      <c r="D20" s="61">
        <v>66115897</v>
      </c>
      <c r="E20" s="61">
        <v>72843641</v>
      </c>
      <c r="F20" s="61">
        <v>75292515</v>
      </c>
      <c r="G20" s="61">
        <v>82475509</v>
      </c>
      <c r="H20" s="61">
        <v>71429899</v>
      </c>
      <c r="I20" s="61">
        <v>78250617</v>
      </c>
      <c r="J20" s="61">
        <v>80416706</v>
      </c>
      <c r="K20" s="61">
        <v>88479020</v>
      </c>
      <c r="L20" s="61">
        <v>76354654</v>
      </c>
      <c r="M20" s="61">
        <v>80402933</v>
      </c>
      <c r="N20" s="61">
        <v>80680016</v>
      </c>
      <c r="O20" s="61">
        <v>81013043</v>
      </c>
      <c r="P20" s="61">
        <v>71588362</v>
      </c>
      <c r="Q20" s="61">
        <v>78433443</v>
      </c>
      <c r="R20" s="61">
        <v>75621505</v>
      </c>
      <c r="S20" s="61">
        <v>79149708</v>
      </c>
      <c r="T20" s="61">
        <v>66954003</v>
      </c>
      <c r="U20" s="61">
        <v>71460657</v>
      </c>
      <c r="V20" s="61">
        <v>79637874</v>
      </c>
      <c r="W20" s="61">
        <v>67271187</v>
      </c>
      <c r="X20" s="61">
        <v>65706375</v>
      </c>
      <c r="Y20" s="61">
        <v>64144686</v>
      </c>
      <c r="Z20" s="61">
        <v>63468799</v>
      </c>
      <c r="AA20" s="61">
        <v>68033372</v>
      </c>
      <c r="AB20" s="61">
        <v>57604907</v>
      </c>
      <c r="AC20" s="61">
        <v>62014860</v>
      </c>
      <c r="AD20" s="61">
        <v>62115222</v>
      </c>
      <c r="AE20" s="61">
        <v>65258928</v>
      </c>
      <c r="AF20" s="61">
        <v>57167906</v>
      </c>
      <c r="AG20" s="61">
        <v>58861072</v>
      </c>
      <c r="AH20" s="61">
        <v>58221702</v>
      </c>
      <c r="AI20" s="61">
        <v>60961861</v>
      </c>
      <c r="AJ20" s="61">
        <v>52472227</v>
      </c>
      <c r="AK20" s="61">
        <v>57732122</v>
      </c>
      <c r="AL20" s="61">
        <v>55871031</v>
      </c>
      <c r="AM20" s="61">
        <v>56926799</v>
      </c>
      <c r="AN20" s="61">
        <v>51179118</v>
      </c>
      <c r="AO20" s="61">
        <v>52042245</v>
      </c>
      <c r="AP20" s="61">
        <v>53491232</v>
      </c>
      <c r="AQ20" s="61">
        <v>23583547</v>
      </c>
    </row>
    <row r="21" spans="1:43" x14ac:dyDescent="0.35">
      <c r="A21" s="65" t="s">
        <v>367</v>
      </c>
      <c r="B21" s="65" t="s">
        <v>78</v>
      </c>
      <c r="C21" s="65" t="s">
        <v>368</v>
      </c>
      <c r="D21" s="61">
        <v>48093030</v>
      </c>
      <c r="E21" s="61">
        <v>53269925</v>
      </c>
      <c r="F21" s="61">
        <v>54629794</v>
      </c>
      <c r="G21" s="61">
        <v>57806799</v>
      </c>
      <c r="H21" s="61">
        <v>50210755</v>
      </c>
      <c r="I21" s="61">
        <v>54874369</v>
      </c>
      <c r="J21" s="61">
        <v>56627218</v>
      </c>
      <c r="K21" s="61">
        <v>58770220</v>
      </c>
      <c r="L21" s="61">
        <v>52050062</v>
      </c>
      <c r="M21" s="61">
        <v>56400611</v>
      </c>
      <c r="N21" s="61">
        <v>55824316</v>
      </c>
      <c r="O21" s="61">
        <v>54133137</v>
      </c>
      <c r="P21" s="61">
        <v>47725670</v>
      </c>
      <c r="Q21" s="61">
        <v>53243213</v>
      </c>
      <c r="R21" s="61">
        <v>51938108</v>
      </c>
      <c r="S21" s="61">
        <v>52414637</v>
      </c>
      <c r="T21" s="61">
        <v>44340619</v>
      </c>
      <c r="U21" s="61">
        <v>48460139</v>
      </c>
      <c r="V21" s="61">
        <v>55211418</v>
      </c>
      <c r="W21" s="61">
        <v>46092440</v>
      </c>
      <c r="X21" s="61">
        <v>44845760</v>
      </c>
      <c r="Y21" s="61">
        <v>43830438</v>
      </c>
      <c r="Z21" s="61">
        <v>43773397</v>
      </c>
      <c r="AA21" s="61">
        <v>46136836</v>
      </c>
      <c r="AB21" s="61">
        <v>39627723</v>
      </c>
      <c r="AC21" s="61">
        <v>42724837</v>
      </c>
      <c r="AD21" s="61">
        <v>42991639</v>
      </c>
      <c r="AE21" s="61">
        <v>44658444</v>
      </c>
      <c r="AF21" s="61">
        <v>38907544</v>
      </c>
      <c r="AG21" s="61">
        <v>39617430</v>
      </c>
      <c r="AH21" s="61">
        <v>39382686</v>
      </c>
      <c r="AI21" s="61">
        <v>40371703</v>
      </c>
      <c r="AJ21" s="61">
        <v>35072542</v>
      </c>
      <c r="AK21" s="61">
        <v>39464323</v>
      </c>
      <c r="AL21" s="61">
        <v>38365424</v>
      </c>
      <c r="AM21" s="61">
        <v>39072018</v>
      </c>
      <c r="AN21" s="61">
        <v>34655012</v>
      </c>
      <c r="AO21" s="61">
        <v>35596463</v>
      </c>
      <c r="AP21" s="61">
        <v>36688051</v>
      </c>
      <c r="AQ21" s="61">
        <v>16498535</v>
      </c>
    </row>
    <row r="22" spans="1:43" x14ac:dyDescent="0.35">
      <c r="A22" s="65" t="s">
        <v>369</v>
      </c>
      <c r="B22" s="65" t="s">
        <v>78</v>
      </c>
      <c r="C22" s="65" t="s">
        <v>370</v>
      </c>
      <c r="D22" s="61">
        <v>12986733</v>
      </c>
      <c r="E22" s="61">
        <v>14433091</v>
      </c>
      <c r="F22" s="61">
        <v>15421561</v>
      </c>
      <c r="G22" s="61">
        <v>19088433</v>
      </c>
      <c r="H22" s="61">
        <v>16084305</v>
      </c>
      <c r="I22" s="61">
        <v>17817419</v>
      </c>
      <c r="J22" s="61">
        <v>17905441</v>
      </c>
      <c r="K22" s="61">
        <v>22847347</v>
      </c>
      <c r="L22" s="61">
        <v>18123528</v>
      </c>
      <c r="M22" s="61">
        <v>17742733</v>
      </c>
      <c r="N22" s="61">
        <v>18343084</v>
      </c>
      <c r="O22" s="61">
        <v>20238320</v>
      </c>
      <c r="P22" s="61">
        <v>17864251</v>
      </c>
      <c r="Q22" s="61">
        <v>18619709</v>
      </c>
      <c r="R22" s="61">
        <v>17492935</v>
      </c>
      <c r="S22" s="61">
        <v>20524383</v>
      </c>
      <c r="T22" s="61">
        <v>17118829</v>
      </c>
      <c r="U22" s="61">
        <v>17244425</v>
      </c>
      <c r="V22" s="61">
        <v>18289690</v>
      </c>
      <c r="W22" s="61">
        <v>15383814</v>
      </c>
      <c r="X22" s="61">
        <v>14669748</v>
      </c>
      <c r="Y22" s="61">
        <v>14904871</v>
      </c>
      <c r="Z22" s="61">
        <v>14620417</v>
      </c>
      <c r="AA22" s="61">
        <v>15602156</v>
      </c>
      <c r="AB22" s="61">
        <v>12625518</v>
      </c>
      <c r="AC22" s="61">
        <v>13107761</v>
      </c>
      <c r="AD22" s="61">
        <v>13078558</v>
      </c>
      <c r="AE22" s="61">
        <v>14427167</v>
      </c>
      <c r="AF22" s="61">
        <v>12330008</v>
      </c>
      <c r="AG22" s="61">
        <v>12866531</v>
      </c>
      <c r="AH22" s="61">
        <v>12628059</v>
      </c>
      <c r="AI22" s="61">
        <v>14305502</v>
      </c>
      <c r="AJ22" s="61">
        <v>11817969</v>
      </c>
      <c r="AK22" s="61">
        <v>12541892</v>
      </c>
      <c r="AL22" s="61">
        <v>11893342</v>
      </c>
      <c r="AM22" s="61">
        <v>12220293</v>
      </c>
      <c r="AN22" s="61">
        <v>11118851</v>
      </c>
      <c r="AO22" s="61">
        <v>11361835</v>
      </c>
      <c r="AP22" s="61">
        <v>11361840</v>
      </c>
      <c r="AQ22" s="61">
        <v>4884707</v>
      </c>
    </row>
    <row r="23" spans="1:43" x14ac:dyDescent="0.35">
      <c r="A23" s="65" t="s">
        <v>371</v>
      </c>
      <c r="B23" s="65" t="s">
        <v>78</v>
      </c>
      <c r="C23" s="65" t="s">
        <v>372</v>
      </c>
      <c r="D23" s="61">
        <v>4971729</v>
      </c>
      <c r="E23" s="61">
        <v>5108723</v>
      </c>
      <c r="F23" s="61">
        <v>5220200</v>
      </c>
      <c r="G23" s="61">
        <v>5578282</v>
      </c>
      <c r="H23" s="61">
        <v>5132179</v>
      </c>
      <c r="I23" s="61">
        <v>5558829</v>
      </c>
      <c r="J23" s="61">
        <v>5884047</v>
      </c>
      <c r="K23" s="61">
        <v>6861453</v>
      </c>
      <c r="L23" s="61">
        <v>6181064</v>
      </c>
      <c r="M23" s="61">
        <v>6259589</v>
      </c>
      <c r="N23" s="61">
        <v>6512616</v>
      </c>
      <c r="O23" s="61">
        <v>6641586</v>
      </c>
      <c r="P23" s="61">
        <v>5998441</v>
      </c>
      <c r="Q23" s="61">
        <v>6570521</v>
      </c>
      <c r="R23" s="61">
        <v>6190462</v>
      </c>
      <c r="S23" s="61">
        <v>6210688</v>
      </c>
      <c r="T23" s="61">
        <v>5494555</v>
      </c>
      <c r="U23" s="61">
        <v>5756093</v>
      </c>
      <c r="V23" s="61">
        <v>6136766</v>
      </c>
      <c r="W23" s="61">
        <v>5794933</v>
      </c>
      <c r="X23" s="61">
        <v>6190867</v>
      </c>
      <c r="Y23" s="61">
        <v>5409377</v>
      </c>
      <c r="Z23" s="61">
        <v>5074985</v>
      </c>
      <c r="AA23" s="61">
        <v>5382328</v>
      </c>
      <c r="AB23" s="61">
        <v>4873140</v>
      </c>
      <c r="AC23" s="61">
        <v>5343242</v>
      </c>
      <c r="AD23" s="61">
        <v>5378249</v>
      </c>
      <c r="AE23" s="61">
        <v>5496228</v>
      </c>
      <c r="AF23" s="61">
        <v>5285950</v>
      </c>
      <c r="AG23" s="61">
        <v>5633033</v>
      </c>
      <c r="AH23" s="61">
        <v>5504644</v>
      </c>
      <c r="AI23" s="61">
        <v>5487286</v>
      </c>
      <c r="AJ23" s="61">
        <v>4903402</v>
      </c>
      <c r="AK23" s="61">
        <v>5047551</v>
      </c>
      <c r="AL23" s="61">
        <v>4913150</v>
      </c>
      <c r="AM23" s="61">
        <v>4933701</v>
      </c>
      <c r="AN23" s="61">
        <v>4730053</v>
      </c>
      <c r="AO23" s="61">
        <v>4442393</v>
      </c>
      <c r="AP23" s="61">
        <v>4752221</v>
      </c>
      <c r="AQ23" s="61">
        <v>1921172</v>
      </c>
    </row>
    <row r="24" spans="1:43" x14ac:dyDescent="0.35">
      <c r="A24" s="65" t="s">
        <v>373</v>
      </c>
      <c r="B24" s="65" t="s">
        <v>78</v>
      </c>
      <c r="C24" s="65" t="s">
        <v>374</v>
      </c>
      <c r="D24" s="61">
        <v>0</v>
      </c>
      <c r="E24" s="61">
        <v>0</v>
      </c>
      <c r="F24" s="61">
        <v>0</v>
      </c>
      <c r="G24" s="61">
        <v>0</v>
      </c>
      <c r="H24" s="61">
        <v>0</v>
      </c>
      <c r="I24" s="61">
        <v>0</v>
      </c>
      <c r="J24" s="61">
        <v>0</v>
      </c>
      <c r="K24" s="61">
        <v>0</v>
      </c>
      <c r="L24" s="61">
        <v>0</v>
      </c>
      <c r="M24" s="61">
        <v>0</v>
      </c>
      <c r="N24" s="61">
        <v>0</v>
      </c>
      <c r="O24" s="61">
        <v>0</v>
      </c>
      <c r="P24" s="61">
        <v>0</v>
      </c>
      <c r="Q24" s="61">
        <v>0</v>
      </c>
      <c r="R24" s="61">
        <v>0</v>
      </c>
      <c r="S24" s="61">
        <v>0</v>
      </c>
      <c r="T24" s="61">
        <v>0</v>
      </c>
      <c r="U24" s="61">
        <v>0</v>
      </c>
      <c r="V24" s="61">
        <v>0</v>
      </c>
      <c r="W24" s="61">
        <v>0</v>
      </c>
      <c r="X24" s="61">
        <v>0</v>
      </c>
      <c r="Y24" s="61">
        <v>0</v>
      </c>
      <c r="Z24" s="61">
        <v>0</v>
      </c>
      <c r="AA24" s="61">
        <v>912052</v>
      </c>
      <c r="AB24" s="61">
        <v>478526</v>
      </c>
      <c r="AC24" s="61">
        <v>839020</v>
      </c>
      <c r="AD24" s="61">
        <v>666776</v>
      </c>
      <c r="AE24" s="61">
        <v>677089</v>
      </c>
      <c r="AF24" s="61">
        <v>644404</v>
      </c>
      <c r="AG24" s="61">
        <v>744078</v>
      </c>
      <c r="AH24" s="61">
        <v>706313</v>
      </c>
      <c r="AI24" s="61">
        <v>797370</v>
      </c>
      <c r="AJ24" s="61">
        <v>678314</v>
      </c>
      <c r="AK24" s="61">
        <v>678356</v>
      </c>
      <c r="AL24" s="61">
        <v>699115</v>
      </c>
      <c r="AM24" s="61">
        <v>700787</v>
      </c>
      <c r="AN24" s="61">
        <v>675202</v>
      </c>
      <c r="AO24" s="61">
        <v>641554</v>
      </c>
      <c r="AP24" s="61">
        <v>689120</v>
      </c>
      <c r="AQ24" s="61">
        <v>279133</v>
      </c>
    </row>
    <row r="25" spans="1:43" x14ac:dyDescent="0.35">
      <c r="A25" s="65" t="s">
        <v>375</v>
      </c>
      <c r="B25" s="65" t="s">
        <v>78</v>
      </c>
      <c r="C25" s="65" t="s">
        <v>376</v>
      </c>
      <c r="D25" s="61">
        <v>64405</v>
      </c>
      <c r="E25" s="61">
        <v>31902</v>
      </c>
      <c r="F25" s="61">
        <v>20960</v>
      </c>
      <c r="G25" s="61">
        <v>1995</v>
      </c>
      <c r="H25" s="61">
        <v>2660</v>
      </c>
      <c r="I25" s="61">
        <v>0</v>
      </c>
      <c r="J25" s="61">
        <v>0</v>
      </c>
      <c r="K25" s="61">
        <v>0</v>
      </c>
      <c r="L25" s="61">
        <v>0</v>
      </c>
      <c r="M25" s="61">
        <v>0</v>
      </c>
      <c r="N25" s="61">
        <v>0</v>
      </c>
      <c r="O25" s="61">
        <v>0</v>
      </c>
      <c r="P25" s="61">
        <v>0</v>
      </c>
      <c r="Q25" s="61">
        <v>0</v>
      </c>
      <c r="R25" s="61">
        <v>0</v>
      </c>
      <c r="S25" s="61">
        <v>0</v>
      </c>
      <c r="T25" s="61">
        <v>0</v>
      </c>
      <c r="U25" s="61">
        <v>0</v>
      </c>
      <c r="V25" s="61">
        <v>0</v>
      </c>
      <c r="W25" s="61">
        <v>0</v>
      </c>
      <c r="X25" s="61">
        <v>0</v>
      </c>
      <c r="Y25" s="61">
        <v>0</v>
      </c>
      <c r="Z25" s="61">
        <v>0</v>
      </c>
      <c r="AA25" s="61">
        <v>0</v>
      </c>
      <c r="AB25" s="61">
        <v>0</v>
      </c>
      <c r="AC25" s="61">
        <v>0</v>
      </c>
      <c r="AD25" s="61">
        <v>0</v>
      </c>
      <c r="AE25" s="61">
        <v>0</v>
      </c>
      <c r="AF25" s="61">
        <v>0</v>
      </c>
      <c r="AG25" s="61">
        <v>0</v>
      </c>
      <c r="AH25" s="61">
        <v>0</v>
      </c>
      <c r="AI25" s="61">
        <v>0</v>
      </c>
      <c r="AJ25" s="61">
        <v>0</v>
      </c>
      <c r="AK25" s="61">
        <v>0</v>
      </c>
      <c r="AL25" s="61">
        <v>0</v>
      </c>
      <c r="AM25" s="61">
        <v>0</v>
      </c>
      <c r="AN25" s="61">
        <v>0</v>
      </c>
      <c r="AO25" s="61">
        <v>0</v>
      </c>
      <c r="AP25" s="61">
        <v>0</v>
      </c>
      <c r="AQ25" s="61">
        <v>0</v>
      </c>
    </row>
    <row r="26" spans="1:43" x14ac:dyDescent="0.35">
      <c r="A26" s="65" t="s">
        <v>377</v>
      </c>
      <c r="B26" s="65" t="s">
        <v>79</v>
      </c>
      <c r="C26" s="65" t="s">
        <v>338</v>
      </c>
      <c r="D26" s="61">
        <v>169866426</v>
      </c>
      <c r="E26" s="61">
        <v>174360424</v>
      </c>
      <c r="F26" s="61">
        <v>184926228</v>
      </c>
      <c r="G26" s="61">
        <v>199294133</v>
      </c>
      <c r="H26" s="61">
        <v>175434322</v>
      </c>
      <c r="I26" s="61">
        <v>175161192</v>
      </c>
      <c r="J26" s="61">
        <v>176959514</v>
      </c>
      <c r="K26" s="61">
        <v>205414428</v>
      </c>
      <c r="L26" s="61">
        <v>180051769</v>
      </c>
      <c r="M26" s="61">
        <v>191636427</v>
      </c>
      <c r="N26" s="61">
        <v>185178813</v>
      </c>
      <c r="O26" s="61">
        <v>197450834</v>
      </c>
      <c r="P26" s="61">
        <v>168064316</v>
      </c>
      <c r="Q26" s="61">
        <v>162594314</v>
      </c>
      <c r="R26" s="61">
        <v>173162748</v>
      </c>
      <c r="S26" s="61">
        <v>189757367</v>
      </c>
      <c r="T26" s="61">
        <v>167616314</v>
      </c>
      <c r="U26" s="61">
        <v>162695803</v>
      </c>
      <c r="V26" s="61">
        <v>195678001</v>
      </c>
      <c r="W26" s="61">
        <v>167150259</v>
      </c>
      <c r="X26" s="61">
        <v>190479294</v>
      </c>
      <c r="Y26" s="61">
        <v>195118763</v>
      </c>
      <c r="Z26" s="61">
        <v>195368812</v>
      </c>
      <c r="AA26" s="61">
        <v>196285373</v>
      </c>
      <c r="AB26" s="61">
        <v>166763312</v>
      </c>
      <c r="AC26" s="61">
        <v>164745131</v>
      </c>
      <c r="AD26" s="61">
        <v>169998871</v>
      </c>
      <c r="AE26" s="61">
        <v>184500054</v>
      </c>
      <c r="AF26" s="61">
        <v>162190328</v>
      </c>
      <c r="AG26" s="61">
        <v>162591999</v>
      </c>
      <c r="AH26" s="61">
        <v>178868122</v>
      </c>
      <c r="AI26" s="61">
        <v>181691472</v>
      </c>
      <c r="AJ26" s="61">
        <v>151886078</v>
      </c>
      <c r="AK26" s="61">
        <v>165169771</v>
      </c>
      <c r="AL26" s="61">
        <v>170721648</v>
      </c>
      <c r="AM26" s="61">
        <v>179815706</v>
      </c>
      <c r="AN26" s="61">
        <v>159912859</v>
      </c>
      <c r="AO26" s="61">
        <v>167673707</v>
      </c>
      <c r="AP26" s="61">
        <v>169230112</v>
      </c>
      <c r="AQ26" s="61">
        <v>69557921</v>
      </c>
    </row>
    <row r="27" spans="1:43" x14ac:dyDescent="0.35">
      <c r="A27" s="65" t="s">
        <v>378</v>
      </c>
      <c r="B27" s="65" t="s">
        <v>79</v>
      </c>
      <c r="C27" s="65" t="s">
        <v>379</v>
      </c>
      <c r="D27" s="61">
        <v>125910781</v>
      </c>
      <c r="E27" s="61">
        <v>145330887</v>
      </c>
      <c r="F27" s="61">
        <v>159958205</v>
      </c>
      <c r="G27" s="61">
        <v>152845059</v>
      </c>
      <c r="H27" s="61">
        <v>132071809</v>
      </c>
      <c r="I27" s="61">
        <v>145797523</v>
      </c>
      <c r="J27" s="61">
        <v>154060000</v>
      </c>
      <c r="K27" s="61">
        <v>160841362</v>
      </c>
      <c r="L27" s="61">
        <v>139026721</v>
      </c>
      <c r="M27" s="61">
        <v>162456484</v>
      </c>
      <c r="N27" s="61">
        <v>161331329</v>
      </c>
      <c r="O27" s="61">
        <v>148963081</v>
      </c>
      <c r="P27" s="61">
        <v>126369198</v>
      </c>
      <c r="Q27" s="61">
        <v>134115046</v>
      </c>
      <c r="R27" s="61">
        <v>147854546</v>
      </c>
      <c r="S27" s="61">
        <v>142631869</v>
      </c>
      <c r="T27" s="61">
        <v>123860089</v>
      </c>
      <c r="U27" s="61">
        <v>131726946</v>
      </c>
      <c r="V27" s="61">
        <v>167633391</v>
      </c>
      <c r="W27" s="61">
        <v>125304568</v>
      </c>
      <c r="X27" s="61">
        <v>150059231</v>
      </c>
      <c r="Y27" s="61">
        <v>163609750</v>
      </c>
      <c r="Z27" s="61">
        <v>167934258</v>
      </c>
      <c r="AA27" s="61">
        <v>146462442</v>
      </c>
      <c r="AB27" s="61">
        <v>121896715</v>
      </c>
      <c r="AC27" s="61">
        <v>131384991</v>
      </c>
      <c r="AD27" s="61">
        <v>143433820</v>
      </c>
      <c r="AE27" s="61">
        <v>137071900</v>
      </c>
      <c r="AF27" s="61">
        <v>119033022</v>
      </c>
      <c r="AG27" s="61">
        <v>131836844</v>
      </c>
      <c r="AH27" s="61">
        <v>154571153</v>
      </c>
      <c r="AI27" s="61">
        <v>137557121</v>
      </c>
      <c r="AJ27" s="61">
        <v>112740886</v>
      </c>
      <c r="AK27" s="61">
        <v>134700234</v>
      </c>
      <c r="AL27" s="61">
        <v>147363921</v>
      </c>
      <c r="AM27" s="61">
        <v>139045615</v>
      </c>
      <c r="AN27" s="61">
        <v>121036043</v>
      </c>
      <c r="AO27" s="61">
        <v>141153883</v>
      </c>
      <c r="AP27" s="61">
        <v>147353463</v>
      </c>
      <c r="AQ27" s="61">
        <v>56348790</v>
      </c>
    </row>
    <row r="28" spans="1:43" x14ac:dyDescent="0.35">
      <c r="A28" s="65" t="s">
        <v>380</v>
      </c>
      <c r="B28" s="65" t="s">
        <v>79</v>
      </c>
      <c r="C28" s="65" t="s">
        <v>381</v>
      </c>
      <c r="D28" s="61">
        <v>43955645</v>
      </c>
      <c r="E28" s="61">
        <v>29029537</v>
      </c>
      <c r="F28" s="61">
        <v>24968023</v>
      </c>
      <c r="G28" s="61">
        <v>46449074</v>
      </c>
      <c r="H28" s="61">
        <v>43362513</v>
      </c>
      <c r="I28" s="61">
        <v>29363669</v>
      </c>
      <c r="J28" s="61">
        <v>22899514</v>
      </c>
      <c r="K28" s="61">
        <v>44573066</v>
      </c>
      <c r="L28" s="61">
        <v>41025048</v>
      </c>
      <c r="M28" s="61">
        <v>29179943</v>
      </c>
      <c r="N28" s="61">
        <v>23847484</v>
      </c>
      <c r="O28" s="61">
        <v>48487753</v>
      </c>
      <c r="P28" s="61">
        <v>41695118</v>
      </c>
      <c r="Q28" s="61">
        <v>28479268</v>
      </c>
      <c r="R28" s="61">
        <v>25308202</v>
      </c>
      <c r="S28" s="61">
        <v>47125498</v>
      </c>
      <c r="T28" s="61">
        <v>43756225</v>
      </c>
      <c r="U28" s="61">
        <v>30968857</v>
      </c>
      <c r="V28" s="61">
        <v>28044610</v>
      </c>
      <c r="W28" s="61">
        <v>41845691</v>
      </c>
      <c r="X28" s="61">
        <v>40420063</v>
      </c>
      <c r="Y28" s="61">
        <v>31509013</v>
      </c>
      <c r="Z28" s="61">
        <v>27434554</v>
      </c>
      <c r="AA28" s="61">
        <v>49822931</v>
      </c>
      <c r="AB28" s="61">
        <v>44866597</v>
      </c>
      <c r="AC28" s="61">
        <v>33360140</v>
      </c>
      <c r="AD28" s="61">
        <v>26565051</v>
      </c>
      <c r="AE28" s="61">
        <v>47428154</v>
      </c>
      <c r="AF28" s="61">
        <v>43157306</v>
      </c>
      <c r="AG28" s="61">
        <v>30755155</v>
      </c>
      <c r="AH28" s="61">
        <v>24296969</v>
      </c>
      <c r="AI28" s="61">
        <v>44134351</v>
      </c>
      <c r="AJ28" s="61">
        <v>39145192</v>
      </c>
      <c r="AK28" s="61">
        <v>30469537</v>
      </c>
      <c r="AL28" s="61">
        <v>23357727</v>
      </c>
      <c r="AM28" s="61">
        <v>40770091</v>
      </c>
      <c r="AN28" s="61">
        <v>38876816</v>
      </c>
      <c r="AO28" s="61">
        <v>26519824</v>
      </c>
      <c r="AP28" s="61">
        <v>21876649</v>
      </c>
      <c r="AQ28" s="61">
        <v>13209131</v>
      </c>
    </row>
    <row r="29" spans="1:43" x14ac:dyDescent="0.35">
      <c r="A29" s="65" t="s">
        <v>382</v>
      </c>
      <c r="B29" s="65" t="s">
        <v>80</v>
      </c>
      <c r="C29" s="65" t="s">
        <v>338</v>
      </c>
      <c r="D29" s="61">
        <v>93294888</v>
      </c>
      <c r="E29" s="61">
        <v>102471196</v>
      </c>
      <c r="F29" s="61">
        <v>96868431</v>
      </c>
      <c r="G29" s="61">
        <v>92064497</v>
      </c>
      <c r="H29" s="61">
        <v>91984512</v>
      </c>
      <c r="I29" s="61">
        <v>93092962</v>
      </c>
      <c r="J29" s="61">
        <v>96458288</v>
      </c>
      <c r="K29" s="61">
        <v>94795692</v>
      </c>
      <c r="L29" s="61">
        <v>92627891</v>
      </c>
      <c r="M29" s="61">
        <v>89867289</v>
      </c>
      <c r="N29" s="61">
        <v>92803107</v>
      </c>
      <c r="O29" s="61">
        <v>92613037</v>
      </c>
      <c r="P29" s="61">
        <v>87413259</v>
      </c>
      <c r="Q29" s="61">
        <v>98568291</v>
      </c>
      <c r="R29" s="61">
        <v>103676324</v>
      </c>
      <c r="S29" s="61">
        <v>99523833</v>
      </c>
      <c r="T29" s="61">
        <v>96641707</v>
      </c>
      <c r="U29" s="61">
        <v>120147041</v>
      </c>
      <c r="V29" s="61">
        <v>99982709</v>
      </c>
      <c r="W29" s="61">
        <v>87911053</v>
      </c>
      <c r="X29" s="61">
        <v>106601657</v>
      </c>
      <c r="Y29" s="61">
        <v>77708309</v>
      </c>
      <c r="Z29" s="61">
        <v>88791021</v>
      </c>
      <c r="AA29" s="61">
        <v>80469033</v>
      </c>
      <c r="AB29" s="61">
        <v>69929853</v>
      </c>
      <c r="AC29" s="61">
        <v>71855601</v>
      </c>
      <c r="AD29" s="61">
        <v>68827821</v>
      </c>
      <c r="AE29" s="61">
        <v>76247331</v>
      </c>
      <c r="AF29" s="61">
        <v>70307460</v>
      </c>
      <c r="AG29" s="61">
        <v>71642684</v>
      </c>
      <c r="AH29" s="61">
        <v>70959132</v>
      </c>
      <c r="AI29" s="61">
        <v>76915284</v>
      </c>
      <c r="AJ29" s="61">
        <v>71385052</v>
      </c>
      <c r="AK29" s="61">
        <v>79629330</v>
      </c>
      <c r="AL29" s="61">
        <v>76489263</v>
      </c>
      <c r="AM29" s="61">
        <v>89038204</v>
      </c>
      <c r="AN29" s="61">
        <v>87322508</v>
      </c>
      <c r="AO29" s="61">
        <v>78908071</v>
      </c>
      <c r="AP29" s="61">
        <v>85663873</v>
      </c>
      <c r="AQ29" s="61">
        <v>31661865</v>
      </c>
    </row>
    <row r="30" spans="1:43" x14ac:dyDescent="0.35">
      <c r="A30" s="65" t="s">
        <v>383</v>
      </c>
      <c r="B30" s="65" t="s">
        <v>80</v>
      </c>
      <c r="C30" s="65" t="s">
        <v>384</v>
      </c>
      <c r="D30" s="61">
        <v>0</v>
      </c>
      <c r="E30" s="61">
        <v>0</v>
      </c>
      <c r="F30" s="61">
        <v>0</v>
      </c>
      <c r="G30" s="61">
        <v>0</v>
      </c>
      <c r="H30" s="61">
        <v>0</v>
      </c>
      <c r="I30" s="61">
        <v>0</v>
      </c>
      <c r="J30" s="61">
        <v>1399</v>
      </c>
      <c r="K30" s="61">
        <v>0</v>
      </c>
      <c r="L30" s="61">
        <v>0</v>
      </c>
      <c r="M30" s="61">
        <v>0</v>
      </c>
      <c r="N30" s="61">
        <v>0</v>
      </c>
      <c r="O30" s="61">
        <v>0</v>
      </c>
      <c r="P30" s="61">
        <v>0</v>
      </c>
      <c r="Q30" s="61">
        <v>0</v>
      </c>
      <c r="R30" s="61">
        <v>0</v>
      </c>
      <c r="S30" s="61">
        <v>0</v>
      </c>
      <c r="T30" s="61">
        <v>0</v>
      </c>
      <c r="U30" s="61">
        <v>0</v>
      </c>
      <c r="V30" s="61">
        <v>0</v>
      </c>
      <c r="W30" s="61">
        <v>0</v>
      </c>
      <c r="X30" s="61">
        <v>0</v>
      </c>
      <c r="Y30" s="61">
        <v>0</v>
      </c>
      <c r="Z30" s="61">
        <v>0</v>
      </c>
      <c r="AA30" s="61">
        <v>0</v>
      </c>
      <c r="AB30" s="61">
        <v>0</v>
      </c>
      <c r="AC30" s="61">
        <v>0</v>
      </c>
      <c r="AD30" s="61">
        <v>0</v>
      </c>
      <c r="AE30" s="61">
        <v>0</v>
      </c>
      <c r="AF30" s="61">
        <v>0</v>
      </c>
      <c r="AG30" s="61">
        <v>0</v>
      </c>
      <c r="AH30" s="61">
        <v>0</v>
      </c>
      <c r="AI30" s="61">
        <v>0</v>
      </c>
      <c r="AJ30" s="61">
        <v>0</v>
      </c>
      <c r="AK30" s="61">
        <v>0</v>
      </c>
      <c r="AL30" s="61">
        <v>0</v>
      </c>
      <c r="AM30" s="61">
        <v>0</v>
      </c>
      <c r="AN30" s="61">
        <v>0</v>
      </c>
      <c r="AO30" s="61">
        <v>0</v>
      </c>
      <c r="AP30" s="61">
        <v>0</v>
      </c>
      <c r="AQ30" s="61">
        <v>0</v>
      </c>
    </row>
    <row r="31" spans="1:43" x14ac:dyDescent="0.35">
      <c r="A31" s="65" t="s">
        <v>385</v>
      </c>
      <c r="B31" s="65" t="s">
        <v>80</v>
      </c>
      <c r="C31" s="65" t="s">
        <v>386</v>
      </c>
      <c r="D31" s="61">
        <v>440004</v>
      </c>
      <c r="E31" s="61">
        <v>568203</v>
      </c>
      <c r="F31" s="61">
        <v>668671</v>
      </c>
      <c r="G31" s="61">
        <v>652910</v>
      </c>
      <c r="H31" s="61">
        <v>636207</v>
      </c>
      <c r="I31" s="61">
        <v>740155</v>
      </c>
      <c r="J31" s="61">
        <v>665745</v>
      </c>
      <c r="K31" s="61">
        <v>472473</v>
      </c>
      <c r="L31" s="61">
        <v>494831</v>
      </c>
      <c r="M31" s="61">
        <v>466614</v>
      </c>
      <c r="N31" s="61">
        <v>564786</v>
      </c>
      <c r="O31" s="61">
        <v>369974</v>
      </c>
      <c r="P31" s="61">
        <v>345151</v>
      </c>
      <c r="Q31" s="61">
        <v>465557</v>
      </c>
      <c r="R31" s="61">
        <v>458884</v>
      </c>
      <c r="S31" s="61">
        <v>311853</v>
      </c>
      <c r="T31" s="61">
        <v>339185</v>
      </c>
      <c r="U31" s="61">
        <v>558994</v>
      </c>
      <c r="V31" s="61">
        <v>551019</v>
      </c>
      <c r="W31" s="61">
        <v>656463</v>
      </c>
      <c r="X31" s="61">
        <v>4538853</v>
      </c>
      <c r="Y31" s="61">
        <v>1588457</v>
      </c>
      <c r="Z31" s="61">
        <v>2416219</v>
      </c>
      <c r="AA31" s="61">
        <v>2105862</v>
      </c>
      <c r="AB31" s="61">
        <v>1465578</v>
      </c>
      <c r="AC31" s="61">
        <v>1184010</v>
      </c>
      <c r="AD31" s="61">
        <v>1162188</v>
      </c>
      <c r="AE31" s="61">
        <v>1126061</v>
      </c>
      <c r="AF31" s="61">
        <v>998512</v>
      </c>
      <c r="AG31" s="61">
        <v>1026920</v>
      </c>
      <c r="AH31" s="61">
        <v>1134653</v>
      </c>
      <c r="AI31" s="61">
        <v>910303</v>
      </c>
      <c r="AJ31" s="61">
        <v>696864</v>
      </c>
      <c r="AK31" s="61">
        <v>712294</v>
      </c>
      <c r="AL31" s="61">
        <v>749792</v>
      </c>
      <c r="AM31" s="61">
        <v>546311</v>
      </c>
      <c r="AN31" s="61">
        <v>443174</v>
      </c>
      <c r="AO31" s="61">
        <v>454899</v>
      </c>
      <c r="AP31" s="61">
        <v>506610</v>
      </c>
      <c r="AQ31" s="61">
        <v>179456</v>
      </c>
    </row>
    <row r="32" spans="1:43" x14ac:dyDescent="0.35">
      <c r="A32" s="65" t="s">
        <v>387</v>
      </c>
      <c r="B32" s="65" t="s">
        <v>80</v>
      </c>
      <c r="C32" s="65" t="s">
        <v>388</v>
      </c>
      <c r="D32" s="61">
        <v>76618164</v>
      </c>
      <c r="E32" s="61">
        <v>85126694</v>
      </c>
      <c r="F32" s="61">
        <v>79518605</v>
      </c>
      <c r="G32" s="61">
        <v>73494145</v>
      </c>
      <c r="H32" s="61">
        <v>73565242</v>
      </c>
      <c r="I32" s="61">
        <v>72836383</v>
      </c>
      <c r="J32" s="61">
        <v>76673940</v>
      </c>
      <c r="K32" s="61">
        <v>72749702</v>
      </c>
      <c r="L32" s="61">
        <v>70470408</v>
      </c>
      <c r="M32" s="61">
        <v>68194316</v>
      </c>
      <c r="N32" s="61">
        <v>69174165</v>
      </c>
      <c r="O32" s="61">
        <v>67514482</v>
      </c>
      <c r="P32" s="61">
        <v>65669075</v>
      </c>
      <c r="Q32" s="61">
        <v>78014875</v>
      </c>
      <c r="R32" s="61">
        <v>83419538</v>
      </c>
      <c r="S32" s="61">
        <v>76584630</v>
      </c>
      <c r="T32" s="61">
        <v>76835295</v>
      </c>
      <c r="U32" s="61">
        <v>100509997</v>
      </c>
      <c r="V32" s="61">
        <v>79147478</v>
      </c>
      <c r="W32" s="61">
        <v>69950797</v>
      </c>
      <c r="X32" s="61">
        <v>84033620</v>
      </c>
      <c r="Y32" s="61">
        <v>61213200</v>
      </c>
      <c r="Z32" s="61">
        <v>71056675</v>
      </c>
      <c r="AA32" s="61">
        <v>60880041</v>
      </c>
      <c r="AB32" s="61">
        <v>52747035</v>
      </c>
      <c r="AC32" s="61">
        <v>54604653</v>
      </c>
      <c r="AD32" s="61">
        <v>52623098</v>
      </c>
      <c r="AE32" s="61">
        <v>57143117</v>
      </c>
      <c r="AF32" s="61">
        <v>51874264</v>
      </c>
      <c r="AG32" s="61">
        <v>53695194</v>
      </c>
      <c r="AH32" s="61">
        <v>53870650</v>
      </c>
      <c r="AI32" s="61">
        <v>58748548</v>
      </c>
      <c r="AJ32" s="61">
        <v>54184433</v>
      </c>
      <c r="AK32" s="61">
        <v>61945147</v>
      </c>
      <c r="AL32" s="61">
        <v>59829275</v>
      </c>
      <c r="AM32" s="61">
        <v>70866258</v>
      </c>
      <c r="AN32" s="61">
        <v>70058825</v>
      </c>
      <c r="AO32" s="61">
        <v>62585329</v>
      </c>
      <c r="AP32" s="61">
        <v>70151975</v>
      </c>
      <c r="AQ32" s="61">
        <v>25182161</v>
      </c>
    </row>
    <row r="33" spans="1:43" x14ac:dyDescent="0.35">
      <c r="A33" s="65" t="s">
        <v>389</v>
      </c>
      <c r="B33" s="65" t="s">
        <v>80</v>
      </c>
      <c r="C33" s="65" t="s">
        <v>390</v>
      </c>
      <c r="D33" s="61">
        <v>15584551</v>
      </c>
      <c r="E33" s="61">
        <v>16013037</v>
      </c>
      <c r="F33" s="61">
        <v>16007881</v>
      </c>
      <c r="G33" s="61">
        <v>17293856</v>
      </c>
      <c r="H33" s="61">
        <v>17245567</v>
      </c>
      <c r="I33" s="61">
        <v>18900468</v>
      </c>
      <c r="J33" s="61">
        <v>18616412</v>
      </c>
      <c r="K33" s="61">
        <v>21006801</v>
      </c>
      <c r="L33" s="61">
        <v>21136848</v>
      </c>
      <c r="M33" s="61">
        <v>20576050</v>
      </c>
      <c r="N33" s="61">
        <v>22570957</v>
      </c>
      <c r="O33" s="61">
        <v>24207842</v>
      </c>
      <c r="P33" s="61">
        <v>20924128</v>
      </c>
      <c r="Q33" s="61">
        <v>19494582</v>
      </c>
      <c r="R33" s="61">
        <v>19350569</v>
      </c>
      <c r="S33" s="61">
        <v>22088922</v>
      </c>
      <c r="T33" s="61">
        <v>18968240</v>
      </c>
      <c r="U33" s="61">
        <v>18524170</v>
      </c>
      <c r="V33" s="61">
        <v>19794255</v>
      </c>
      <c r="W33" s="61">
        <v>16842870</v>
      </c>
      <c r="X33" s="61">
        <v>17582248</v>
      </c>
      <c r="Y33" s="61">
        <v>14529852</v>
      </c>
      <c r="Z33" s="61">
        <v>14986957</v>
      </c>
      <c r="AA33" s="61">
        <v>17154207</v>
      </c>
      <c r="AB33" s="61">
        <v>15292978</v>
      </c>
      <c r="AC33" s="61">
        <v>15361391</v>
      </c>
      <c r="AD33" s="61">
        <v>14586994</v>
      </c>
      <c r="AE33" s="61">
        <v>17500001</v>
      </c>
      <c r="AF33" s="61">
        <v>17099173</v>
      </c>
      <c r="AG33" s="61">
        <v>16501196</v>
      </c>
      <c r="AH33" s="61">
        <v>15613770</v>
      </c>
      <c r="AI33" s="61">
        <v>16930284</v>
      </c>
      <c r="AJ33" s="61">
        <v>16252768</v>
      </c>
      <c r="AK33" s="61">
        <v>16646785</v>
      </c>
      <c r="AL33" s="61">
        <v>15655828</v>
      </c>
      <c r="AM33" s="61">
        <v>17415034</v>
      </c>
      <c r="AN33" s="61">
        <v>16629227</v>
      </c>
      <c r="AO33" s="61">
        <v>15524498</v>
      </c>
      <c r="AP33" s="61">
        <v>14281607</v>
      </c>
      <c r="AQ33" s="61">
        <v>6195071</v>
      </c>
    </row>
    <row r="34" spans="1:43" x14ac:dyDescent="0.35">
      <c r="A34" s="65" t="s">
        <v>391</v>
      </c>
      <c r="B34" s="65" t="s">
        <v>80</v>
      </c>
      <c r="C34" s="65" t="s">
        <v>392</v>
      </c>
      <c r="D34" s="61">
        <v>652169</v>
      </c>
      <c r="E34" s="61">
        <v>763262</v>
      </c>
      <c r="F34" s="61">
        <v>673274</v>
      </c>
      <c r="G34" s="61">
        <v>623586</v>
      </c>
      <c r="H34" s="61">
        <v>537496</v>
      </c>
      <c r="I34" s="61">
        <v>615956</v>
      </c>
      <c r="J34" s="61">
        <v>500792</v>
      </c>
      <c r="K34" s="61">
        <v>566716</v>
      </c>
      <c r="L34" s="61">
        <v>525804</v>
      </c>
      <c r="M34" s="61">
        <v>630309</v>
      </c>
      <c r="N34" s="61">
        <v>493199</v>
      </c>
      <c r="O34" s="61">
        <v>520739</v>
      </c>
      <c r="P34" s="61">
        <v>474905</v>
      </c>
      <c r="Q34" s="61">
        <v>593277</v>
      </c>
      <c r="R34" s="61">
        <v>447333</v>
      </c>
      <c r="S34" s="61">
        <v>538428</v>
      </c>
      <c r="T34" s="61">
        <v>498987</v>
      </c>
      <c r="U34" s="61">
        <v>553880</v>
      </c>
      <c r="V34" s="61">
        <v>489957</v>
      </c>
      <c r="W34" s="61">
        <v>460923</v>
      </c>
      <c r="X34" s="61">
        <v>446936</v>
      </c>
      <c r="Y34" s="61">
        <v>376800</v>
      </c>
      <c r="Z34" s="61">
        <v>331170</v>
      </c>
      <c r="AA34" s="61">
        <v>328923</v>
      </c>
      <c r="AB34" s="61">
        <v>424262</v>
      </c>
      <c r="AC34" s="61">
        <v>705547</v>
      </c>
      <c r="AD34" s="61">
        <v>455541</v>
      </c>
      <c r="AE34" s="61">
        <v>478152</v>
      </c>
      <c r="AF34" s="61">
        <v>335511</v>
      </c>
      <c r="AG34" s="61">
        <v>419374</v>
      </c>
      <c r="AH34" s="61">
        <v>340059</v>
      </c>
      <c r="AI34" s="61">
        <v>326149</v>
      </c>
      <c r="AJ34" s="61">
        <v>250987</v>
      </c>
      <c r="AK34" s="61">
        <v>325104</v>
      </c>
      <c r="AL34" s="61">
        <v>254368</v>
      </c>
      <c r="AM34" s="61">
        <v>210601</v>
      </c>
      <c r="AN34" s="61">
        <v>191282</v>
      </c>
      <c r="AO34" s="61">
        <v>343345</v>
      </c>
      <c r="AP34" s="61">
        <v>723681</v>
      </c>
      <c r="AQ34" s="61">
        <v>105177</v>
      </c>
    </row>
    <row r="35" spans="1:43" x14ac:dyDescent="0.35">
      <c r="A35" s="65" t="s">
        <v>393</v>
      </c>
      <c r="B35" s="65" t="s">
        <v>81</v>
      </c>
      <c r="C35" s="65" t="s">
        <v>338</v>
      </c>
      <c r="D35" s="61">
        <v>2527894</v>
      </c>
      <c r="E35" s="61">
        <v>2443541</v>
      </c>
      <c r="F35" s="61">
        <v>2482785</v>
      </c>
      <c r="G35" s="61">
        <v>2473753</v>
      </c>
      <c r="H35" s="61">
        <v>2298915</v>
      </c>
      <c r="I35" s="61">
        <v>2351266</v>
      </c>
      <c r="J35" s="61">
        <v>2447066</v>
      </c>
      <c r="K35" s="61">
        <v>2364031</v>
      </c>
      <c r="L35" s="61">
        <v>2238477</v>
      </c>
      <c r="M35" s="61">
        <v>2365248</v>
      </c>
      <c r="N35" s="61">
        <v>2657839</v>
      </c>
      <c r="O35" s="61">
        <v>2740114</v>
      </c>
      <c r="P35" s="61">
        <v>2547304</v>
      </c>
      <c r="Q35" s="61">
        <v>2529534</v>
      </c>
      <c r="R35" s="61">
        <v>2228280</v>
      </c>
      <c r="S35" s="61">
        <v>2524908</v>
      </c>
      <c r="T35" s="61">
        <v>2664077</v>
      </c>
      <c r="U35" s="61">
        <v>2391494</v>
      </c>
      <c r="V35" s="61">
        <v>2644646</v>
      </c>
      <c r="W35" s="61">
        <v>2596083</v>
      </c>
      <c r="X35" s="61">
        <v>7948362</v>
      </c>
      <c r="Y35" s="61">
        <v>22734720</v>
      </c>
      <c r="Z35" s="61">
        <v>43122889</v>
      </c>
      <c r="AA35" s="61">
        <v>29367043</v>
      </c>
      <c r="AB35" s="61">
        <v>22107738</v>
      </c>
      <c r="AC35" s="61">
        <v>3838450</v>
      </c>
      <c r="AD35" s="61">
        <v>2129673</v>
      </c>
      <c r="AE35" s="61">
        <v>2136293</v>
      </c>
      <c r="AF35" s="61">
        <v>2019846</v>
      </c>
      <c r="AG35" s="61">
        <v>2029935</v>
      </c>
      <c r="AH35" s="61">
        <v>2076275</v>
      </c>
      <c r="AI35" s="61">
        <v>1978061</v>
      </c>
      <c r="AJ35" s="61">
        <v>1887178</v>
      </c>
      <c r="AK35" s="61">
        <v>1980451</v>
      </c>
      <c r="AL35" s="61">
        <v>2035798</v>
      </c>
      <c r="AM35" s="61">
        <v>2010110</v>
      </c>
      <c r="AN35" s="61">
        <v>1866520</v>
      </c>
      <c r="AO35" s="61">
        <v>645019</v>
      </c>
      <c r="AP35" s="61">
        <v>549194</v>
      </c>
      <c r="AQ35" s="61">
        <v>217369</v>
      </c>
    </row>
    <row r="36" spans="1:43" x14ac:dyDescent="0.35">
      <c r="A36" s="65" t="s">
        <v>394</v>
      </c>
      <c r="B36" s="65" t="s">
        <v>81</v>
      </c>
      <c r="C36" s="65" t="s">
        <v>395</v>
      </c>
      <c r="D36" s="61">
        <v>2527894</v>
      </c>
      <c r="E36" s="61">
        <v>2443541</v>
      </c>
      <c r="F36" s="61">
        <v>2482785</v>
      </c>
      <c r="G36" s="61">
        <v>2473753</v>
      </c>
      <c r="H36" s="61">
        <v>2298915</v>
      </c>
      <c r="I36" s="61">
        <v>2351266</v>
      </c>
      <c r="J36" s="61">
        <v>2447066</v>
      </c>
      <c r="K36" s="61">
        <v>2364031</v>
      </c>
      <c r="L36" s="61">
        <v>2238477</v>
      </c>
      <c r="M36" s="61">
        <v>2365248</v>
      </c>
      <c r="N36" s="61">
        <v>2657839</v>
      </c>
      <c r="O36" s="61">
        <v>2740114</v>
      </c>
      <c r="P36" s="61">
        <v>2547304</v>
      </c>
      <c r="Q36" s="61">
        <v>2529534</v>
      </c>
      <c r="R36" s="61">
        <v>2228280</v>
      </c>
      <c r="S36" s="61">
        <v>2524908</v>
      </c>
      <c r="T36" s="61">
        <v>2664077</v>
      </c>
      <c r="U36" s="61">
        <v>2391494</v>
      </c>
      <c r="V36" s="61">
        <v>2644646</v>
      </c>
      <c r="W36" s="61">
        <v>2596083</v>
      </c>
      <c r="X36" s="61">
        <v>7948362</v>
      </c>
      <c r="Y36" s="61">
        <v>22734720</v>
      </c>
      <c r="Z36" s="61">
        <v>43122889</v>
      </c>
      <c r="AA36" s="61">
        <v>29367043</v>
      </c>
      <c r="AB36" s="61">
        <v>22107738</v>
      </c>
      <c r="AC36" s="61">
        <v>3838450</v>
      </c>
      <c r="AD36" s="61">
        <v>2129673</v>
      </c>
      <c r="AE36" s="61">
        <v>2136293</v>
      </c>
      <c r="AF36" s="61">
        <v>2019846</v>
      </c>
      <c r="AG36" s="61">
        <v>2029935</v>
      </c>
      <c r="AH36" s="61">
        <v>2076275</v>
      </c>
      <c r="AI36" s="61">
        <v>1978061</v>
      </c>
      <c r="AJ36" s="61">
        <v>1887178</v>
      </c>
      <c r="AK36" s="61">
        <v>1980451</v>
      </c>
      <c r="AL36" s="61">
        <v>2035798</v>
      </c>
      <c r="AM36" s="61">
        <v>2010110</v>
      </c>
      <c r="AN36" s="61">
        <v>1866520</v>
      </c>
      <c r="AO36" s="61">
        <v>645019</v>
      </c>
      <c r="AP36" s="61">
        <v>549194</v>
      </c>
      <c r="AQ36" s="61">
        <v>217369</v>
      </c>
    </row>
    <row r="37" spans="1:43" x14ac:dyDescent="0.35">
      <c r="A37" s="65" t="s">
        <v>396</v>
      </c>
      <c r="B37" s="65" t="s">
        <v>82</v>
      </c>
      <c r="C37" s="65" t="s">
        <v>338</v>
      </c>
      <c r="D37" s="61">
        <v>94674870</v>
      </c>
      <c r="E37" s="61">
        <v>101624325</v>
      </c>
      <c r="F37" s="61">
        <v>84676388</v>
      </c>
      <c r="G37" s="61">
        <v>98407083</v>
      </c>
      <c r="H37" s="61">
        <v>72691248</v>
      </c>
      <c r="I37" s="61">
        <v>72958139</v>
      </c>
      <c r="J37" s="61">
        <v>52082678</v>
      </c>
      <c r="K37" s="61">
        <v>67625973</v>
      </c>
      <c r="L37" s="61">
        <v>53095807</v>
      </c>
      <c r="M37" s="61">
        <v>85463121</v>
      </c>
      <c r="N37" s="61">
        <v>62491153</v>
      </c>
      <c r="O37" s="61">
        <v>51697848</v>
      </c>
      <c r="P37" s="61">
        <v>51602996</v>
      </c>
      <c r="Q37" s="61">
        <v>70741396</v>
      </c>
      <c r="R37" s="61">
        <v>31796674</v>
      </c>
      <c r="S37" s="61">
        <v>55118857</v>
      </c>
      <c r="T37" s="61">
        <v>69743663</v>
      </c>
      <c r="U37" s="61">
        <v>73572144</v>
      </c>
      <c r="V37" s="61">
        <v>68535333</v>
      </c>
      <c r="W37" s="61">
        <v>37586109</v>
      </c>
      <c r="X37" s="61">
        <v>43475438</v>
      </c>
      <c r="Y37" s="61">
        <v>47275368</v>
      </c>
      <c r="Z37" s="61">
        <v>42382517</v>
      </c>
      <c r="AA37" s="61">
        <v>42968046</v>
      </c>
      <c r="AB37" s="61">
        <v>27648638</v>
      </c>
      <c r="AC37" s="61">
        <v>32424691</v>
      </c>
      <c r="AD37" s="61">
        <v>25662025</v>
      </c>
      <c r="AE37" s="61">
        <v>26237992</v>
      </c>
      <c r="AF37" s="61">
        <v>23241442</v>
      </c>
      <c r="AG37" s="61">
        <v>29992884</v>
      </c>
      <c r="AH37" s="61">
        <v>25973321</v>
      </c>
      <c r="AI37" s="61">
        <v>25833168</v>
      </c>
      <c r="AJ37" s="61">
        <v>24571890</v>
      </c>
      <c r="AK37" s="61">
        <v>24108697</v>
      </c>
      <c r="AL37" s="61">
        <v>22577004</v>
      </c>
      <c r="AM37" s="61">
        <v>22224955</v>
      </c>
      <c r="AN37" s="61">
        <v>23490550</v>
      </c>
      <c r="AO37" s="61">
        <v>21643894</v>
      </c>
      <c r="AP37" s="61">
        <v>22689780</v>
      </c>
      <c r="AQ37" s="61">
        <v>9232257</v>
      </c>
    </row>
    <row r="38" spans="1:43" x14ac:dyDescent="0.35">
      <c r="A38" s="65" t="s">
        <v>397</v>
      </c>
      <c r="B38" s="65" t="s">
        <v>82</v>
      </c>
      <c r="C38" s="65" t="s">
        <v>398</v>
      </c>
      <c r="D38" s="61">
        <v>94323556</v>
      </c>
      <c r="E38" s="61">
        <v>90188666</v>
      </c>
      <c r="F38" s="61">
        <v>80503265</v>
      </c>
      <c r="G38" s="61">
        <v>97819490</v>
      </c>
      <c r="H38" s="61">
        <v>72474500</v>
      </c>
      <c r="I38" s="61">
        <v>60121191</v>
      </c>
      <c r="J38" s="61">
        <v>47157740</v>
      </c>
      <c r="K38" s="61">
        <v>67024578</v>
      </c>
      <c r="L38" s="61">
        <v>52795190</v>
      </c>
      <c r="M38" s="61">
        <v>74023515</v>
      </c>
      <c r="N38" s="61">
        <v>57723813</v>
      </c>
      <c r="O38" s="61">
        <v>50927412</v>
      </c>
      <c r="P38" s="61">
        <v>51340681</v>
      </c>
      <c r="Q38" s="61">
        <v>62487059</v>
      </c>
      <c r="R38" s="61">
        <v>27661893</v>
      </c>
      <c r="S38" s="61">
        <v>54418577</v>
      </c>
      <c r="T38" s="61">
        <v>69493532</v>
      </c>
      <c r="U38" s="61">
        <v>65329246</v>
      </c>
      <c r="V38" s="61">
        <v>65055348</v>
      </c>
      <c r="W38" s="61">
        <v>37259793</v>
      </c>
      <c r="X38" s="61">
        <v>43276659</v>
      </c>
      <c r="Y38" s="61">
        <v>41444014</v>
      </c>
      <c r="Z38" s="61">
        <v>39221411</v>
      </c>
      <c r="AA38" s="61">
        <v>42496946</v>
      </c>
      <c r="AB38" s="61">
        <v>27434030</v>
      </c>
      <c r="AC38" s="61">
        <v>26436201</v>
      </c>
      <c r="AD38" s="61">
        <v>23830745</v>
      </c>
      <c r="AE38" s="61">
        <v>25677792</v>
      </c>
      <c r="AF38" s="61">
        <v>23100242</v>
      </c>
      <c r="AG38" s="61">
        <v>23043084</v>
      </c>
      <c r="AH38" s="61">
        <v>22365556</v>
      </c>
      <c r="AI38" s="61">
        <v>25233768</v>
      </c>
      <c r="AJ38" s="61">
        <v>24404390</v>
      </c>
      <c r="AK38" s="61">
        <v>23751997</v>
      </c>
      <c r="AL38" s="61">
        <v>22277404</v>
      </c>
      <c r="AM38" s="61">
        <v>22170255</v>
      </c>
      <c r="AN38" s="61">
        <v>23454150</v>
      </c>
      <c r="AO38" s="61">
        <v>21638894</v>
      </c>
      <c r="AP38" s="61">
        <v>22681780</v>
      </c>
      <c r="AQ38" s="61">
        <v>9232257</v>
      </c>
    </row>
    <row r="39" spans="1:43" x14ac:dyDescent="0.35">
      <c r="A39" s="65" t="s">
        <v>399</v>
      </c>
      <c r="B39" s="65" t="s">
        <v>82</v>
      </c>
      <c r="C39" s="65" t="s">
        <v>400</v>
      </c>
      <c r="D39" s="61">
        <v>351314</v>
      </c>
      <c r="E39" s="61">
        <v>11435659</v>
      </c>
      <c r="F39" s="61">
        <v>4173123</v>
      </c>
      <c r="G39" s="61">
        <v>587593</v>
      </c>
      <c r="H39" s="61">
        <v>216748</v>
      </c>
      <c r="I39" s="61">
        <v>12836948</v>
      </c>
      <c r="J39" s="61">
        <v>4924938</v>
      </c>
      <c r="K39" s="61">
        <v>601395</v>
      </c>
      <c r="L39" s="61">
        <v>300617</v>
      </c>
      <c r="M39" s="61">
        <v>11439606</v>
      </c>
      <c r="N39" s="61">
        <v>4767340</v>
      </c>
      <c r="O39" s="61">
        <v>770436</v>
      </c>
      <c r="P39" s="61">
        <v>262315</v>
      </c>
      <c r="Q39" s="61">
        <v>8254337</v>
      </c>
      <c r="R39" s="61">
        <v>4134781</v>
      </c>
      <c r="S39" s="61">
        <v>700280</v>
      </c>
      <c r="T39" s="61">
        <v>250131</v>
      </c>
      <c r="U39" s="61">
        <v>8242898</v>
      </c>
      <c r="V39" s="61">
        <v>3479985</v>
      </c>
      <c r="W39" s="61">
        <v>326316</v>
      </c>
      <c r="X39" s="61">
        <v>198779</v>
      </c>
      <c r="Y39" s="61">
        <v>5831354</v>
      </c>
      <c r="Z39" s="61">
        <v>3161106</v>
      </c>
      <c r="AA39" s="61">
        <v>471100</v>
      </c>
      <c r="AB39" s="61">
        <v>214608</v>
      </c>
      <c r="AC39" s="61">
        <v>5988490</v>
      </c>
      <c r="AD39" s="61">
        <v>1831280</v>
      </c>
      <c r="AE39" s="61">
        <v>560200</v>
      </c>
      <c r="AF39" s="61">
        <v>141200</v>
      </c>
      <c r="AG39" s="61">
        <v>6949800</v>
      </c>
      <c r="AH39" s="61">
        <v>3607765</v>
      </c>
      <c r="AI39" s="61">
        <v>599400</v>
      </c>
      <c r="AJ39" s="61">
        <v>167500</v>
      </c>
      <c r="AK39" s="61">
        <v>356700</v>
      </c>
      <c r="AL39" s="61">
        <v>299600</v>
      </c>
      <c r="AM39" s="61">
        <v>54700</v>
      </c>
      <c r="AN39" s="61">
        <v>36400</v>
      </c>
      <c r="AO39" s="61">
        <v>5000</v>
      </c>
      <c r="AP39" s="61">
        <v>8000</v>
      </c>
      <c r="AQ39" s="61">
        <v>0</v>
      </c>
    </row>
    <row r="40" spans="1:43" x14ac:dyDescent="0.35">
      <c r="A40" s="65" t="s">
        <v>401</v>
      </c>
      <c r="B40" s="65" t="s">
        <v>83</v>
      </c>
      <c r="C40" s="65" t="s">
        <v>338</v>
      </c>
      <c r="D40" s="61">
        <v>13685519</v>
      </c>
      <c r="E40" s="61">
        <v>9321721</v>
      </c>
      <c r="F40" s="61">
        <v>7352038</v>
      </c>
      <c r="G40" s="61">
        <v>11860346</v>
      </c>
      <c r="H40" s="61">
        <v>10586064</v>
      </c>
      <c r="I40" s="61">
        <v>6483156</v>
      </c>
      <c r="J40" s="61">
        <v>5538149</v>
      </c>
      <c r="K40" s="61">
        <v>13472069</v>
      </c>
      <c r="L40" s="61">
        <v>11191177</v>
      </c>
      <c r="M40" s="61">
        <v>6744023</v>
      </c>
      <c r="N40" s="61">
        <v>6277244</v>
      </c>
      <c r="O40" s="61">
        <v>16123795</v>
      </c>
      <c r="P40" s="61">
        <v>14131832</v>
      </c>
      <c r="Q40" s="61">
        <v>7553120</v>
      </c>
      <c r="R40" s="61">
        <v>4735572</v>
      </c>
      <c r="S40" s="61">
        <v>6785732</v>
      </c>
      <c r="T40" s="61">
        <v>6942128</v>
      </c>
      <c r="U40" s="61">
        <v>3171715</v>
      </c>
      <c r="V40" s="61">
        <v>3143394</v>
      </c>
      <c r="W40" s="61">
        <v>9595056</v>
      </c>
      <c r="X40" s="61">
        <v>16206381</v>
      </c>
      <c r="Y40" s="61">
        <v>7714937</v>
      </c>
      <c r="Z40" s="61">
        <v>3270819</v>
      </c>
      <c r="AA40" s="61">
        <v>9589855</v>
      </c>
      <c r="AB40" s="61">
        <v>6491416</v>
      </c>
      <c r="AC40" s="61">
        <v>7838998</v>
      </c>
      <c r="AD40" s="61">
        <v>7840653</v>
      </c>
      <c r="AE40" s="61">
        <v>9986726</v>
      </c>
      <c r="AF40" s="61">
        <v>6418941</v>
      </c>
      <c r="AG40" s="61">
        <v>4295811</v>
      </c>
      <c r="AH40" s="61">
        <v>3467801</v>
      </c>
      <c r="AI40" s="61">
        <v>9638307</v>
      </c>
      <c r="AJ40" s="61">
        <v>7447362</v>
      </c>
      <c r="AK40" s="61">
        <v>4276884</v>
      </c>
      <c r="AL40" s="61">
        <v>4781617</v>
      </c>
      <c r="AM40" s="61">
        <v>11547711</v>
      </c>
      <c r="AN40" s="61">
        <v>7877875</v>
      </c>
      <c r="AO40" s="61">
        <v>5116187</v>
      </c>
      <c r="AP40" s="61">
        <v>5799271</v>
      </c>
      <c r="AQ40" s="61">
        <v>4846202</v>
      </c>
    </row>
    <row r="41" spans="1:43" x14ac:dyDescent="0.35">
      <c r="A41" s="65" t="s">
        <v>402</v>
      </c>
      <c r="B41" s="65" t="s">
        <v>83</v>
      </c>
      <c r="C41" s="65" t="s">
        <v>403</v>
      </c>
      <c r="D41" s="61">
        <v>13685519</v>
      </c>
      <c r="E41" s="61">
        <v>9321721</v>
      </c>
      <c r="F41" s="61">
        <v>7352038</v>
      </c>
      <c r="G41" s="61">
        <v>11860346</v>
      </c>
      <c r="H41" s="61">
        <v>10586064</v>
      </c>
      <c r="I41" s="61">
        <v>6483156</v>
      </c>
      <c r="J41" s="61">
        <v>5538149</v>
      </c>
      <c r="K41" s="61">
        <v>13472069</v>
      </c>
      <c r="L41" s="61">
        <v>11191177</v>
      </c>
      <c r="M41" s="61">
        <v>6744023</v>
      </c>
      <c r="N41" s="61">
        <v>6277244</v>
      </c>
      <c r="O41" s="61">
        <v>16123795</v>
      </c>
      <c r="P41" s="61">
        <v>14131832</v>
      </c>
      <c r="Q41" s="61">
        <v>7553120</v>
      </c>
      <c r="R41" s="61">
        <v>4735572</v>
      </c>
      <c r="S41" s="61">
        <v>6655043</v>
      </c>
      <c r="T41" s="61">
        <v>6766571</v>
      </c>
      <c r="U41" s="61">
        <v>3116592</v>
      </c>
      <c r="V41" s="61">
        <v>3125092</v>
      </c>
      <c r="W41" s="61">
        <v>6942027</v>
      </c>
      <c r="X41" s="61">
        <v>6435716</v>
      </c>
      <c r="Y41" s="61">
        <v>3151404</v>
      </c>
      <c r="Z41" s="61">
        <v>3007744</v>
      </c>
      <c r="AA41" s="61">
        <v>7792284</v>
      </c>
      <c r="AB41" s="61">
        <v>4593316</v>
      </c>
      <c r="AC41" s="61">
        <v>2759872</v>
      </c>
      <c r="AD41" s="61">
        <v>2415484</v>
      </c>
      <c r="AE41" s="61">
        <v>5868969</v>
      </c>
      <c r="AF41" s="61">
        <v>4759390</v>
      </c>
      <c r="AG41" s="61">
        <v>2430927</v>
      </c>
      <c r="AH41" s="61">
        <v>2358650</v>
      </c>
      <c r="AI41" s="61">
        <v>6027207</v>
      </c>
      <c r="AJ41" s="61">
        <v>5745579</v>
      </c>
      <c r="AK41" s="61">
        <v>2911680</v>
      </c>
      <c r="AL41" s="61">
        <v>2320207</v>
      </c>
      <c r="AM41" s="61">
        <v>4916692</v>
      </c>
      <c r="AN41" s="61">
        <v>5707304</v>
      </c>
      <c r="AO41" s="61">
        <v>3261652</v>
      </c>
      <c r="AP41" s="61">
        <v>2632496</v>
      </c>
      <c r="AQ41" s="61">
        <v>1903209</v>
      </c>
    </row>
    <row r="42" spans="1:43" x14ac:dyDescent="0.35">
      <c r="A42" s="65" t="s">
        <v>404</v>
      </c>
      <c r="B42" s="65" t="s">
        <v>83</v>
      </c>
      <c r="C42" s="65" t="s">
        <v>405</v>
      </c>
      <c r="D42" s="61">
        <v>0</v>
      </c>
      <c r="E42" s="61">
        <v>0</v>
      </c>
      <c r="F42" s="61">
        <v>0</v>
      </c>
      <c r="G42" s="61">
        <v>0</v>
      </c>
      <c r="H42" s="61">
        <v>0</v>
      </c>
      <c r="I42" s="61">
        <v>0</v>
      </c>
      <c r="J42" s="61">
        <v>0</v>
      </c>
      <c r="K42" s="61">
        <v>0</v>
      </c>
      <c r="L42" s="61">
        <v>0</v>
      </c>
      <c r="M42" s="61">
        <v>0</v>
      </c>
      <c r="N42" s="61">
        <v>0</v>
      </c>
      <c r="O42" s="61">
        <v>0</v>
      </c>
      <c r="P42" s="61">
        <v>0</v>
      </c>
      <c r="Q42" s="61">
        <v>0</v>
      </c>
      <c r="R42" s="61">
        <v>0</v>
      </c>
      <c r="S42" s="61">
        <v>130689</v>
      </c>
      <c r="T42" s="61">
        <v>175557</v>
      </c>
      <c r="U42" s="61">
        <v>55123</v>
      </c>
      <c r="V42" s="61">
        <v>18302</v>
      </c>
      <c r="W42" s="61">
        <v>2653029</v>
      </c>
      <c r="X42" s="61">
        <v>9770665</v>
      </c>
      <c r="Y42" s="61">
        <v>4563533</v>
      </c>
      <c r="Z42" s="61">
        <v>263075</v>
      </c>
      <c r="AA42" s="61">
        <v>1797571</v>
      </c>
      <c r="AB42" s="61">
        <v>512338</v>
      </c>
      <c r="AC42" s="61">
        <v>4389038</v>
      </c>
      <c r="AD42" s="61">
        <v>4125607</v>
      </c>
      <c r="AE42" s="61">
        <v>950352</v>
      </c>
      <c r="AF42" s="61">
        <v>559966</v>
      </c>
      <c r="AG42" s="61">
        <v>686961</v>
      </c>
      <c r="AH42" s="61">
        <v>767020</v>
      </c>
      <c r="AI42" s="61">
        <v>603082</v>
      </c>
      <c r="AJ42" s="61">
        <v>267698</v>
      </c>
      <c r="AK42" s="61">
        <v>94553</v>
      </c>
      <c r="AL42" s="61">
        <v>72658</v>
      </c>
      <c r="AM42" s="61">
        <v>28444</v>
      </c>
      <c r="AN42" s="61">
        <v>22988</v>
      </c>
      <c r="AO42" s="61">
        <v>35848</v>
      </c>
      <c r="AP42" s="61">
        <v>13690</v>
      </c>
      <c r="AQ42" s="61">
        <v>8363</v>
      </c>
    </row>
    <row r="43" spans="1:43" x14ac:dyDescent="0.35">
      <c r="A43" s="65" t="s">
        <v>406</v>
      </c>
      <c r="B43" s="65" t="s">
        <v>83</v>
      </c>
      <c r="C43" s="65" t="s">
        <v>407</v>
      </c>
      <c r="D43" s="61">
        <v>0</v>
      </c>
      <c r="E43" s="61">
        <v>0</v>
      </c>
      <c r="F43" s="61">
        <v>0</v>
      </c>
      <c r="G43" s="61">
        <v>0</v>
      </c>
      <c r="H43" s="61">
        <v>0</v>
      </c>
      <c r="I43" s="61">
        <v>0</v>
      </c>
      <c r="J43" s="61">
        <v>0</v>
      </c>
      <c r="K43" s="61">
        <v>0</v>
      </c>
      <c r="L43" s="61">
        <v>0</v>
      </c>
      <c r="M43" s="61">
        <v>0</v>
      </c>
      <c r="N43" s="61">
        <v>0</v>
      </c>
      <c r="O43" s="61">
        <v>0</v>
      </c>
      <c r="P43" s="61">
        <v>0</v>
      </c>
      <c r="Q43" s="61">
        <v>0</v>
      </c>
      <c r="R43" s="61">
        <v>0</v>
      </c>
      <c r="S43" s="61">
        <v>0</v>
      </c>
      <c r="T43" s="61">
        <v>0</v>
      </c>
      <c r="U43" s="61">
        <v>0</v>
      </c>
      <c r="V43" s="61">
        <v>0</v>
      </c>
      <c r="W43" s="61">
        <v>0</v>
      </c>
      <c r="X43" s="61">
        <v>0</v>
      </c>
      <c r="Y43" s="61">
        <v>0</v>
      </c>
      <c r="Z43" s="61">
        <v>0</v>
      </c>
      <c r="AA43" s="61">
        <v>0</v>
      </c>
      <c r="AB43" s="61">
        <v>1385762</v>
      </c>
      <c r="AC43" s="61">
        <v>690088</v>
      </c>
      <c r="AD43" s="61">
        <v>1299562</v>
      </c>
      <c r="AE43" s="61">
        <v>3167405</v>
      </c>
      <c r="AF43" s="61">
        <v>1099585</v>
      </c>
      <c r="AG43" s="61">
        <v>1177923</v>
      </c>
      <c r="AH43" s="61">
        <v>342131</v>
      </c>
      <c r="AI43" s="61">
        <v>3008018</v>
      </c>
      <c r="AJ43" s="61">
        <v>1434085</v>
      </c>
      <c r="AK43" s="61">
        <v>1270161</v>
      </c>
      <c r="AL43" s="61">
        <v>2388052</v>
      </c>
      <c r="AM43" s="61">
        <v>6388154</v>
      </c>
      <c r="AN43" s="61">
        <v>1925261</v>
      </c>
      <c r="AO43" s="61">
        <v>1615205</v>
      </c>
      <c r="AP43" s="61">
        <v>2784706</v>
      </c>
      <c r="AQ43" s="61">
        <v>2906801</v>
      </c>
    </row>
    <row r="44" spans="1:43" x14ac:dyDescent="0.35">
      <c r="A44" s="65" t="s">
        <v>408</v>
      </c>
      <c r="B44" s="65" t="s">
        <v>83</v>
      </c>
      <c r="C44" s="65" t="s">
        <v>409</v>
      </c>
      <c r="D44" s="61">
        <v>0</v>
      </c>
      <c r="E44" s="61">
        <v>0</v>
      </c>
      <c r="F44" s="61">
        <v>0</v>
      </c>
      <c r="G44" s="61">
        <v>0</v>
      </c>
      <c r="H44" s="61">
        <v>0</v>
      </c>
      <c r="I44" s="61">
        <v>0</v>
      </c>
      <c r="J44" s="61">
        <v>0</v>
      </c>
      <c r="K44" s="61">
        <v>0</v>
      </c>
      <c r="L44" s="61">
        <v>0</v>
      </c>
      <c r="M44" s="61">
        <v>0</v>
      </c>
      <c r="N44" s="61">
        <v>0</v>
      </c>
      <c r="O44" s="61">
        <v>0</v>
      </c>
      <c r="P44" s="61">
        <v>0</v>
      </c>
      <c r="Q44" s="61">
        <v>0</v>
      </c>
      <c r="R44" s="61">
        <v>0</v>
      </c>
      <c r="S44" s="61">
        <v>0</v>
      </c>
      <c r="T44" s="61">
        <v>0</v>
      </c>
      <c r="U44" s="61">
        <v>0</v>
      </c>
      <c r="V44" s="61">
        <v>0</v>
      </c>
      <c r="W44" s="61">
        <v>0</v>
      </c>
      <c r="X44" s="61">
        <v>0</v>
      </c>
      <c r="Y44" s="61">
        <v>0</v>
      </c>
      <c r="Z44" s="61">
        <v>0</v>
      </c>
      <c r="AA44" s="61">
        <v>0</v>
      </c>
      <c r="AB44" s="61">
        <v>0</v>
      </c>
      <c r="AC44" s="61">
        <v>0</v>
      </c>
      <c r="AD44" s="61">
        <v>0</v>
      </c>
      <c r="AE44" s="61">
        <v>0</v>
      </c>
      <c r="AF44" s="61">
        <v>0</v>
      </c>
      <c r="AG44" s="61">
        <v>0</v>
      </c>
      <c r="AH44" s="61">
        <v>0</v>
      </c>
      <c r="AI44" s="61">
        <v>0</v>
      </c>
      <c r="AJ44" s="61">
        <v>0</v>
      </c>
      <c r="AK44" s="61">
        <v>490</v>
      </c>
      <c r="AL44" s="61">
        <v>700</v>
      </c>
      <c r="AM44" s="61">
        <v>214421</v>
      </c>
      <c r="AN44" s="61">
        <v>222322</v>
      </c>
      <c r="AO44" s="61">
        <v>203482</v>
      </c>
      <c r="AP44" s="61">
        <v>368379</v>
      </c>
      <c r="AQ44" s="61">
        <v>27829</v>
      </c>
    </row>
    <row r="45" spans="1:43" x14ac:dyDescent="0.35">
      <c r="A45" s="65" t="s">
        <v>410</v>
      </c>
      <c r="B45" s="65" t="s">
        <v>84</v>
      </c>
      <c r="C45" s="65" t="s">
        <v>338</v>
      </c>
      <c r="D45" s="61">
        <v>338696433</v>
      </c>
      <c r="E45" s="61">
        <v>378506862</v>
      </c>
      <c r="F45" s="61">
        <v>419255598</v>
      </c>
      <c r="G45" s="61">
        <v>388034530</v>
      </c>
      <c r="H45" s="61">
        <v>337195308</v>
      </c>
      <c r="I45" s="61">
        <v>369250753</v>
      </c>
      <c r="J45" s="61">
        <v>412994973</v>
      </c>
      <c r="K45" s="61">
        <v>399271037</v>
      </c>
      <c r="L45" s="61">
        <v>328487251</v>
      </c>
      <c r="M45" s="61">
        <v>364496208</v>
      </c>
      <c r="N45" s="61">
        <v>397860976</v>
      </c>
      <c r="O45" s="61">
        <v>370487316</v>
      </c>
      <c r="P45" s="61">
        <v>315514286</v>
      </c>
      <c r="Q45" s="61">
        <v>353221797</v>
      </c>
      <c r="R45" s="61">
        <v>381592557</v>
      </c>
      <c r="S45" s="61">
        <v>378367721</v>
      </c>
      <c r="T45" s="61">
        <v>327267298</v>
      </c>
      <c r="U45" s="61">
        <v>354662162</v>
      </c>
      <c r="V45" s="61">
        <v>431443293</v>
      </c>
      <c r="W45" s="61">
        <v>328092747</v>
      </c>
      <c r="X45" s="61">
        <v>342228369</v>
      </c>
      <c r="Y45" s="61">
        <v>333838736</v>
      </c>
      <c r="Z45" s="61">
        <v>392015041</v>
      </c>
      <c r="AA45" s="61">
        <v>378017889</v>
      </c>
      <c r="AB45" s="61">
        <v>316371064</v>
      </c>
      <c r="AC45" s="61">
        <v>349730224</v>
      </c>
      <c r="AD45" s="61">
        <v>364402370</v>
      </c>
      <c r="AE45" s="61">
        <v>362323152</v>
      </c>
      <c r="AF45" s="61">
        <v>317876748</v>
      </c>
      <c r="AG45" s="61">
        <v>341649092</v>
      </c>
      <c r="AH45" s="61">
        <v>362828644</v>
      </c>
      <c r="AI45" s="61">
        <v>351769164</v>
      </c>
      <c r="AJ45" s="61">
        <v>302078013</v>
      </c>
      <c r="AK45" s="61">
        <v>332309993</v>
      </c>
      <c r="AL45" s="61">
        <v>364115322</v>
      </c>
      <c r="AM45" s="61">
        <v>346776118</v>
      </c>
      <c r="AN45" s="61">
        <v>321760808</v>
      </c>
      <c r="AO45" s="61">
        <v>363252157</v>
      </c>
      <c r="AP45" s="61">
        <v>395686125</v>
      </c>
      <c r="AQ45" s="61">
        <v>163320454</v>
      </c>
    </row>
    <row r="46" spans="1:43" x14ac:dyDescent="0.35">
      <c r="A46" s="65" t="s">
        <v>411</v>
      </c>
      <c r="B46" s="65" t="s">
        <v>84</v>
      </c>
      <c r="C46" s="65" t="s">
        <v>412</v>
      </c>
      <c r="D46" s="61">
        <v>193212339</v>
      </c>
      <c r="E46" s="61">
        <v>209661536</v>
      </c>
      <c r="F46" s="61">
        <v>233455372</v>
      </c>
      <c r="G46" s="61">
        <v>217217719</v>
      </c>
      <c r="H46" s="61">
        <v>189263414</v>
      </c>
      <c r="I46" s="61">
        <v>206927140</v>
      </c>
      <c r="J46" s="61">
        <v>229140096</v>
      </c>
      <c r="K46" s="61">
        <v>224369049</v>
      </c>
      <c r="L46" s="61">
        <v>185443408</v>
      </c>
      <c r="M46" s="61">
        <v>201223453</v>
      </c>
      <c r="N46" s="61">
        <v>217777803</v>
      </c>
      <c r="O46" s="61">
        <v>207011198</v>
      </c>
      <c r="P46" s="61">
        <v>177137314</v>
      </c>
      <c r="Q46" s="61">
        <v>196226474</v>
      </c>
      <c r="R46" s="61">
        <v>209326945</v>
      </c>
      <c r="S46" s="61">
        <v>214552099</v>
      </c>
      <c r="T46" s="61">
        <v>179946468</v>
      </c>
      <c r="U46" s="61">
        <v>200013004</v>
      </c>
      <c r="V46" s="61">
        <v>241674787</v>
      </c>
      <c r="W46" s="61">
        <v>184188210</v>
      </c>
      <c r="X46" s="61">
        <v>190847554</v>
      </c>
      <c r="Y46" s="61">
        <v>180876930</v>
      </c>
      <c r="Z46" s="61">
        <v>212187549</v>
      </c>
      <c r="AA46" s="61">
        <v>213296502</v>
      </c>
      <c r="AB46" s="61">
        <v>181093117</v>
      </c>
      <c r="AC46" s="61">
        <v>197538770</v>
      </c>
      <c r="AD46" s="61">
        <v>196331697</v>
      </c>
      <c r="AE46" s="61">
        <v>200829016</v>
      </c>
      <c r="AF46" s="61">
        <v>177461642</v>
      </c>
      <c r="AG46" s="61">
        <v>193095906</v>
      </c>
      <c r="AH46" s="61">
        <v>203908539</v>
      </c>
      <c r="AI46" s="61">
        <v>212572224</v>
      </c>
      <c r="AJ46" s="61">
        <v>186336170</v>
      </c>
      <c r="AK46" s="61">
        <v>203408016</v>
      </c>
      <c r="AL46" s="61">
        <v>214733432</v>
      </c>
      <c r="AM46" s="61">
        <v>213023151</v>
      </c>
      <c r="AN46" s="61">
        <v>200445867</v>
      </c>
      <c r="AO46" s="61">
        <v>226675182</v>
      </c>
      <c r="AP46" s="61">
        <v>236493036</v>
      </c>
      <c r="AQ46" s="61">
        <v>98046464</v>
      </c>
    </row>
    <row r="47" spans="1:43" x14ac:dyDescent="0.35">
      <c r="A47" s="65" t="s">
        <v>413</v>
      </c>
      <c r="B47" s="65" t="s">
        <v>84</v>
      </c>
      <c r="C47" s="65" t="s">
        <v>414</v>
      </c>
      <c r="D47" s="61">
        <v>48276349</v>
      </c>
      <c r="E47" s="61">
        <v>58573450</v>
      </c>
      <c r="F47" s="61">
        <v>67853782</v>
      </c>
      <c r="G47" s="61">
        <v>56142944</v>
      </c>
      <c r="H47" s="61">
        <v>44728965</v>
      </c>
      <c r="I47" s="61">
        <v>53730063</v>
      </c>
      <c r="J47" s="61">
        <v>68679024</v>
      </c>
      <c r="K47" s="61">
        <v>56447056</v>
      </c>
      <c r="L47" s="61">
        <v>46003328</v>
      </c>
      <c r="M47" s="61">
        <v>57194442</v>
      </c>
      <c r="N47" s="61">
        <v>69677551</v>
      </c>
      <c r="O47" s="61">
        <v>55445804</v>
      </c>
      <c r="P47" s="61">
        <v>44514764</v>
      </c>
      <c r="Q47" s="61">
        <v>54527308</v>
      </c>
      <c r="R47" s="61">
        <v>63913798</v>
      </c>
      <c r="S47" s="61">
        <v>54774706</v>
      </c>
      <c r="T47" s="61">
        <v>46221983</v>
      </c>
      <c r="U47" s="61">
        <v>53918946</v>
      </c>
      <c r="V47" s="61">
        <v>74935631</v>
      </c>
      <c r="W47" s="61">
        <v>51259442</v>
      </c>
      <c r="X47" s="61">
        <v>48559091</v>
      </c>
      <c r="Y47" s="61">
        <v>57748361</v>
      </c>
      <c r="Z47" s="61">
        <v>69720277</v>
      </c>
      <c r="AA47" s="61">
        <v>60399073</v>
      </c>
      <c r="AB47" s="61">
        <v>48417348</v>
      </c>
      <c r="AC47" s="61">
        <v>55923260</v>
      </c>
      <c r="AD47" s="61">
        <v>67983967</v>
      </c>
      <c r="AE47" s="61">
        <v>58250721</v>
      </c>
      <c r="AF47" s="61">
        <v>49059986</v>
      </c>
      <c r="AG47" s="61">
        <v>55055171</v>
      </c>
      <c r="AH47" s="61">
        <v>67288538</v>
      </c>
      <c r="AI47" s="61">
        <v>57807163</v>
      </c>
      <c r="AJ47" s="61">
        <v>46241232</v>
      </c>
      <c r="AK47" s="61">
        <v>51461127</v>
      </c>
      <c r="AL47" s="61">
        <v>69091240</v>
      </c>
      <c r="AM47" s="61">
        <v>55425753</v>
      </c>
      <c r="AN47" s="61">
        <v>48518904</v>
      </c>
      <c r="AO47" s="61">
        <v>56229128</v>
      </c>
      <c r="AP47" s="61">
        <v>68341991</v>
      </c>
      <c r="AQ47" s="61">
        <v>25642616</v>
      </c>
    </row>
    <row r="48" spans="1:43" x14ac:dyDescent="0.35">
      <c r="A48" s="65" t="s">
        <v>415</v>
      </c>
      <c r="B48" s="65" t="s">
        <v>84</v>
      </c>
      <c r="C48" s="65" t="s">
        <v>416</v>
      </c>
      <c r="D48" s="61">
        <v>92692018</v>
      </c>
      <c r="E48" s="61">
        <v>103135593</v>
      </c>
      <c r="F48" s="61">
        <v>110809636</v>
      </c>
      <c r="G48" s="61">
        <v>108705603</v>
      </c>
      <c r="H48" s="61">
        <v>98500463</v>
      </c>
      <c r="I48" s="61">
        <v>101852844</v>
      </c>
      <c r="J48" s="61">
        <v>108528556</v>
      </c>
      <c r="K48" s="61">
        <v>112866588</v>
      </c>
      <c r="L48" s="61">
        <v>92923641</v>
      </c>
      <c r="M48" s="61">
        <v>99815633</v>
      </c>
      <c r="N48" s="61">
        <v>104281340</v>
      </c>
      <c r="O48" s="61">
        <v>103080710</v>
      </c>
      <c r="P48" s="61">
        <v>90158113</v>
      </c>
      <c r="Q48" s="61">
        <v>96731577</v>
      </c>
      <c r="R48" s="61">
        <v>102849211</v>
      </c>
      <c r="S48" s="61">
        <v>104356819</v>
      </c>
      <c r="T48" s="61">
        <v>97728787</v>
      </c>
      <c r="U48" s="61">
        <v>95794311</v>
      </c>
      <c r="V48" s="61">
        <v>109550293</v>
      </c>
      <c r="W48" s="61">
        <v>88961109</v>
      </c>
      <c r="X48" s="61">
        <v>99810770</v>
      </c>
      <c r="Y48" s="61">
        <v>89250488</v>
      </c>
      <c r="Z48" s="61">
        <v>102075917</v>
      </c>
      <c r="AA48" s="61">
        <v>98257253</v>
      </c>
      <c r="AB48" s="61">
        <v>82596908</v>
      </c>
      <c r="AC48" s="61">
        <v>90624549</v>
      </c>
      <c r="AD48" s="61">
        <v>94325686</v>
      </c>
      <c r="AE48" s="61">
        <v>97915804</v>
      </c>
      <c r="AF48" s="61">
        <v>87363698</v>
      </c>
      <c r="AG48" s="61">
        <v>88279965</v>
      </c>
      <c r="AH48" s="61">
        <v>85984780</v>
      </c>
      <c r="AI48" s="61">
        <v>76928157</v>
      </c>
      <c r="AJ48" s="61">
        <v>66172655</v>
      </c>
      <c r="AK48" s="61">
        <v>73006101</v>
      </c>
      <c r="AL48" s="61">
        <v>75073394</v>
      </c>
      <c r="AM48" s="61">
        <v>73999386</v>
      </c>
      <c r="AN48" s="61">
        <v>69468795</v>
      </c>
      <c r="AO48" s="61">
        <v>76349373</v>
      </c>
      <c r="AP48" s="61">
        <v>83707608</v>
      </c>
      <c r="AQ48" s="61">
        <v>36932774</v>
      </c>
    </row>
    <row r="49" spans="1:43" x14ac:dyDescent="0.35">
      <c r="A49" s="65" t="s">
        <v>417</v>
      </c>
      <c r="B49" s="65" t="s">
        <v>84</v>
      </c>
      <c r="C49" s="65" t="s">
        <v>418</v>
      </c>
      <c r="D49" s="61">
        <v>4515727</v>
      </c>
      <c r="E49" s="61">
        <v>7136283</v>
      </c>
      <c r="F49" s="61">
        <v>7136808</v>
      </c>
      <c r="G49" s="61">
        <v>5968264</v>
      </c>
      <c r="H49" s="61">
        <v>4702466</v>
      </c>
      <c r="I49" s="61">
        <v>6740706</v>
      </c>
      <c r="J49" s="61">
        <v>6647297</v>
      </c>
      <c r="K49" s="61">
        <v>5588344</v>
      </c>
      <c r="L49" s="61">
        <v>4116874</v>
      </c>
      <c r="M49" s="61">
        <v>6262680</v>
      </c>
      <c r="N49" s="61">
        <v>6124282</v>
      </c>
      <c r="O49" s="61">
        <v>4949604</v>
      </c>
      <c r="P49" s="61">
        <v>3704095</v>
      </c>
      <c r="Q49" s="61">
        <v>5736438</v>
      </c>
      <c r="R49" s="61">
        <v>5502603</v>
      </c>
      <c r="S49" s="61">
        <v>4684097</v>
      </c>
      <c r="T49" s="61">
        <v>3370060</v>
      </c>
      <c r="U49" s="61">
        <v>4935901</v>
      </c>
      <c r="V49" s="61">
        <v>5282582</v>
      </c>
      <c r="W49" s="61">
        <v>3683986</v>
      </c>
      <c r="X49" s="61">
        <v>3010954</v>
      </c>
      <c r="Y49" s="61">
        <v>5962957</v>
      </c>
      <c r="Z49" s="61">
        <v>8031298</v>
      </c>
      <c r="AA49" s="61">
        <v>6065061</v>
      </c>
      <c r="AB49" s="61">
        <v>4263691</v>
      </c>
      <c r="AC49" s="61">
        <v>5643645</v>
      </c>
      <c r="AD49" s="61">
        <v>5761020</v>
      </c>
      <c r="AE49" s="61">
        <v>5327611</v>
      </c>
      <c r="AF49" s="61">
        <v>3991422</v>
      </c>
      <c r="AG49" s="61">
        <v>5218050</v>
      </c>
      <c r="AH49" s="61">
        <v>5646787</v>
      </c>
      <c r="AI49" s="61">
        <v>4461620</v>
      </c>
      <c r="AJ49" s="61">
        <v>3327956</v>
      </c>
      <c r="AK49" s="61">
        <v>4434749</v>
      </c>
      <c r="AL49" s="61">
        <v>5217256</v>
      </c>
      <c r="AM49" s="61">
        <v>4327828</v>
      </c>
      <c r="AN49" s="61">
        <v>3327242</v>
      </c>
      <c r="AO49" s="61">
        <v>3998474</v>
      </c>
      <c r="AP49" s="61">
        <v>7143490</v>
      </c>
      <c r="AQ49" s="61">
        <v>2698600</v>
      </c>
    </row>
    <row r="50" spans="1:43" x14ac:dyDescent="0.35">
      <c r="A50" s="65" t="s">
        <v>419</v>
      </c>
      <c r="B50" s="65" t="s">
        <v>85</v>
      </c>
      <c r="C50" s="65" t="s">
        <v>338</v>
      </c>
      <c r="D50" s="61">
        <v>87764849</v>
      </c>
      <c r="E50" s="61">
        <v>104739344</v>
      </c>
      <c r="F50" s="61">
        <v>114146038</v>
      </c>
      <c r="G50" s="61">
        <v>108128439</v>
      </c>
      <c r="H50" s="61">
        <v>91616125</v>
      </c>
      <c r="I50" s="61">
        <v>99477540</v>
      </c>
      <c r="J50" s="61">
        <v>112298912</v>
      </c>
      <c r="K50" s="61">
        <v>114211829</v>
      </c>
      <c r="L50" s="61">
        <v>90697783</v>
      </c>
      <c r="M50" s="61">
        <v>108219675</v>
      </c>
      <c r="N50" s="61">
        <v>116579066</v>
      </c>
      <c r="O50" s="61">
        <v>110327826</v>
      </c>
      <c r="P50" s="61">
        <v>88524781</v>
      </c>
      <c r="Q50" s="61">
        <v>104283201</v>
      </c>
      <c r="R50" s="61">
        <v>111306997</v>
      </c>
      <c r="S50" s="61">
        <v>111356493</v>
      </c>
      <c r="T50" s="61">
        <v>93721990</v>
      </c>
      <c r="U50" s="61">
        <v>105530597</v>
      </c>
      <c r="V50" s="61">
        <v>127559464</v>
      </c>
      <c r="W50" s="61">
        <v>104336805</v>
      </c>
      <c r="X50" s="61">
        <v>114220425</v>
      </c>
      <c r="Y50" s="61">
        <v>123905503</v>
      </c>
      <c r="Z50" s="61">
        <v>120917674</v>
      </c>
      <c r="AA50" s="61">
        <v>122342262</v>
      </c>
      <c r="AB50" s="61">
        <v>100092226</v>
      </c>
      <c r="AC50" s="61">
        <v>115447244</v>
      </c>
      <c r="AD50" s="61">
        <v>121190665</v>
      </c>
      <c r="AE50" s="61">
        <v>116086248</v>
      </c>
      <c r="AF50" s="61">
        <v>100864413</v>
      </c>
      <c r="AG50" s="61">
        <v>110075278</v>
      </c>
      <c r="AH50" s="61">
        <v>116614739</v>
      </c>
      <c r="AI50" s="61">
        <v>119018578</v>
      </c>
      <c r="AJ50" s="61">
        <v>97507035</v>
      </c>
      <c r="AK50" s="61">
        <v>118233845</v>
      </c>
      <c r="AL50" s="61">
        <v>119977436</v>
      </c>
      <c r="AM50" s="61">
        <v>123759220</v>
      </c>
      <c r="AN50" s="61">
        <v>109903773</v>
      </c>
      <c r="AO50" s="61">
        <v>120711796</v>
      </c>
      <c r="AP50" s="61">
        <v>130271514</v>
      </c>
      <c r="AQ50" s="61">
        <v>54131267</v>
      </c>
    </row>
    <row r="51" spans="1:43" x14ac:dyDescent="0.35">
      <c r="A51" s="65" t="s">
        <v>420</v>
      </c>
      <c r="B51" s="65" t="s">
        <v>85</v>
      </c>
      <c r="C51" s="65" t="s">
        <v>421</v>
      </c>
      <c r="D51" s="61">
        <v>67734118</v>
      </c>
      <c r="E51" s="61">
        <v>72997037</v>
      </c>
      <c r="F51" s="61">
        <v>79655783</v>
      </c>
      <c r="G51" s="61">
        <v>77394509</v>
      </c>
      <c r="H51" s="61">
        <v>70924372</v>
      </c>
      <c r="I51" s="61">
        <v>69547072</v>
      </c>
      <c r="J51" s="61">
        <v>78196369</v>
      </c>
      <c r="K51" s="61">
        <v>82865686</v>
      </c>
      <c r="L51" s="61">
        <v>70066772</v>
      </c>
      <c r="M51" s="61">
        <v>78573965</v>
      </c>
      <c r="N51" s="61">
        <v>81501956</v>
      </c>
      <c r="O51" s="61">
        <v>80221319</v>
      </c>
      <c r="P51" s="61">
        <v>68809246</v>
      </c>
      <c r="Q51" s="61">
        <v>73812220</v>
      </c>
      <c r="R51" s="61">
        <v>78539785</v>
      </c>
      <c r="S51" s="61">
        <v>81354494</v>
      </c>
      <c r="T51" s="61">
        <v>73034117</v>
      </c>
      <c r="U51" s="61">
        <v>76285144</v>
      </c>
      <c r="V51" s="61">
        <v>92533774</v>
      </c>
      <c r="W51" s="61">
        <v>77785627</v>
      </c>
      <c r="X51" s="61">
        <v>84769252</v>
      </c>
      <c r="Y51" s="61">
        <v>88896431</v>
      </c>
      <c r="Z51" s="61">
        <v>88093113</v>
      </c>
      <c r="AA51" s="61">
        <v>93343838</v>
      </c>
      <c r="AB51" s="61">
        <v>79193422</v>
      </c>
      <c r="AC51" s="61">
        <v>88712159</v>
      </c>
      <c r="AD51" s="61">
        <v>89738179</v>
      </c>
      <c r="AE51" s="61">
        <v>87982101</v>
      </c>
      <c r="AF51" s="61">
        <v>80853566</v>
      </c>
      <c r="AG51" s="61">
        <v>83334044</v>
      </c>
      <c r="AH51" s="61">
        <v>84802232</v>
      </c>
      <c r="AI51" s="61">
        <v>90277646</v>
      </c>
      <c r="AJ51" s="61">
        <v>77678176</v>
      </c>
      <c r="AK51" s="61">
        <v>91795195</v>
      </c>
      <c r="AL51" s="61">
        <v>90350650</v>
      </c>
      <c r="AM51" s="61">
        <v>95928502</v>
      </c>
      <c r="AN51" s="61">
        <v>90527513</v>
      </c>
      <c r="AO51" s="61">
        <v>91268386</v>
      </c>
      <c r="AP51" s="61">
        <v>95262913</v>
      </c>
      <c r="AQ51" s="61">
        <v>40548193</v>
      </c>
    </row>
    <row r="52" spans="1:43" x14ac:dyDescent="0.35">
      <c r="A52" s="65" t="s">
        <v>422</v>
      </c>
      <c r="B52" s="65" t="s">
        <v>85</v>
      </c>
      <c r="C52" s="65" t="s">
        <v>423</v>
      </c>
      <c r="D52" s="61">
        <v>3025255</v>
      </c>
      <c r="E52" s="61">
        <v>3397347</v>
      </c>
      <c r="F52" s="61">
        <v>3381557</v>
      </c>
      <c r="G52" s="61">
        <v>3570953</v>
      </c>
      <c r="H52" s="61">
        <v>2899376</v>
      </c>
      <c r="I52" s="61">
        <v>3202389</v>
      </c>
      <c r="J52" s="61">
        <v>3304340</v>
      </c>
      <c r="K52" s="61">
        <v>3509991</v>
      </c>
      <c r="L52" s="61">
        <v>2853856</v>
      </c>
      <c r="M52" s="61">
        <v>3023462</v>
      </c>
      <c r="N52" s="61">
        <v>3082338</v>
      </c>
      <c r="O52" s="61">
        <v>3200368</v>
      </c>
      <c r="P52" s="61">
        <v>2498441</v>
      </c>
      <c r="Q52" s="61">
        <v>2685767</v>
      </c>
      <c r="R52" s="61">
        <v>2575036</v>
      </c>
      <c r="S52" s="61">
        <v>2190517</v>
      </c>
      <c r="T52" s="61">
        <v>1643575</v>
      </c>
      <c r="U52" s="61">
        <v>1795943</v>
      </c>
      <c r="V52" s="61">
        <v>2032579</v>
      </c>
      <c r="W52" s="61">
        <v>1851180</v>
      </c>
      <c r="X52" s="61">
        <v>1641902</v>
      </c>
      <c r="Y52" s="61">
        <v>1751440</v>
      </c>
      <c r="Z52" s="61">
        <v>1829439</v>
      </c>
      <c r="AA52" s="61">
        <v>1882262</v>
      </c>
      <c r="AB52" s="61">
        <v>1481682</v>
      </c>
      <c r="AC52" s="61">
        <v>1754210</v>
      </c>
      <c r="AD52" s="61">
        <v>1787569</v>
      </c>
      <c r="AE52" s="61">
        <v>1809236</v>
      </c>
      <c r="AF52" s="61">
        <v>1481294</v>
      </c>
      <c r="AG52" s="61">
        <v>1631021</v>
      </c>
      <c r="AH52" s="61">
        <v>1720595</v>
      </c>
      <c r="AI52" s="61">
        <v>1757480</v>
      </c>
      <c r="AJ52" s="61">
        <v>1417287</v>
      </c>
      <c r="AK52" s="61">
        <v>1542141</v>
      </c>
      <c r="AL52" s="61">
        <v>1569965</v>
      </c>
      <c r="AM52" s="61">
        <v>1677732</v>
      </c>
      <c r="AN52" s="61">
        <v>1301940</v>
      </c>
      <c r="AO52" s="61">
        <v>1353466</v>
      </c>
      <c r="AP52" s="61">
        <v>1470252</v>
      </c>
      <c r="AQ52" s="61">
        <v>625655</v>
      </c>
    </row>
    <row r="53" spans="1:43" x14ac:dyDescent="0.35">
      <c r="A53" s="65" t="s">
        <v>424</v>
      </c>
      <c r="B53" s="65" t="s">
        <v>85</v>
      </c>
      <c r="C53" s="65" t="s">
        <v>425</v>
      </c>
      <c r="D53" s="61">
        <v>17005476</v>
      </c>
      <c r="E53" s="61">
        <v>28344960</v>
      </c>
      <c r="F53" s="61">
        <v>31108698</v>
      </c>
      <c r="G53" s="61">
        <v>27162977</v>
      </c>
      <c r="H53" s="61">
        <v>17792377</v>
      </c>
      <c r="I53" s="61">
        <v>26728079</v>
      </c>
      <c r="J53" s="61">
        <v>30798203</v>
      </c>
      <c r="K53" s="61">
        <v>27836152</v>
      </c>
      <c r="L53" s="61">
        <v>17777155</v>
      </c>
      <c r="M53" s="61">
        <v>26622248</v>
      </c>
      <c r="N53" s="61">
        <v>31994772</v>
      </c>
      <c r="O53" s="61">
        <v>26906139</v>
      </c>
      <c r="P53" s="61">
        <v>17217094</v>
      </c>
      <c r="Q53" s="61">
        <v>27785214</v>
      </c>
      <c r="R53" s="61">
        <v>30192176</v>
      </c>
      <c r="S53" s="61">
        <v>27811482</v>
      </c>
      <c r="T53" s="61">
        <v>19044298</v>
      </c>
      <c r="U53" s="61">
        <v>27449510</v>
      </c>
      <c r="V53" s="61">
        <v>32993111</v>
      </c>
      <c r="W53" s="61">
        <v>24699998</v>
      </c>
      <c r="X53" s="61">
        <v>27809271</v>
      </c>
      <c r="Y53" s="61">
        <v>33257632</v>
      </c>
      <c r="Z53" s="61">
        <v>30995122</v>
      </c>
      <c r="AA53" s="61">
        <v>27116162</v>
      </c>
      <c r="AB53" s="61">
        <v>19417122</v>
      </c>
      <c r="AC53" s="61">
        <v>24980875</v>
      </c>
      <c r="AD53" s="61">
        <v>29664917</v>
      </c>
      <c r="AE53" s="61">
        <v>26294911</v>
      </c>
      <c r="AF53" s="61">
        <v>18529553</v>
      </c>
      <c r="AG53" s="61">
        <v>25110213</v>
      </c>
      <c r="AH53" s="61">
        <v>30091912</v>
      </c>
      <c r="AI53" s="61">
        <v>26983452</v>
      </c>
      <c r="AJ53" s="61">
        <v>18411572</v>
      </c>
      <c r="AK53" s="61">
        <v>24896509</v>
      </c>
      <c r="AL53" s="61">
        <v>28056821</v>
      </c>
      <c r="AM53" s="61">
        <v>26152986</v>
      </c>
      <c r="AN53" s="61">
        <v>18074320</v>
      </c>
      <c r="AO53" s="61">
        <v>28089944</v>
      </c>
      <c r="AP53" s="61">
        <v>33538349</v>
      </c>
      <c r="AQ53" s="61">
        <v>12957419</v>
      </c>
    </row>
    <row r="54" spans="1:43" x14ac:dyDescent="0.35">
      <c r="A54" s="65" t="s">
        <v>426</v>
      </c>
      <c r="B54" s="65" t="s">
        <v>86</v>
      </c>
      <c r="C54" s="65" t="s">
        <v>338</v>
      </c>
      <c r="D54" s="61">
        <v>103978047</v>
      </c>
      <c r="E54" s="61">
        <v>121448709</v>
      </c>
      <c r="F54" s="61">
        <v>125938928</v>
      </c>
      <c r="G54" s="61">
        <v>149407868</v>
      </c>
      <c r="H54" s="61">
        <v>108662152</v>
      </c>
      <c r="I54" s="61">
        <v>118157651</v>
      </c>
      <c r="J54" s="61">
        <v>121626855</v>
      </c>
      <c r="K54" s="61">
        <v>140797427</v>
      </c>
      <c r="L54" s="61">
        <v>104347454</v>
      </c>
      <c r="M54" s="61">
        <v>117037132</v>
      </c>
      <c r="N54" s="61">
        <v>121255261</v>
      </c>
      <c r="O54" s="61">
        <v>134187395</v>
      </c>
      <c r="P54" s="61">
        <v>100582059</v>
      </c>
      <c r="Q54" s="61">
        <v>113527199</v>
      </c>
      <c r="R54" s="61">
        <v>115139581</v>
      </c>
      <c r="S54" s="61">
        <v>132191343</v>
      </c>
      <c r="T54" s="61">
        <v>101752310</v>
      </c>
      <c r="U54" s="61">
        <v>112257208</v>
      </c>
      <c r="V54" s="61">
        <v>125416541</v>
      </c>
      <c r="W54" s="61">
        <v>113647645</v>
      </c>
      <c r="X54" s="61">
        <v>119051696</v>
      </c>
      <c r="Y54" s="61">
        <v>132944289</v>
      </c>
      <c r="Z54" s="61">
        <v>126112293</v>
      </c>
      <c r="AA54" s="61">
        <v>135547646</v>
      </c>
      <c r="AB54" s="61">
        <v>109117008</v>
      </c>
      <c r="AC54" s="61">
        <v>116659452</v>
      </c>
      <c r="AD54" s="61">
        <v>119532838</v>
      </c>
      <c r="AE54" s="61">
        <v>136461182</v>
      </c>
      <c r="AF54" s="61">
        <v>107383088</v>
      </c>
      <c r="AG54" s="61">
        <v>108903342</v>
      </c>
      <c r="AH54" s="61">
        <v>110386816</v>
      </c>
      <c r="AI54" s="61">
        <v>125313478</v>
      </c>
      <c r="AJ54" s="61">
        <v>94607170</v>
      </c>
      <c r="AK54" s="61">
        <v>105202730</v>
      </c>
      <c r="AL54" s="61">
        <v>105704572</v>
      </c>
      <c r="AM54" s="61">
        <v>126328826</v>
      </c>
      <c r="AN54" s="61">
        <v>99372730</v>
      </c>
      <c r="AO54" s="61">
        <v>104251914</v>
      </c>
      <c r="AP54" s="61">
        <v>109533856</v>
      </c>
      <c r="AQ54" s="61">
        <v>43669382</v>
      </c>
    </row>
    <row r="55" spans="1:43" x14ac:dyDescent="0.35">
      <c r="A55" s="65" t="s">
        <v>427</v>
      </c>
      <c r="B55" s="65" t="s">
        <v>86</v>
      </c>
      <c r="C55" s="65" t="s">
        <v>428</v>
      </c>
      <c r="D55" s="61">
        <v>22245796</v>
      </c>
      <c r="E55" s="61">
        <v>31693104</v>
      </c>
      <c r="F55" s="61">
        <v>33627419</v>
      </c>
      <c r="G55" s="61">
        <v>46788233</v>
      </c>
      <c r="H55" s="61">
        <v>22865576</v>
      </c>
      <c r="I55" s="61">
        <v>29331438</v>
      </c>
      <c r="J55" s="61">
        <v>32178663</v>
      </c>
      <c r="K55" s="61">
        <v>41149014</v>
      </c>
      <c r="L55" s="61">
        <v>21035533</v>
      </c>
      <c r="M55" s="61">
        <v>28032663</v>
      </c>
      <c r="N55" s="61">
        <v>30567415</v>
      </c>
      <c r="O55" s="61">
        <v>36476306</v>
      </c>
      <c r="P55" s="61">
        <v>20052829</v>
      </c>
      <c r="Q55" s="61">
        <v>27226097</v>
      </c>
      <c r="R55" s="61">
        <v>30068623</v>
      </c>
      <c r="S55" s="61">
        <v>39106417</v>
      </c>
      <c r="T55" s="61">
        <v>21069069</v>
      </c>
      <c r="U55" s="61">
        <v>26106549</v>
      </c>
      <c r="V55" s="61">
        <v>30431011</v>
      </c>
      <c r="W55" s="61">
        <v>31646035</v>
      </c>
      <c r="X55" s="61">
        <v>24405447</v>
      </c>
      <c r="Y55" s="61">
        <v>35171807</v>
      </c>
      <c r="Z55" s="61">
        <v>30625342</v>
      </c>
      <c r="AA55" s="61">
        <v>36765774</v>
      </c>
      <c r="AB55" s="61">
        <v>21276862</v>
      </c>
      <c r="AC55" s="61">
        <v>26534709</v>
      </c>
      <c r="AD55" s="61">
        <v>28322764</v>
      </c>
      <c r="AE55" s="61">
        <v>35480257</v>
      </c>
      <c r="AF55" s="61">
        <v>19801794</v>
      </c>
      <c r="AG55" s="61">
        <v>23968875</v>
      </c>
      <c r="AH55" s="61">
        <v>25609215</v>
      </c>
      <c r="AI55" s="61">
        <v>32316024</v>
      </c>
      <c r="AJ55" s="61">
        <v>18342794</v>
      </c>
      <c r="AK55" s="61">
        <v>23091667</v>
      </c>
      <c r="AL55" s="61">
        <v>24313049</v>
      </c>
      <c r="AM55" s="61">
        <v>28368775</v>
      </c>
      <c r="AN55" s="61">
        <v>17499858</v>
      </c>
      <c r="AO55" s="61">
        <v>21802871</v>
      </c>
      <c r="AP55" s="61">
        <v>23466328</v>
      </c>
      <c r="AQ55" s="61">
        <v>9443720</v>
      </c>
    </row>
    <row r="56" spans="1:43" x14ac:dyDescent="0.35">
      <c r="A56" s="65" t="s">
        <v>429</v>
      </c>
      <c r="B56" s="65" t="s">
        <v>86</v>
      </c>
      <c r="C56" s="65" t="s">
        <v>430</v>
      </c>
      <c r="D56" s="61">
        <v>36580607</v>
      </c>
      <c r="E56" s="61">
        <v>43720287</v>
      </c>
      <c r="F56" s="61">
        <v>46135167</v>
      </c>
      <c r="G56" s="61">
        <v>47392670</v>
      </c>
      <c r="H56" s="61">
        <v>38277583</v>
      </c>
      <c r="I56" s="61">
        <v>41245023</v>
      </c>
      <c r="J56" s="61">
        <v>44288131</v>
      </c>
      <c r="K56" s="61">
        <v>46191958</v>
      </c>
      <c r="L56" s="61">
        <v>37057584</v>
      </c>
      <c r="M56" s="61">
        <v>41206664</v>
      </c>
      <c r="N56" s="61">
        <v>46601603</v>
      </c>
      <c r="O56" s="61">
        <v>46105665</v>
      </c>
      <c r="P56" s="61">
        <v>36451325</v>
      </c>
      <c r="Q56" s="61">
        <v>40437826</v>
      </c>
      <c r="R56" s="61">
        <v>43560590</v>
      </c>
      <c r="S56" s="61">
        <v>44605191</v>
      </c>
      <c r="T56" s="61">
        <v>36605822</v>
      </c>
      <c r="U56" s="61">
        <v>40320232</v>
      </c>
      <c r="V56" s="61">
        <v>48924078</v>
      </c>
      <c r="W56" s="61">
        <v>39630738</v>
      </c>
      <c r="X56" s="61">
        <v>43102791</v>
      </c>
      <c r="Y56" s="61">
        <v>43625201</v>
      </c>
      <c r="Z56" s="61">
        <v>49771995</v>
      </c>
      <c r="AA56" s="61">
        <v>48822931</v>
      </c>
      <c r="AB56" s="61">
        <v>41003080</v>
      </c>
      <c r="AC56" s="61">
        <v>43905471</v>
      </c>
      <c r="AD56" s="61">
        <v>46750150</v>
      </c>
      <c r="AE56" s="61">
        <v>47629895</v>
      </c>
      <c r="AF56" s="61">
        <v>38752044</v>
      </c>
      <c r="AG56" s="61">
        <v>39791407</v>
      </c>
      <c r="AH56" s="61">
        <v>42465191</v>
      </c>
      <c r="AI56" s="61">
        <v>45272405</v>
      </c>
      <c r="AJ56" s="61">
        <v>33559234</v>
      </c>
      <c r="AK56" s="61">
        <v>37912822</v>
      </c>
      <c r="AL56" s="61">
        <v>39769211</v>
      </c>
      <c r="AM56" s="61">
        <v>49641874</v>
      </c>
      <c r="AN56" s="61">
        <v>37240964</v>
      </c>
      <c r="AO56" s="61">
        <v>38904105</v>
      </c>
      <c r="AP56" s="61">
        <v>44255021</v>
      </c>
      <c r="AQ56" s="61">
        <v>16720036</v>
      </c>
    </row>
    <row r="57" spans="1:43" x14ac:dyDescent="0.35">
      <c r="A57" s="65" t="s">
        <v>431</v>
      </c>
      <c r="B57" s="65" t="s">
        <v>86</v>
      </c>
      <c r="C57" s="65" t="s">
        <v>432</v>
      </c>
      <c r="D57" s="61">
        <v>29834569</v>
      </c>
      <c r="E57" s="61">
        <v>30188243</v>
      </c>
      <c r="F57" s="61">
        <v>29918521</v>
      </c>
      <c r="G57" s="61">
        <v>38080216</v>
      </c>
      <c r="H57" s="61">
        <v>33393676</v>
      </c>
      <c r="I57" s="61">
        <v>31738303</v>
      </c>
      <c r="J57" s="61">
        <v>29354103</v>
      </c>
      <c r="K57" s="61">
        <v>38889075</v>
      </c>
      <c r="L57" s="61">
        <v>33445500</v>
      </c>
      <c r="M57" s="61">
        <v>33436565</v>
      </c>
      <c r="N57" s="61">
        <v>30165262</v>
      </c>
      <c r="O57" s="61">
        <v>38124262</v>
      </c>
      <c r="P57" s="61">
        <v>32416486</v>
      </c>
      <c r="Q57" s="61">
        <v>33392899</v>
      </c>
      <c r="R57" s="61">
        <v>29700431</v>
      </c>
      <c r="S57" s="61">
        <v>35617767</v>
      </c>
      <c r="T57" s="61">
        <v>32675934</v>
      </c>
      <c r="U57" s="61">
        <v>33425296</v>
      </c>
      <c r="V57" s="61">
        <v>32113720</v>
      </c>
      <c r="W57" s="61">
        <v>31456773</v>
      </c>
      <c r="X57" s="61">
        <v>33778566</v>
      </c>
      <c r="Y57" s="61">
        <v>33518315</v>
      </c>
      <c r="Z57" s="61">
        <v>29989697</v>
      </c>
      <c r="AA57" s="61">
        <v>35510971</v>
      </c>
      <c r="AB57" s="61">
        <v>32016681</v>
      </c>
      <c r="AC57" s="61">
        <v>31842048</v>
      </c>
      <c r="AD57" s="61">
        <v>31062340</v>
      </c>
      <c r="AE57" s="61">
        <v>40798190</v>
      </c>
      <c r="AF57" s="61">
        <v>35850380</v>
      </c>
      <c r="AG57" s="61">
        <v>32483759</v>
      </c>
      <c r="AH57" s="61">
        <v>28759781</v>
      </c>
      <c r="AI57" s="61">
        <v>35955048</v>
      </c>
      <c r="AJ57" s="61">
        <v>31446052</v>
      </c>
      <c r="AK57" s="61">
        <v>31725916</v>
      </c>
      <c r="AL57" s="61">
        <v>28317897</v>
      </c>
      <c r="AM57" s="61">
        <v>37233387</v>
      </c>
      <c r="AN57" s="61">
        <v>34510099</v>
      </c>
      <c r="AO57" s="61">
        <v>32820749</v>
      </c>
      <c r="AP57" s="61">
        <v>29193893</v>
      </c>
      <c r="AQ57" s="61">
        <v>13426885</v>
      </c>
    </row>
    <row r="58" spans="1:43" x14ac:dyDescent="0.35">
      <c r="A58" s="65" t="s">
        <v>433</v>
      </c>
      <c r="B58" s="65" t="s">
        <v>86</v>
      </c>
      <c r="C58" s="65" t="s">
        <v>434</v>
      </c>
      <c r="D58" s="61">
        <v>15317075</v>
      </c>
      <c r="E58" s="61">
        <v>15847075</v>
      </c>
      <c r="F58" s="61">
        <v>16257821</v>
      </c>
      <c r="G58" s="61">
        <v>17146749</v>
      </c>
      <c r="H58" s="61">
        <v>14125317</v>
      </c>
      <c r="I58" s="61">
        <v>15842887</v>
      </c>
      <c r="J58" s="61">
        <v>15805958</v>
      </c>
      <c r="K58" s="61">
        <v>14567380</v>
      </c>
      <c r="L58" s="61">
        <v>12808837</v>
      </c>
      <c r="M58" s="61">
        <v>14361240</v>
      </c>
      <c r="N58" s="61">
        <v>13920981</v>
      </c>
      <c r="O58" s="61">
        <v>13481162</v>
      </c>
      <c r="P58" s="61">
        <v>11661419</v>
      </c>
      <c r="Q58" s="61">
        <v>12470377</v>
      </c>
      <c r="R58" s="61">
        <v>11809937</v>
      </c>
      <c r="S58" s="61">
        <v>12861968</v>
      </c>
      <c r="T58" s="61">
        <v>11401485</v>
      </c>
      <c r="U58" s="61">
        <v>12405131</v>
      </c>
      <c r="V58" s="61">
        <v>13947732</v>
      </c>
      <c r="W58" s="61">
        <v>10914099</v>
      </c>
      <c r="X58" s="61">
        <v>17764892</v>
      </c>
      <c r="Y58" s="61">
        <v>20628966</v>
      </c>
      <c r="Z58" s="61">
        <v>15725259</v>
      </c>
      <c r="AA58" s="61">
        <v>14447970</v>
      </c>
      <c r="AB58" s="61">
        <v>14820385</v>
      </c>
      <c r="AC58" s="61">
        <v>14377224</v>
      </c>
      <c r="AD58" s="61">
        <v>13397584</v>
      </c>
      <c r="AE58" s="61">
        <v>12552840</v>
      </c>
      <c r="AF58" s="61">
        <v>12978870</v>
      </c>
      <c r="AG58" s="61">
        <v>12659301</v>
      </c>
      <c r="AH58" s="61">
        <v>13552629</v>
      </c>
      <c r="AI58" s="61">
        <v>11770001</v>
      </c>
      <c r="AJ58" s="61">
        <v>11259090</v>
      </c>
      <c r="AK58" s="61">
        <v>12472325</v>
      </c>
      <c r="AL58" s="61">
        <v>13304415</v>
      </c>
      <c r="AM58" s="61">
        <v>11084790</v>
      </c>
      <c r="AN58" s="61">
        <v>10121809</v>
      </c>
      <c r="AO58" s="61">
        <v>10724189</v>
      </c>
      <c r="AP58" s="61">
        <v>12618614</v>
      </c>
      <c r="AQ58" s="61">
        <v>4078741</v>
      </c>
    </row>
    <row r="59" spans="1:43" x14ac:dyDescent="0.35">
      <c r="A59" s="65" t="s">
        <v>435</v>
      </c>
      <c r="B59" s="65" t="s">
        <v>87</v>
      </c>
      <c r="C59" s="65" t="s">
        <v>338</v>
      </c>
      <c r="D59" s="61">
        <v>2238930</v>
      </c>
      <c r="E59" s="61">
        <v>2829880</v>
      </c>
      <c r="F59" s="61">
        <v>2829417</v>
      </c>
      <c r="G59" s="61">
        <v>2900799</v>
      </c>
      <c r="H59" s="61">
        <v>2120724</v>
      </c>
      <c r="I59" s="61">
        <v>2288907</v>
      </c>
      <c r="J59" s="61">
        <v>2780792</v>
      </c>
      <c r="K59" s="61">
        <v>2637284</v>
      </c>
      <c r="L59" s="61">
        <v>1930620</v>
      </c>
      <c r="M59" s="61">
        <v>2197677</v>
      </c>
      <c r="N59" s="61">
        <v>3064771</v>
      </c>
      <c r="O59" s="61">
        <v>2771588</v>
      </c>
      <c r="P59" s="61">
        <v>1942033</v>
      </c>
      <c r="Q59" s="61">
        <v>2307604</v>
      </c>
      <c r="R59" s="61">
        <v>2850713</v>
      </c>
      <c r="S59" s="61">
        <v>2499413</v>
      </c>
      <c r="T59" s="61">
        <v>1844306</v>
      </c>
      <c r="U59" s="61">
        <v>2092968</v>
      </c>
      <c r="V59" s="61">
        <v>2817832</v>
      </c>
      <c r="W59" s="61">
        <v>2201075</v>
      </c>
      <c r="X59" s="61">
        <v>1767841</v>
      </c>
      <c r="Y59" s="61">
        <v>2024853</v>
      </c>
      <c r="Z59" s="61">
        <v>2459118</v>
      </c>
      <c r="AA59" s="61">
        <v>2249174</v>
      </c>
      <c r="AB59" s="61">
        <v>1697776</v>
      </c>
      <c r="AC59" s="61">
        <v>1820111</v>
      </c>
      <c r="AD59" s="61">
        <v>2274687</v>
      </c>
      <c r="AE59" s="61">
        <v>2043839</v>
      </c>
      <c r="AF59" s="61">
        <v>1516979</v>
      </c>
      <c r="AG59" s="61">
        <v>1603141</v>
      </c>
      <c r="AH59" s="61">
        <v>2104636</v>
      </c>
      <c r="AI59" s="61">
        <v>1863767</v>
      </c>
      <c r="AJ59" s="61">
        <v>1281916</v>
      </c>
      <c r="AK59" s="61">
        <v>1276165</v>
      </c>
      <c r="AL59" s="61">
        <v>1723441</v>
      </c>
      <c r="AM59" s="61">
        <v>1038753</v>
      </c>
      <c r="AN59" s="61">
        <v>747171</v>
      </c>
      <c r="AO59" s="61">
        <v>756609</v>
      </c>
      <c r="AP59" s="61">
        <v>1080756</v>
      </c>
      <c r="AQ59" s="61">
        <v>375537</v>
      </c>
    </row>
    <row r="60" spans="1:43" x14ac:dyDescent="0.35">
      <c r="A60" s="65" t="s">
        <v>436</v>
      </c>
      <c r="B60" s="65" t="s">
        <v>87</v>
      </c>
      <c r="C60" s="65" t="s">
        <v>437</v>
      </c>
      <c r="D60" s="61">
        <v>2236147</v>
      </c>
      <c r="E60" s="61">
        <v>2825609</v>
      </c>
      <c r="F60" s="61">
        <v>2828990</v>
      </c>
      <c r="G60" s="61">
        <v>2899553</v>
      </c>
      <c r="H60" s="61">
        <v>2120724</v>
      </c>
      <c r="I60" s="61">
        <v>2288136</v>
      </c>
      <c r="J60" s="61">
        <v>2780792</v>
      </c>
      <c r="K60" s="61">
        <v>2637284</v>
      </c>
      <c r="L60" s="61">
        <v>1930620</v>
      </c>
      <c r="M60" s="61">
        <v>2197677</v>
      </c>
      <c r="N60" s="61">
        <v>3064771</v>
      </c>
      <c r="O60" s="61">
        <v>2771588</v>
      </c>
      <c r="P60" s="61">
        <v>1942033</v>
      </c>
      <c r="Q60" s="61">
        <v>2307604</v>
      </c>
      <c r="R60" s="61">
        <v>2850713</v>
      </c>
      <c r="S60" s="61">
        <v>2499413</v>
      </c>
      <c r="T60" s="61">
        <v>1844306</v>
      </c>
      <c r="U60" s="61">
        <v>2092968</v>
      </c>
      <c r="V60" s="61">
        <v>2817832</v>
      </c>
      <c r="W60" s="61">
        <v>2201075</v>
      </c>
      <c r="X60" s="61">
        <v>1767841</v>
      </c>
      <c r="Y60" s="61">
        <v>2024853</v>
      </c>
      <c r="Z60" s="61">
        <v>2459118</v>
      </c>
      <c r="AA60" s="61">
        <v>2249174</v>
      </c>
      <c r="AB60" s="61">
        <v>1697776</v>
      </c>
      <c r="AC60" s="61">
        <v>1820111</v>
      </c>
      <c r="AD60" s="61">
        <v>2274687</v>
      </c>
      <c r="AE60" s="61">
        <v>2043839</v>
      </c>
      <c r="AF60" s="61">
        <v>1516979</v>
      </c>
      <c r="AG60" s="61">
        <v>1603141</v>
      </c>
      <c r="AH60" s="61">
        <v>2104636</v>
      </c>
      <c r="AI60" s="61">
        <v>1863767</v>
      </c>
      <c r="AJ60" s="61">
        <v>1281916</v>
      </c>
      <c r="AK60" s="61">
        <v>1276165</v>
      </c>
      <c r="AL60" s="61">
        <v>1723441</v>
      </c>
      <c r="AM60" s="61">
        <v>1038753</v>
      </c>
      <c r="AN60" s="61">
        <v>747171</v>
      </c>
      <c r="AO60" s="61">
        <v>756609</v>
      </c>
      <c r="AP60" s="61">
        <v>1080756</v>
      </c>
      <c r="AQ60" s="61">
        <v>375537</v>
      </c>
    </row>
    <row r="61" spans="1:43" x14ac:dyDescent="0.35">
      <c r="A61" s="65" t="s">
        <v>438</v>
      </c>
      <c r="B61" s="65" t="s">
        <v>87</v>
      </c>
      <c r="C61" s="65" t="s">
        <v>439</v>
      </c>
      <c r="D61" s="61">
        <v>2783</v>
      </c>
      <c r="E61" s="61">
        <v>4271</v>
      </c>
      <c r="F61" s="61">
        <v>427</v>
      </c>
      <c r="G61" s="61">
        <v>1246</v>
      </c>
      <c r="H61" s="61">
        <v>0</v>
      </c>
      <c r="I61" s="61">
        <v>771</v>
      </c>
      <c r="J61" s="61">
        <v>0</v>
      </c>
      <c r="K61" s="61">
        <v>0</v>
      </c>
      <c r="L61" s="61">
        <v>0</v>
      </c>
      <c r="M61" s="61">
        <v>0</v>
      </c>
      <c r="N61" s="61">
        <v>0</v>
      </c>
      <c r="O61" s="61">
        <v>0</v>
      </c>
      <c r="P61" s="61">
        <v>0</v>
      </c>
      <c r="Q61" s="61">
        <v>0</v>
      </c>
      <c r="R61" s="61">
        <v>0</v>
      </c>
      <c r="S61" s="61">
        <v>0</v>
      </c>
      <c r="T61" s="61">
        <v>0</v>
      </c>
      <c r="U61" s="61">
        <v>0</v>
      </c>
      <c r="V61" s="61">
        <v>0</v>
      </c>
      <c r="W61" s="61">
        <v>0</v>
      </c>
      <c r="X61" s="61">
        <v>0</v>
      </c>
      <c r="Y61" s="61">
        <v>0</v>
      </c>
      <c r="Z61" s="61">
        <v>0</v>
      </c>
      <c r="AA61" s="61">
        <v>0</v>
      </c>
      <c r="AB61" s="61">
        <v>0</v>
      </c>
      <c r="AC61" s="61">
        <v>0</v>
      </c>
      <c r="AD61" s="61">
        <v>0</v>
      </c>
      <c r="AE61" s="61">
        <v>0</v>
      </c>
      <c r="AF61" s="61">
        <v>0</v>
      </c>
      <c r="AG61" s="61">
        <v>0</v>
      </c>
      <c r="AH61" s="61">
        <v>0</v>
      </c>
      <c r="AI61" s="61">
        <v>0</v>
      </c>
      <c r="AJ61" s="61">
        <v>0</v>
      </c>
      <c r="AK61" s="61">
        <v>0</v>
      </c>
      <c r="AL61" s="61">
        <v>0</v>
      </c>
      <c r="AM61" s="61">
        <v>0</v>
      </c>
      <c r="AN61" s="61">
        <v>0</v>
      </c>
      <c r="AO61" s="61">
        <v>0</v>
      </c>
      <c r="AP61" s="61">
        <v>0</v>
      </c>
      <c r="AQ61" s="61">
        <v>0</v>
      </c>
    </row>
    <row r="62" spans="1:43" x14ac:dyDescent="0.35">
      <c r="A62" s="65" t="s">
        <v>440</v>
      </c>
      <c r="B62" s="65" t="s">
        <v>88</v>
      </c>
      <c r="C62" s="65" t="s">
        <v>338</v>
      </c>
      <c r="D62" s="61">
        <v>0</v>
      </c>
      <c r="E62" s="61">
        <v>0</v>
      </c>
      <c r="F62" s="61">
        <v>0</v>
      </c>
      <c r="G62" s="61">
        <v>0</v>
      </c>
      <c r="H62" s="61">
        <v>0</v>
      </c>
      <c r="I62" s="61">
        <v>0</v>
      </c>
      <c r="J62" s="61">
        <v>0</v>
      </c>
      <c r="K62" s="61">
        <v>0</v>
      </c>
      <c r="L62" s="61">
        <v>0</v>
      </c>
      <c r="M62" s="61">
        <v>0</v>
      </c>
      <c r="N62" s="61">
        <v>0</v>
      </c>
      <c r="O62" s="61">
        <v>0</v>
      </c>
      <c r="P62" s="61">
        <v>0</v>
      </c>
      <c r="Q62" s="61">
        <v>0</v>
      </c>
      <c r="R62" s="61">
        <v>0</v>
      </c>
      <c r="S62" s="61">
        <v>0</v>
      </c>
      <c r="T62" s="61">
        <v>0</v>
      </c>
      <c r="U62" s="61">
        <v>0</v>
      </c>
      <c r="V62" s="61">
        <v>0</v>
      </c>
      <c r="W62" s="61">
        <v>0</v>
      </c>
      <c r="X62" s="61">
        <v>0</v>
      </c>
      <c r="Y62" s="61">
        <v>0</v>
      </c>
      <c r="Z62" s="61">
        <v>0</v>
      </c>
      <c r="AA62" s="61">
        <v>0</v>
      </c>
      <c r="AB62" s="61">
        <v>0</v>
      </c>
      <c r="AC62" s="61">
        <v>0</v>
      </c>
      <c r="AD62" s="61">
        <v>0</v>
      </c>
      <c r="AE62" s="61">
        <v>1631068</v>
      </c>
      <c r="AF62" s="61">
        <v>1863161</v>
      </c>
      <c r="AG62" s="61">
        <v>1766425</v>
      </c>
      <c r="AH62" s="61">
        <v>1861900</v>
      </c>
      <c r="AI62" s="61">
        <v>1981166</v>
      </c>
      <c r="AJ62" s="61">
        <v>1778344</v>
      </c>
      <c r="AK62" s="61">
        <v>2039082</v>
      </c>
      <c r="AL62" s="61">
        <v>2076375</v>
      </c>
      <c r="AM62" s="61">
        <v>1600265</v>
      </c>
      <c r="AN62" s="61">
        <v>1395540</v>
      </c>
      <c r="AO62" s="61">
        <v>409540</v>
      </c>
      <c r="AP62" s="61">
        <v>33915</v>
      </c>
      <c r="AQ62" s="61">
        <v>7650</v>
      </c>
    </row>
    <row r="63" spans="1:43" x14ac:dyDescent="0.35">
      <c r="A63" s="65" t="s">
        <v>441</v>
      </c>
      <c r="B63" s="65" t="s">
        <v>88</v>
      </c>
      <c r="C63" s="65" t="s">
        <v>442</v>
      </c>
      <c r="D63" s="61">
        <v>0</v>
      </c>
      <c r="E63" s="61">
        <v>0</v>
      </c>
      <c r="F63" s="61">
        <v>0</v>
      </c>
      <c r="G63" s="61">
        <v>0</v>
      </c>
      <c r="H63" s="61">
        <v>0</v>
      </c>
      <c r="I63" s="61">
        <v>0</v>
      </c>
      <c r="J63" s="61">
        <v>0</v>
      </c>
      <c r="K63" s="61">
        <v>0</v>
      </c>
      <c r="L63" s="61">
        <v>0</v>
      </c>
      <c r="M63" s="61">
        <v>0</v>
      </c>
      <c r="N63" s="61">
        <v>0</v>
      </c>
      <c r="O63" s="61">
        <v>0</v>
      </c>
      <c r="P63" s="61">
        <v>0</v>
      </c>
      <c r="Q63" s="61">
        <v>0</v>
      </c>
      <c r="R63" s="61">
        <v>0</v>
      </c>
      <c r="S63" s="61">
        <v>0</v>
      </c>
      <c r="T63" s="61">
        <v>0</v>
      </c>
      <c r="U63" s="61">
        <v>0</v>
      </c>
      <c r="V63" s="61">
        <v>0</v>
      </c>
      <c r="W63" s="61">
        <v>0</v>
      </c>
      <c r="X63" s="61">
        <v>0</v>
      </c>
      <c r="Y63" s="61">
        <v>0</v>
      </c>
      <c r="Z63" s="61">
        <v>0</v>
      </c>
      <c r="AA63" s="61">
        <v>0</v>
      </c>
      <c r="AB63" s="61">
        <v>0</v>
      </c>
      <c r="AC63" s="61">
        <v>0</v>
      </c>
      <c r="AD63" s="61">
        <v>0</v>
      </c>
      <c r="AE63" s="61">
        <v>1631068</v>
      </c>
      <c r="AF63" s="61">
        <v>1863161</v>
      </c>
      <c r="AG63" s="61">
        <v>1766425</v>
      </c>
      <c r="AH63" s="61">
        <v>1861900</v>
      </c>
      <c r="AI63" s="61">
        <v>1981166</v>
      </c>
      <c r="AJ63" s="61">
        <v>1778344</v>
      </c>
      <c r="AK63" s="61">
        <v>2039082</v>
      </c>
      <c r="AL63" s="61">
        <v>2076375</v>
      </c>
      <c r="AM63" s="61">
        <v>1600265</v>
      </c>
      <c r="AN63" s="61">
        <v>1395540</v>
      </c>
      <c r="AO63" s="61">
        <v>409540</v>
      </c>
      <c r="AP63" s="61">
        <v>33915</v>
      </c>
      <c r="AQ63" s="61">
        <v>7650</v>
      </c>
    </row>
    <row r="64" spans="1:43" x14ac:dyDescent="0.35">
      <c r="A64" s="65" t="s">
        <v>443</v>
      </c>
      <c r="B64" s="65" t="s">
        <v>89</v>
      </c>
      <c r="C64" s="65" t="s">
        <v>338</v>
      </c>
      <c r="D64" s="61">
        <v>399391959</v>
      </c>
      <c r="E64" s="61">
        <v>432293859</v>
      </c>
      <c r="F64" s="61">
        <v>385347396</v>
      </c>
      <c r="G64" s="61">
        <v>480780321</v>
      </c>
      <c r="H64" s="61">
        <v>412035575</v>
      </c>
      <c r="I64" s="61">
        <v>426471756</v>
      </c>
      <c r="J64" s="61">
        <v>392242774</v>
      </c>
      <c r="K64" s="61">
        <v>497035508</v>
      </c>
      <c r="L64" s="61">
        <v>432392667</v>
      </c>
      <c r="M64" s="61">
        <v>457026308</v>
      </c>
      <c r="N64" s="61">
        <v>397158281</v>
      </c>
      <c r="O64" s="61">
        <v>513599394</v>
      </c>
      <c r="P64" s="61">
        <v>406767243</v>
      </c>
      <c r="Q64" s="61">
        <v>437293986</v>
      </c>
      <c r="R64" s="61">
        <v>391372825</v>
      </c>
      <c r="S64" s="61">
        <v>468637399</v>
      </c>
      <c r="T64" s="61">
        <v>385869715</v>
      </c>
      <c r="U64" s="61">
        <v>404115445</v>
      </c>
      <c r="V64" s="61">
        <v>475240459</v>
      </c>
      <c r="W64" s="61">
        <v>335570559</v>
      </c>
      <c r="X64" s="61">
        <v>352890751</v>
      </c>
      <c r="Y64" s="61">
        <v>279159543</v>
      </c>
      <c r="Z64" s="61">
        <v>319323498</v>
      </c>
      <c r="AA64" s="61">
        <v>348446374</v>
      </c>
      <c r="AB64" s="61">
        <v>305507630</v>
      </c>
      <c r="AC64" s="61">
        <v>299927340</v>
      </c>
      <c r="AD64" s="61">
        <v>266191201</v>
      </c>
      <c r="AE64" s="61">
        <v>345208964</v>
      </c>
      <c r="AF64" s="61">
        <v>287709350</v>
      </c>
      <c r="AG64" s="61">
        <v>287303205</v>
      </c>
      <c r="AH64" s="61">
        <v>298609432</v>
      </c>
      <c r="AI64" s="61">
        <v>345944014</v>
      </c>
      <c r="AJ64" s="61">
        <v>283683272</v>
      </c>
      <c r="AK64" s="61">
        <v>308568805</v>
      </c>
      <c r="AL64" s="61">
        <v>284300655</v>
      </c>
      <c r="AM64" s="61">
        <v>335731498</v>
      </c>
      <c r="AN64" s="61">
        <v>301518293</v>
      </c>
      <c r="AO64" s="61">
        <v>295176967</v>
      </c>
      <c r="AP64" s="61">
        <v>305863784</v>
      </c>
      <c r="AQ64" s="61">
        <v>124867696</v>
      </c>
    </row>
    <row r="65" spans="1:43" x14ac:dyDescent="0.35">
      <c r="A65" s="65" t="s">
        <v>444</v>
      </c>
      <c r="B65" s="65" t="s">
        <v>89</v>
      </c>
      <c r="C65" s="65" t="s">
        <v>445</v>
      </c>
      <c r="D65" s="61">
        <v>56086415</v>
      </c>
      <c r="E65" s="61">
        <v>44682347</v>
      </c>
      <c r="F65" s="61">
        <v>37651319</v>
      </c>
      <c r="G65" s="61">
        <v>74530753</v>
      </c>
      <c r="H65" s="61">
        <v>54513771</v>
      </c>
      <c r="I65" s="61">
        <v>45354276</v>
      </c>
      <c r="J65" s="61">
        <v>35099804</v>
      </c>
      <c r="K65" s="61">
        <v>71088285</v>
      </c>
      <c r="L65" s="61">
        <v>51973058</v>
      </c>
      <c r="M65" s="61">
        <v>42915333</v>
      </c>
      <c r="N65" s="61">
        <v>33729313</v>
      </c>
      <c r="O65" s="61">
        <v>72385512</v>
      </c>
      <c r="P65" s="61">
        <v>48584851</v>
      </c>
      <c r="Q65" s="61">
        <v>41330558</v>
      </c>
      <c r="R65" s="61">
        <v>34883258</v>
      </c>
      <c r="S65" s="61">
        <v>59612831</v>
      </c>
      <c r="T65" s="61">
        <v>44887337</v>
      </c>
      <c r="U65" s="61">
        <v>38932118</v>
      </c>
      <c r="V65" s="61">
        <v>44361501</v>
      </c>
      <c r="W65" s="61">
        <v>40331075</v>
      </c>
      <c r="X65" s="61">
        <v>39161643</v>
      </c>
      <c r="Y65" s="61">
        <v>26640711</v>
      </c>
      <c r="Z65" s="61">
        <v>27994309</v>
      </c>
      <c r="AA65" s="61">
        <v>42593398</v>
      </c>
      <c r="AB65" s="61">
        <v>34343228</v>
      </c>
      <c r="AC65" s="61">
        <v>27954878</v>
      </c>
      <c r="AD65" s="61">
        <v>24361012</v>
      </c>
      <c r="AE65" s="61">
        <v>40413511</v>
      </c>
      <c r="AF65" s="61">
        <v>31308639</v>
      </c>
      <c r="AG65" s="61">
        <v>25333343</v>
      </c>
      <c r="AH65" s="61">
        <v>24066863</v>
      </c>
      <c r="AI65" s="61">
        <v>57580363</v>
      </c>
      <c r="AJ65" s="61">
        <v>31910755</v>
      </c>
      <c r="AK65" s="61">
        <v>29447983</v>
      </c>
      <c r="AL65" s="61">
        <v>26467343</v>
      </c>
      <c r="AM65" s="61">
        <v>42003056</v>
      </c>
      <c r="AN65" s="61">
        <v>34559438</v>
      </c>
      <c r="AO65" s="61">
        <v>28698078</v>
      </c>
      <c r="AP65" s="61">
        <v>26823332</v>
      </c>
      <c r="AQ65" s="61">
        <v>14983594</v>
      </c>
    </row>
    <row r="66" spans="1:43" x14ac:dyDescent="0.35">
      <c r="A66" s="65" t="s">
        <v>446</v>
      </c>
      <c r="B66" s="65" t="s">
        <v>89</v>
      </c>
      <c r="C66" s="65" t="s">
        <v>447</v>
      </c>
      <c r="D66" s="61">
        <v>53035755</v>
      </c>
      <c r="E66" s="61">
        <v>56914497</v>
      </c>
      <c r="F66" s="61">
        <v>58210416</v>
      </c>
      <c r="G66" s="61">
        <v>59688896</v>
      </c>
      <c r="H66" s="61">
        <v>53066183</v>
      </c>
      <c r="I66" s="61">
        <v>58370490</v>
      </c>
      <c r="J66" s="61">
        <v>56893283</v>
      </c>
      <c r="K66" s="61">
        <v>58830698</v>
      </c>
      <c r="L66" s="61">
        <v>52013627</v>
      </c>
      <c r="M66" s="61">
        <v>56225007</v>
      </c>
      <c r="N66" s="61">
        <v>54690035</v>
      </c>
      <c r="O66" s="61">
        <v>56613983</v>
      </c>
      <c r="P66" s="61">
        <v>48055664</v>
      </c>
      <c r="Q66" s="61">
        <v>52741946</v>
      </c>
      <c r="R66" s="61">
        <v>52295452</v>
      </c>
      <c r="S66" s="61">
        <v>52957537</v>
      </c>
      <c r="T66" s="61">
        <v>44997587</v>
      </c>
      <c r="U66" s="61">
        <v>48397680</v>
      </c>
      <c r="V66" s="61">
        <v>59181074</v>
      </c>
      <c r="W66" s="61">
        <v>40916584</v>
      </c>
      <c r="X66" s="61">
        <v>40560647</v>
      </c>
      <c r="Y66" s="61">
        <v>31382756</v>
      </c>
      <c r="Z66" s="61">
        <v>36930556</v>
      </c>
      <c r="AA66" s="61">
        <v>36793799</v>
      </c>
      <c r="AB66" s="61">
        <v>32216440</v>
      </c>
      <c r="AC66" s="61">
        <v>34995034</v>
      </c>
      <c r="AD66" s="61">
        <v>33863029</v>
      </c>
      <c r="AE66" s="61">
        <v>36747294</v>
      </c>
      <c r="AF66" s="61">
        <v>31266799</v>
      </c>
      <c r="AG66" s="61">
        <v>36119049</v>
      </c>
      <c r="AH66" s="61">
        <v>38457486</v>
      </c>
      <c r="AI66" s="61">
        <v>36480255</v>
      </c>
      <c r="AJ66" s="61">
        <v>31899956</v>
      </c>
      <c r="AK66" s="61">
        <v>38703421</v>
      </c>
      <c r="AL66" s="61">
        <v>37065952</v>
      </c>
      <c r="AM66" s="61">
        <v>42235818</v>
      </c>
      <c r="AN66" s="61">
        <v>35985335</v>
      </c>
      <c r="AO66" s="61">
        <v>41573118</v>
      </c>
      <c r="AP66" s="61">
        <v>40038264</v>
      </c>
      <c r="AQ66" s="61">
        <v>15929505</v>
      </c>
    </row>
    <row r="67" spans="1:43" x14ac:dyDescent="0.35">
      <c r="A67" s="65" t="s">
        <v>448</v>
      </c>
      <c r="B67" s="65" t="s">
        <v>89</v>
      </c>
      <c r="C67" s="65" t="s">
        <v>449</v>
      </c>
      <c r="D67" s="61">
        <v>88752696</v>
      </c>
      <c r="E67" s="61">
        <v>104466843</v>
      </c>
      <c r="F67" s="61">
        <v>91195235</v>
      </c>
      <c r="G67" s="61">
        <v>103894990</v>
      </c>
      <c r="H67" s="61">
        <v>90857127</v>
      </c>
      <c r="I67" s="61">
        <v>100823326</v>
      </c>
      <c r="J67" s="61">
        <v>88132852</v>
      </c>
      <c r="K67" s="61">
        <v>101323183</v>
      </c>
      <c r="L67" s="61">
        <v>87719108</v>
      </c>
      <c r="M67" s="61">
        <v>103652084</v>
      </c>
      <c r="N67" s="61">
        <v>86487346</v>
      </c>
      <c r="O67" s="61">
        <v>103282033</v>
      </c>
      <c r="P67" s="61">
        <v>83383694</v>
      </c>
      <c r="Q67" s="61">
        <v>91589192</v>
      </c>
      <c r="R67" s="61">
        <v>80688164</v>
      </c>
      <c r="S67" s="61">
        <v>85827731</v>
      </c>
      <c r="T67" s="61">
        <v>77233456</v>
      </c>
      <c r="U67" s="61">
        <v>80468581</v>
      </c>
      <c r="V67" s="61">
        <v>96678182</v>
      </c>
      <c r="W67" s="61">
        <v>61945631</v>
      </c>
      <c r="X67" s="61">
        <v>69199986</v>
      </c>
      <c r="Y67" s="61">
        <v>58178379</v>
      </c>
      <c r="Z67" s="61">
        <v>64595032</v>
      </c>
      <c r="AA67" s="61">
        <v>67675376</v>
      </c>
      <c r="AB67" s="61">
        <v>59476086</v>
      </c>
      <c r="AC67" s="61">
        <v>60503171</v>
      </c>
      <c r="AD67" s="61">
        <v>53854514</v>
      </c>
      <c r="AE67" s="61">
        <v>70608670</v>
      </c>
      <c r="AF67" s="61">
        <v>55636508</v>
      </c>
      <c r="AG67" s="61">
        <v>58425910</v>
      </c>
      <c r="AH67" s="61">
        <v>59737397</v>
      </c>
      <c r="AI67" s="61">
        <v>64605658</v>
      </c>
      <c r="AJ67" s="61">
        <v>55009174</v>
      </c>
      <c r="AK67" s="61">
        <v>60002745</v>
      </c>
      <c r="AL67" s="61">
        <v>56727410</v>
      </c>
      <c r="AM67" s="61">
        <v>61312004</v>
      </c>
      <c r="AN67" s="61">
        <v>55900086</v>
      </c>
      <c r="AO67" s="61">
        <v>59378571</v>
      </c>
      <c r="AP67" s="61">
        <v>57092028</v>
      </c>
      <c r="AQ67" s="61">
        <v>23874720</v>
      </c>
    </row>
    <row r="68" spans="1:43" x14ac:dyDescent="0.35">
      <c r="A68" s="65" t="s">
        <v>450</v>
      </c>
      <c r="B68" s="65" t="s">
        <v>89</v>
      </c>
      <c r="C68" s="65" t="s">
        <v>451</v>
      </c>
      <c r="D68" s="61">
        <v>80098087</v>
      </c>
      <c r="E68" s="61">
        <v>103230886</v>
      </c>
      <c r="F68" s="61">
        <v>82238978</v>
      </c>
      <c r="G68" s="61">
        <v>95282490</v>
      </c>
      <c r="H68" s="61">
        <v>87978389</v>
      </c>
      <c r="I68" s="61">
        <v>95325095</v>
      </c>
      <c r="J68" s="61">
        <v>81013857</v>
      </c>
      <c r="K68" s="61">
        <v>95934898</v>
      </c>
      <c r="L68" s="61">
        <v>84747573</v>
      </c>
      <c r="M68" s="61">
        <v>95261195</v>
      </c>
      <c r="N68" s="61">
        <v>78499032</v>
      </c>
      <c r="O68" s="61">
        <v>99186571</v>
      </c>
      <c r="P68" s="61">
        <v>81606065</v>
      </c>
      <c r="Q68" s="61">
        <v>88669477</v>
      </c>
      <c r="R68" s="61">
        <v>76749544</v>
      </c>
      <c r="S68" s="61">
        <v>85226262</v>
      </c>
      <c r="T68" s="61">
        <v>77719488</v>
      </c>
      <c r="U68" s="61">
        <v>83176238</v>
      </c>
      <c r="V68" s="61">
        <v>96508773</v>
      </c>
      <c r="W68" s="61">
        <v>60639536</v>
      </c>
      <c r="X68" s="61">
        <v>67571893</v>
      </c>
      <c r="Y68" s="61">
        <v>55640515</v>
      </c>
      <c r="Z68" s="61">
        <v>60412592</v>
      </c>
      <c r="AA68" s="61">
        <v>67584337</v>
      </c>
      <c r="AB68" s="61">
        <v>59818123</v>
      </c>
      <c r="AC68" s="61">
        <v>59850000</v>
      </c>
      <c r="AD68" s="61">
        <v>48887646</v>
      </c>
      <c r="AE68" s="61">
        <v>69792062</v>
      </c>
      <c r="AF68" s="61">
        <v>58926330</v>
      </c>
      <c r="AG68" s="61">
        <v>57054406</v>
      </c>
      <c r="AH68" s="61">
        <v>59062612</v>
      </c>
      <c r="AI68" s="61">
        <v>67138961</v>
      </c>
      <c r="AJ68" s="61">
        <v>56123573</v>
      </c>
      <c r="AK68" s="61">
        <v>58901945</v>
      </c>
      <c r="AL68" s="61">
        <v>54375103</v>
      </c>
      <c r="AM68" s="61">
        <v>61541128</v>
      </c>
      <c r="AN68" s="61">
        <v>53825018</v>
      </c>
      <c r="AO68" s="61">
        <v>53232182</v>
      </c>
      <c r="AP68" s="61">
        <v>52872239</v>
      </c>
      <c r="AQ68" s="61">
        <v>21553060</v>
      </c>
    </row>
    <row r="69" spans="1:43" x14ac:dyDescent="0.35">
      <c r="A69" s="65" t="s">
        <v>452</v>
      </c>
      <c r="B69" s="65" t="s">
        <v>89</v>
      </c>
      <c r="C69" s="65" t="s">
        <v>453</v>
      </c>
      <c r="D69" s="61">
        <v>92683697</v>
      </c>
      <c r="E69" s="61">
        <v>92862024</v>
      </c>
      <c r="F69" s="61">
        <v>91005137</v>
      </c>
      <c r="G69" s="61">
        <v>122774587</v>
      </c>
      <c r="H69" s="61">
        <v>103991260</v>
      </c>
      <c r="I69" s="61">
        <v>105021394</v>
      </c>
      <c r="J69" s="61">
        <v>113042134</v>
      </c>
      <c r="K69" s="61">
        <v>151102435</v>
      </c>
      <c r="L69" s="61">
        <v>138889202</v>
      </c>
      <c r="M69" s="61">
        <v>142515461</v>
      </c>
      <c r="N69" s="61">
        <v>128123349</v>
      </c>
      <c r="O69" s="61">
        <v>161699205</v>
      </c>
      <c r="P69" s="61">
        <v>129724853</v>
      </c>
      <c r="Q69" s="61">
        <v>146764427</v>
      </c>
      <c r="R69" s="61">
        <v>132441317</v>
      </c>
      <c r="S69" s="61">
        <v>166837857</v>
      </c>
      <c r="T69" s="61">
        <v>125967998</v>
      </c>
      <c r="U69" s="61">
        <v>138668432</v>
      </c>
      <c r="V69" s="61">
        <v>161622425</v>
      </c>
      <c r="W69" s="61">
        <v>119285077</v>
      </c>
      <c r="X69" s="61">
        <v>124389543</v>
      </c>
      <c r="Y69" s="61">
        <v>98330613</v>
      </c>
      <c r="Z69" s="61">
        <v>119600080</v>
      </c>
      <c r="AA69" s="61">
        <v>123933878</v>
      </c>
      <c r="AB69" s="61">
        <v>110541803</v>
      </c>
      <c r="AC69" s="61">
        <v>108014746</v>
      </c>
      <c r="AD69" s="61">
        <v>97379048</v>
      </c>
      <c r="AE69" s="61">
        <v>117949834</v>
      </c>
      <c r="AF69" s="61">
        <v>102186735</v>
      </c>
      <c r="AG69" s="61">
        <v>102079801</v>
      </c>
      <c r="AH69" s="61">
        <v>109145806</v>
      </c>
      <c r="AI69" s="61">
        <v>111273327</v>
      </c>
      <c r="AJ69" s="61">
        <v>100201334</v>
      </c>
      <c r="AK69" s="61">
        <v>112688311</v>
      </c>
      <c r="AL69" s="61">
        <v>101156398</v>
      </c>
      <c r="AM69" s="61">
        <v>118047619</v>
      </c>
      <c r="AN69" s="61">
        <v>112509266</v>
      </c>
      <c r="AO69" s="61">
        <v>104222473</v>
      </c>
      <c r="AP69" s="61">
        <v>110945339</v>
      </c>
      <c r="AQ69" s="61">
        <v>41473531</v>
      </c>
    </row>
    <row r="70" spans="1:43" x14ac:dyDescent="0.35">
      <c r="A70" s="65" t="s">
        <v>454</v>
      </c>
      <c r="B70" s="65" t="s">
        <v>89</v>
      </c>
      <c r="C70" s="65" t="s">
        <v>455</v>
      </c>
      <c r="D70" s="61">
        <v>9461876</v>
      </c>
      <c r="E70" s="61">
        <v>12918003</v>
      </c>
      <c r="F70" s="61">
        <v>11719049</v>
      </c>
      <c r="G70" s="61">
        <v>11506173</v>
      </c>
      <c r="H70" s="61">
        <v>10390068</v>
      </c>
      <c r="I70" s="61">
        <v>10198719</v>
      </c>
      <c r="J70" s="61">
        <v>9104236</v>
      </c>
      <c r="K70" s="61">
        <v>8943121</v>
      </c>
      <c r="L70" s="61">
        <v>7843812</v>
      </c>
      <c r="M70" s="61">
        <v>7954942</v>
      </c>
      <c r="N70" s="61">
        <v>8282630</v>
      </c>
      <c r="O70" s="61">
        <v>7870215</v>
      </c>
      <c r="P70" s="61">
        <v>6914732</v>
      </c>
      <c r="Q70" s="61">
        <v>7101011</v>
      </c>
      <c r="R70" s="61">
        <v>7088306</v>
      </c>
      <c r="S70" s="61">
        <v>7084726</v>
      </c>
      <c r="T70" s="61">
        <v>6069650</v>
      </c>
      <c r="U70" s="61">
        <v>6206882</v>
      </c>
      <c r="V70" s="61">
        <v>8211998</v>
      </c>
      <c r="W70" s="61">
        <v>5548582</v>
      </c>
      <c r="X70" s="61">
        <v>5714283</v>
      </c>
      <c r="Y70" s="61">
        <v>4322136</v>
      </c>
      <c r="Z70" s="61">
        <v>5298653</v>
      </c>
      <c r="AA70" s="61">
        <v>4786065</v>
      </c>
      <c r="AB70" s="61">
        <v>4616035</v>
      </c>
      <c r="AC70" s="61">
        <v>4488418</v>
      </c>
      <c r="AD70" s="61">
        <v>4342412</v>
      </c>
      <c r="AE70" s="61">
        <v>4841287</v>
      </c>
      <c r="AF70" s="61">
        <v>4203359</v>
      </c>
      <c r="AG70" s="61">
        <v>4084629</v>
      </c>
      <c r="AH70" s="61">
        <v>4367965</v>
      </c>
      <c r="AI70" s="61">
        <v>4290288</v>
      </c>
      <c r="AJ70" s="61">
        <v>3940702</v>
      </c>
      <c r="AK70" s="61">
        <v>4047254</v>
      </c>
      <c r="AL70" s="61">
        <v>4055487</v>
      </c>
      <c r="AM70" s="61">
        <v>3873680</v>
      </c>
      <c r="AN70" s="61">
        <v>3566574</v>
      </c>
      <c r="AO70" s="61">
        <v>3727492</v>
      </c>
      <c r="AP70" s="61">
        <v>14061593</v>
      </c>
      <c r="AQ70" s="61">
        <v>4720843</v>
      </c>
    </row>
    <row r="71" spans="1:43" x14ac:dyDescent="0.35">
      <c r="A71" s="65" t="s">
        <v>456</v>
      </c>
      <c r="B71" s="65" t="s">
        <v>89</v>
      </c>
      <c r="C71" s="65" t="s">
        <v>457</v>
      </c>
      <c r="D71" s="61">
        <v>19273433</v>
      </c>
      <c r="E71" s="61">
        <v>17219259</v>
      </c>
      <c r="F71" s="61">
        <v>13327262</v>
      </c>
      <c r="G71" s="61">
        <v>13102432</v>
      </c>
      <c r="H71" s="61">
        <v>11238777</v>
      </c>
      <c r="I71" s="61">
        <v>11378456</v>
      </c>
      <c r="J71" s="61">
        <v>8956608</v>
      </c>
      <c r="K71" s="61">
        <v>9812888</v>
      </c>
      <c r="L71" s="61">
        <v>9206287</v>
      </c>
      <c r="M71" s="61">
        <v>8502286</v>
      </c>
      <c r="N71" s="61">
        <v>7346576</v>
      </c>
      <c r="O71" s="61">
        <v>12561875</v>
      </c>
      <c r="P71" s="61">
        <v>8497384</v>
      </c>
      <c r="Q71" s="61">
        <v>9097375</v>
      </c>
      <c r="R71" s="61">
        <v>7226784</v>
      </c>
      <c r="S71" s="61">
        <v>11090455</v>
      </c>
      <c r="T71" s="61">
        <v>8994199</v>
      </c>
      <c r="U71" s="61">
        <v>8265514</v>
      </c>
      <c r="V71" s="61">
        <v>8676506</v>
      </c>
      <c r="W71" s="61">
        <v>6904074</v>
      </c>
      <c r="X71" s="61">
        <v>6292756</v>
      </c>
      <c r="Y71" s="61">
        <v>4664433</v>
      </c>
      <c r="Z71" s="61">
        <v>4492276</v>
      </c>
      <c r="AA71" s="61">
        <v>5079521</v>
      </c>
      <c r="AB71" s="61">
        <v>4495915</v>
      </c>
      <c r="AC71" s="61">
        <v>4121093</v>
      </c>
      <c r="AD71" s="61">
        <v>3503540</v>
      </c>
      <c r="AE71" s="61">
        <v>4856306</v>
      </c>
      <c r="AF71" s="61">
        <v>4180980</v>
      </c>
      <c r="AG71" s="61">
        <v>4206067</v>
      </c>
      <c r="AH71" s="61">
        <v>3771303</v>
      </c>
      <c r="AI71" s="61">
        <v>4575162</v>
      </c>
      <c r="AJ71" s="61">
        <v>4597778</v>
      </c>
      <c r="AK71" s="61">
        <v>4777146</v>
      </c>
      <c r="AL71" s="61">
        <v>4452962</v>
      </c>
      <c r="AM71" s="61">
        <v>6718193</v>
      </c>
      <c r="AN71" s="61">
        <v>5172576</v>
      </c>
      <c r="AO71" s="61">
        <v>4345053</v>
      </c>
      <c r="AP71" s="61">
        <v>4030989</v>
      </c>
      <c r="AQ71" s="61">
        <v>2332443</v>
      </c>
    </row>
    <row r="72" spans="1:43" x14ac:dyDescent="0.35">
      <c r="A72" s="65" t="s">
        <v>458</v>
      </c>
      <c r="B72" s="65" t="s">
        <v>90</v>
      </c>
      <c r="C72" s="65" t="s">
        <v>338</v>
      </c>
      <c r="D72" s="61">
        <v>322302215</v>
      </c>
      <c r="E72" s="61">
        <v>331192126</v>
      </c>
      <c r="F72" s="61">
        <v>330821753</v>
      </c>
      <c r="G72" s="61">
        <v>425560373</v>
      </c>
      <c r="H72" s="61">
        <v>324426173</v>
      </c>
      <c r="I72" s="61">
        <v>323176726</v>
      </c>
      <c r="J72" s="61">
        <v>327538385</v>
      </c>
      <c r="K72" s="61">
        <v>411470952</v>
      </c>
      <c r="L72" s="61">
        <v>309966044</v>
      </c>
      <c r="M72" s="61">
        <v>320013554</v>
      </c>
      <c r="N72" s="61">
        <v>304177100</v>
      </c>
      <c r="O72" s="61">
        <v>395187732</v>
      </c>
      <c r="P72" s="61">
        <v>299447485</v>
      </c>
      <c r="Q72" s="61">
        <v>303210179</v>
      </c>
      <c r="R72" s="61">
        <v>307293543</v>
      </c>
      <c r="S72" s="61">
        <v>375173964</v>
      </c>
      <c r="T72" s="61">
        <v>278971209</v>
      </c>
      <c r="U72" s="61">
        <v>274006847</v>
      </c>
      <c r="V72" s="61">
        <v>337200918</v>
      </c>
      <c r="W72" s="61">
        <v>299896846</v>
      </c>
      <c r="X72" s="61">
        <v>222779485</v>
      </c>
      <c r="Y72" s="61">
        <v>128548359</v>
      </c>
      <c r="Z72" s="61">
        <v>158146868</v>
      </c>
      <c r="AA72" s="61">
        <v>222796888</v>
      </c>
      <c r="AB72" s="61">
        <v>144395335</v>
      </c>
      <c r="AC72" s="61">
        <v>149078881</v>
      </c>
      <c r="AD72" s="61">
        <v>137308213</v>
      </c>
      <c r="AE72" s="61">
        <v>215465228</v>
      </c>
      <c r="AF72" s="61">
        <v>143204361</v>
      </c>
      <c r="AG72" s="61">
        <v>150914298</v>
      </c>
      <c r="AH72" s="61">
        <v>152067476</v>
      </c>
      <c r="AI72" s="61">
        <v>215801688</v>
      </c>
      <c r="AJ72" s="61">
        <v>155961016</v>
      </c>
      <c r="AK72" s="61">
        <v>172584294</v>
      </c>
      <c r="AL72" s="61">
        <v>175649210</v>
      </c>
      <c r="AM72" s="61">
        <v>210175197</v>
      </c>
      <c r="AN72" s="61">
        <v>166474452</v>
      </c>
      <c r="AO72" s="61">
        <v>175497049</v>
      </c>
      <c r="AP72" s="61">
        <v>157243214</v>
      </c>
      <c r="AQ72" s="61">
        <v>70709051</v>
      </c>
    </row>
    <row r="73" spans="1:43" x14ac:dyDescent="0.35">
      <c r="A73" s="65" t="s">
        <v>459</v>
      </c>
      <c r="B73" s="65" t="s">
        <v>90</v>
      </c>
      <c r="C73" s="65" t="s">
        <v>460</v>
      </c>
      <c r="D73" s="61">
        <v>47410405</v>
      </c>
      <c r="E73" s="61">
        <v>50088703</v>
      </c>
      <c r="F73" s="61">
        <v>49299446</v>
      </c>
      <c r="G73" s="61">
        <v>56388375</v>
      </c>
      <c r="H73" s="61">
        <v>53616903</v>
      </c>
      <c r="I73" s="61">
        <v>51978362</v>
      </c>
      <c r="J73" s="61">
        <v>51286053</v>
      </c>
      <c r="K73" s="61">
        <v>55072482</v>
      </c>
      <c r="L73" s="61">
        <v>48062712</v>
      </c>
      <c r="M73" s="61">
        <v>52878873</v>
      </c>
      <c r="N73" s="61">
        <v>49308713</v>
      </c>
      <c r="O73" s="61">
        <v>52261648</v>
      </c>
      <c r="P73" s="61">
        <v>48736677</v>
      </c>
      <c r="Q73" s="61">
        <v>53844660</v>
      </c>
      <c r="R73" s="61">
        <v>51076465</v>
      </c>
      <c r="S73" s="61">
        <v>50948046</v>
      </c>
      <c r="T73" s="61">
        <v>45205402</v>
      </c>
      <c r="U73" s="61">
        <v>48375592</v>
      </c>
      <c r="V73" s="61">
        <v>58605499</v>
      </c>
      <c r="W73" s="61">
        <v>40249739</v>
      </c>
      <c r="X73" s="61">
        <v>36958423</v>
      </c>
      <c r="Y73" s="61">
        <v>23372552</v>
      </c>
      <c r="Z73" s="61">
        <v>27354348</v>
      </c>
      <c r="AA73" s="61">
        <v>29776603</v>
      </c>
      <c r="AB73" s="61">
        <v>22960388</v>
      </c>
      <c r="AC73" s="61">
        <v>24565462</v>
      </c>
      <c r="AD73" s="61">
        <v>22684487</v>
      </c>
      <c r="AE73" s="61">
        <v>26395187</v>
      </c>
      <c r="AF73" s="61">
        <v>20881789</v>
      </c>
      <c r="AG73" s="61">
        <v>22094007</v>
      </c>
      <c r="AH73" s="61">
        <v>24432602</v>
      </c>
      <c r="AI73" s="61">
        <v>24169063</v>
      </c>
      <c r="AJ73" s="61">
        <v>20832081</v>
      </c>
      <c r="AK73" s="61">
        <v>28066970</v>
      </c>
      <c r="AL73" s="61">
        <v>21600957</v>
      </c>
      <c r="AM73" s="61">
        <v>18760418</v>
      </c>
      <c r="AN73" s="61">
        <v>17661440</v>
      </c>
      <c r="AO73" s="61">
        <v>25576000</v>
      </c>
      <c r="AP73" s="61">
        <v>19590289</v>
      </c>
      <c r="AQ73" s="61">
        <v>6982835</v>
      </c>
    </row>
    <row r="74" spans="1:43" x14ac:dyDescent="0.35">
      <c r="A74" s="65" t="s">
        <v>461</v>
      </c>
      <c r="B74" s="65" t="s">
        <v>90</v>
      </c>
      <c r="C74" s="65" t="s">
        <v>462</v>
      </c>
      <c r="D74" s="61">
        <v>146524939</v>
      </c>
      <c r="E74" s="61">
        <v>158292953</v>
      </c>
      <c r="F74" s="61">
        <v>151621447</v>
      </c>
      <c r="G74" s="61">
        <v>215235870</v>
      </c>
      <c r="H74" s="61">
        <v>144020132</v>
      </c>
      <c r="I74" s="61">
        <v>152532228</v>
      </c>
      <c r="J74" s="61">
        <v>148127714</v>
      </c>
      <c r="K74" s="61">
        <v>215454474</v>
      </c>
      <c r="L74" s="61">
        <v>139498693</v>
      </c>
      <c r="M74" s="61">
        <v>151071159</v>
      </c>
      <c r="N74" s="61">
        <v>143685251</v>
      </c>
      <c r="O74" s="61">
        <v>208314376</v>
      </c>
      <c r="P74" s="61">
        <v>137378123</v>
      </c>
      <c r="Q74" s="61">
        <v>136177054</v>
      </c>
      <c r="R74" s="61">
        <v>137166059</v>
      </c>
      <c r="S74" s="61">
        <v>197553996</v>
      </c>
      <c r="T74" s="61">
        <v>123567151</v>
      </c>
      <c r="U74" s="61">
        <v>124699681</v>
      </c>
      <c r="V74" s="61">
        <v>151982646</v>
      </c>
      <c r="W74" s="61">
        <v>162751586</v>
      </c>
      <c r="X74" s="61">
        <v>100931245</v>
      </c>
      <c r="Y74" s="61">
        <v>59641981</v>
      </c>
      <c r="Z74" s="61">
        <v>73344538</v>
      </c>
      <c r="AA74" s="61">
        <v>132460764</v>
      </c>
      <c r="AB74" s="61">
        <v>66274167</v>
      </c>
      <c r="AC74" s="61">
        <v>71712388</v>
      </c>
      <c r="AD74" s="61">
        <v>61621866</v>
      </c>
      <c r="AE74" s="61">
        <v>125799901</v>
      </c>
      <c r="AF74" s="61">
        <v>64656854</v>
      </c>
      <c r="AG74" s="61">
        <v>69254105</v>
      </c>
      <c r="AH74" s="61">
        <v>65593194</v>
      </c>
      <c r="AI74" s="61">
        <v>119420275</v>
      </c>
      <c r="AJ74" s="61">
        <v>67539147</v>
      </c>
      <c r="AK74" s="61">
        <v>72783223</v>
      </c>
      <c r="AL74" s="61">
        <v>78608414</v>
      </c>
      <c r="AM74" s="61">
        <v>117351496</v>
      </c>
      <c r="AN74" s="61">
        <v>71138105</v>
      </c>
      <c r="AO74" s="61">
        <v>72534742</v>
      </c>
      <c r="AP74" s="61">
        <v>68733155</v>
      </c>
      <c r="AQ74" s="61">
        <v>30988733</v>
      </c>
    </row>
    <row r="75" spans="1:43" x14ac:dyDescent="0.35">
      <c r="A75" s="65" t="s">
        <v>463</v>
      </c>
      <c r="B75" s="65" t="s">
        <v>90</v>
      </c>
      <c r="C75" s="65" t="s">
        <v>464</v>
      </c>
      <c r="D75" s="61">
        <v>68210608</v>
      </c>
      <c r="E75" s="61">
        <v>67253767</v>
      </c>
      <c r="F75" s="61">
        <v>75091934</v>
      </c>
      <c r="G75" s="61">
        <v>70282844</v>
      </c>
      <c r="H75" s="61">
        <v>65913538</v>
      </c>
      <c r="I75" s="61">
        <v>64187916</v>
      </c>
      <c r="J75" s="61">
        <v>70814201</v>
      </c>
      <c r="K75" s="61">
        <v>77471588</v>
      </c>
      <c r="L75" s="61">
        <v>68777896</v>
      </c>
      <c r="M75" s="61">
        <v>62371963</v>
      </c>
      <c r="N75" s="61">
        <v>62523002</v>
      </c>
      <c r="O75" s="61">
        <v>65221581</v>
      </c>
      <c r="P75" s="61">
        <v>63612437</v>
      </c>
      <c r="Q75" s="61">
        <v>64005724</v>
      </c>
      <c r="R75" s="61">
        <v>74023630</v>
      </c>
      <c r="S75" s="61">
        <v>70361961</v>
      </c>
      <c r="T75" s="61">
        <v>61914252</v>
      </c>
      <c r="U75" s="61">
        <v>57413291</v>
      </c>
      <c r="V75" s="61">
        <v>74907786</v>
      </c>
      <c r="W75" s="61">
        <v>52997096</v>
      </c>
      <c r="X75" s="61">
        <v>52514338</v>
      </c>
      <c r="Y75" s="61">
        <v>34925169</v>
      </c>
      <c r="Z75" s="61">
        <v>45172792</v>
      </c>
      <c r="AA75" s="61">
        <v>46657875</v>
      </c>
      <c r="AB75" s="61">
        <v>43753014</v>
      </c>
      <c r="AC75" s="61">
        <v>40538305</v>
      </c>
      <c r="AD75" s="61">
        <v>41205960</v>
      </c>
      <c r="AE75" s="61">
        <v>45902273</v>
      </c>
      <c r="AF75" s="61">
        <v>42113876</v>
      </c>
      <c r="AG75" s="61">
        <v>42551678</v>
      </c>
      <c r="AH75" s="61">
        <v>44598144</v>
      </c>
      <c r="AI75" s="61">
        <v>43206347</v>
      </c>
      <c r="AJ75" s="61">
        <v>41608054</v>
      </c>
      <c r="AK75" s="61">
        <v>43120944</v>
      </c>
      <c r="AL75" s="61">
        <v>44973993</v>
      </c>
      <c r="AM75" s="61">
        <v>43932771</v>
      </c>
      <c r="AN75" s="61">
        <v>51989068</v>
      </c>
      <c r="AO75" s="61">
        <v>44332474</v>
      </c>
      <c r="AP75" s="61">
        <v>40756302</v>
      </c>
      <c r="AQ75" s="61">
        <v>17995618</v>
      </c>
    </row>
    <row r="76" spans="1:43" x14ac:dyDescent="0.35">
      <c r="A76" s="65" t="s">
        <v>465</v>
      </c>
      <c r="B76" s="65" t="s">
        <v>90</v>
      </c>
      <c r="C76" s="65" t="s">
        <v>466</v>
      </c>
      <c r="D76" s="61">
        <v>13693084</v>
      </c>
      <c r="E76" s="61">
        <v>12041332</v>
      </c>
      <c r="F76" s="61">
        <v>14065521</v>
      </c>
      <c r="G76" s="61">
        <v>20912731</v>
      </c>
      <c r="H76" s="61">
        <v>16656184</v>
      </c>
      <c r="I76" s="61">
        <v>12670587</v>
      </c>
      <c r="J76" s="61">
        <v>13832721</v>
      </c>
      <c r="K76" s="61">
        <v>13509898</v>
      </c>
      <c r="L76" s="61">
        <v>12292170</v>
      </c>
      <c r="M76" s="61">
        <v>10815215</v>
      </c>
      <c r="N76" s="61">
        <v>11084172</v>
      </c>
      <c r="O76" s="61">
        <v>15214940</v>
      </c>
      <c r="P76" s="61">
        <v>11309499</v>
      </c>
      <c r="Q76" s="61">
        <v>11653258</v>
      </c>
      <c r="R76" s="61">
        <v>10207501</v>
      </c>
      <c r="S76" s="61">
        <v>11306692</v>
      </c>
      <c r="T76" s="61">
        <v>10108851</v>
      </c>
      <c r="U76" s="61">
        <v>8642272</v>
      </c>
      <c r="V76" s="61">
        <v>10708847</v>
      </c>
      <c r="W76" s="61">
        <v>11467991</v>
      </c>
      <c r="X76" s="61">
        <v>8072589</v>
      </c>
      <c r="Y76" s="61">
        <v>2718919</v>
      </c>
      <c r="Z76" s="61">
        <v>3368090</v>
      </c>
      <c r="AA76" s="61">
        <v>3467660</v>
      </c>
      <c r="AB76" s="61">
        <v>3646770</v>
      </c>
      <c r="AC76" s="61">
        <v>2801381</v>
      </c>
      <c r="AD76" s="61">
        <v>2522984</v>
      </c>
      <c r="AE76" s="61">
        <v>3449961</v>
      </c>
      <c r="AF76" s="61">
        <v>2854461</v>
      </c>
      <c r="AG76" s="61">
        <v>2656699</v>
      </c>
      <c r="AH76" s="61">
        <v>2694798</v>
      </c>
      <c r="AI76" s="61">
        <v>2956898</v>
      </c>
      <c r="AJ76" s="61">
        <v>2947214</v>
      </c>
      <c r="AK76" s="61">
        <v>3564675</v>
      </c>
      <c r="AL76" s="61">
        <v>3411422</v>
      </c>
      <c r="AM76" s="61">
        <v>3605826</v>
      </c>
      <c r="AN76" s="61">
        <v>3831280</v>
      </c>
      <c r="AO76" s="61">
        <v>4281468</v>
      </c>
      <c r="AP76" s="61">
        <v>2370597</v>
      </c>
      <c r="AQ76" s="61">
        <v>717662</v>
      </c>
    </row>
    <row r="77" spans="1:43" x14ac:dyDescent="0.35">
      <c r="A77" s="65" t="s">
        <v>467</v>
      </c>
      <c r="B77" s="65" t="s">
        <v>90</v>
      </c>
      <c r="C77" s="65" t="s">
        <v>468</v>
      </c>
      <c r="D77" s="61">
        <v>43841125</v>
      </c>
      <c r="E77" s="61">
        <v>41372913</v>
      </c>
      <c r="F77" s="61">
        <v>38179782</v>
      </c>
      <c r="G77" s="61">
        <v>46770703</v>
      </c>
      <c r="H77" s="61">
        <v>41604684</v>
      </c>
      <c r="I77" s="61">
        <v>36925199</v>
      </c>
      <c r="J77" s="61">
        <v>37520543</v>
      </c>
      <c r="K77" s="61">
        <v>45979340</v>
      </c>
      <c r="L77" s="61">
        <v>39115795</v>
      </c>
      <c r="M77" s="61">
        <v>36886984</v>
      </c>
      <c r="N77" s="61">
        <v>33393909</v>
      </c>
      <c r="O77" s="61">
        <v>48380223</v>
      </c>
      <c r="P77" s="61">
        <v>35948078</v>
      </c>
      <c r="Q77" s="61">
        <v>35502147</v>
      </c>
      <c r="R77" s="61">
        <v>32370834</v>
      </c>
      <c r="S77" s="61">
        <v>42701125</v>
      </c>
      <c r="T77" s="61">
        <v>34627260</v>
      </c>
      <c r="U77" s="61">
        <v>30398226</v>
      </c>
      <c r="V77" s="61">
        <v>35842313</v>
      </c>
      <c r="W77" s="61">
        <v>28668286</v>
      </c>
      <c r="X77" s="61">
        <v>21407961</v>
      </c>
      <c r="Y77" s="61">
        <v>5865718</v>
      </c>
      <c r="Z77" s="61">
        <v>6735053</v>
      </c>
      <c r="AA77" s="61">
        <v>8502902</v>
      </c>
      <c r="AB77" s="61">
        <v>6259459</v>
      </c>
      <c r="AC77" s="61">
        <v>8060645</v>
      </c>
      <c r="AD77" s="61">
        <v>7872626</v>
      </c>
      <c r="AE77" s="61">
        <v>12702136</v>
      </c>
      <c r="AF77" s="61">
        <v>11194178</v>
      </c>
      <c r="AG77" s="61">
        <v>12741648</v>
      </c>
      <c r="AH77" s="61">
        <v>13033805</v>
      </c>
      <c r="AI77" s="61">
        <v>24529487</v>
      </c>
      <c r="AJ77" s="61">
        <v>21033009</v>
      </c>
      <c r="AK77" s="61">
        <v>23048670</v>
      </c>
      <c r="AL77" s="61">
        <v>24979185</v>
      </c>
      <c r="AM77" s="61">
        <v>24871791</v>
      </c>
      <c r="AN77" s="61">
        <v>20691575</v>
      </c>
      <c r="AO77" s="61">
        <v>27564101</v>
      </c>
      <c r="AP77" s="61">
        <v>24692874</v>
      </c>
      <c r="AQ77" s="61">
        <v>13483155</v>
      </c>
    </row>
    <row r="78" spans="1:43" x14ac:dyDescent="0.35">
      <c r="A78" s="65" t="s">
        <v>469</v>
      </c>
      <c r="B78" s="65" t="s">
        <v>90</v>
      </c>
      <c r="C78" s="65" t="s">
        <v>470</v>
      </c>
      <c r="D78" s="61">
        <v>1447722</v>
      </c>
      <c r="E78" s="61">
        <v>1703623</v>
      </c>
      <c r="F78" s="61">
        <v>2150912</v>
      </c>
      <c r="G78" s="61">
        <v>1696033</v>
      </c>
      <c r="H78" s="61">
        <v>1380723</v>
      </c>
      <c r="I78" s="61">
        <v>2193262</v>
      </c>
      <c r="J78" s="61">
        <v>2609928</v>
      </c>
      <c r="K78" s="61">
        <v>2925319</v>
      </c>
      <c r="L78" s="61">
        <v>1833175</v>
      </c>
      <c r="M78" s="61">
        <v>2618254</v>
      </c>
      <c r="N78" s="61">
        <v>3068016</v>
      </c>
      <c r="O78" s="61">
        <v>1735418</v>
      </c>
      <c r="P78" s="61">
        <v>1513573</v>
      </c>
      <c r="Q78" s="61">
        <v>1705445</v>
      </c>
      <c r="R78" s="61">
        <v>2106406</v>
      </c>
      <c r="S78" s="61">
        <v>1956403</v>
      </c>
      <c r="T78" s="61">
        <v>1439305</v>
      </c>
      <c r="U78" s="61">
        <v>1396579</v>
      </c>
      <c r="V78" s="61">
        <v>1845712</v>
      </c>
      <c r="W78" s="61">
        <v>1057805</v>
      </c>
      <c r="X78" s="61">
        <v>824604</v>
      </c>
      <c r="Y78" s="61">
        <v>729029</v>
      </c>
      <c r="Z78" s="61">
        <v>1096450</v>
      </c>
      <c r="AA78" s="61">
        <v>804166</v>
      </c>
      <c r="AB78" s="61">
        <v>692241</v>
      </c>
      <c r="AC78" s="61">
        <v>760515</v>
      </c>
      <c r="AD78" s="61">
        <v>872232</v>
      </c>
      <c r="AE78" s="61">
        <v>718602</v>
      </c>
      <c r="AF78" s="61">
        <v>588272</v>
      </c>
      <c r="AG78" s="61">
        <v>724382</v>
      </c>
      <c r="AH78" s="61">
        <v>898743</v>
      </c>
      <c r="AI78" s="61">
        <v>574581</v>
      </c>
      <c r="AJ78" s="61">
        <v>576682</v>
      </c>
      <c r="AK78" s="61">
        <v>660002</v>
      </c>
      <c r="AL78" s="61">
        <v>810997</v>
      </c>
      <c r="AM78" s="61">
        <v>714096</v>
      </c>
      <c r="AN78" s="61">
        <v>590268</v>
      </c>
      <c r="AO78" s="61">
        <v>681054</v>
      </c>
      <c r="AP78" s="61">
        <v>587570</v>
      </c>
      <c r="AQ78" s="61">
        <v>200095</v>
      </c>
    </row>
    <row r="79" spans="1:43" x14ac:dyDescent="0.35">
      <c r="A79" s="65" t="s">
        <v>471</v>
      </c>
      <c r="B79" s="65" t="s">
        <v>90</v>
      </c>
      <c r="C79" s="65" t="s">
        <v>472</v>
      </c>
      <c r="D79" s="61">
        <v>1174332</v>
      </c>
      <c r="E79" s="61">
        <v>438835</v>
      </c>
      <c r="F79" s="61">
        <v>412711</v>
      </c>
      <c r="G79" s="61">
        <v>14273817</v>
      </c>
      <c r="H79" s="61">
        <v>1234009</v>
      </c>
      <c r="I79" s="61">
        <v>2689172</v>
      </c>
      <c r="J79" s="61">
        <v>3347225</v>
      </c>
      <c r="K79" s="61">
        <v>1057851</v>
      </c>
      <c r="L79" s="61">
        <v>385603</v>
      </c>
      <c r="M79" s="61">
        <v>3371106</v>
      </c>
      <c r="N79" s="61">
        <v>1114037</v>
      </c>
      <c r="O79" s="61">
        <v>4059546</v>
      </c>
      <c r="P79" s="61">
        <v>949098</v>
      </c>
      <c r="Q79" s="61">
        <v>321891</v>
      </c>
      <c r="R79" s="61">
        <v>342648</v>
      </c>
      <c r="S79" s="61">
        <v>345741</v>
      </c>
      <c r="T79" s="61">
        <v>2108988</v>
      </c>
      <c r="U79" s="61">
        <v>3081206</v>
      </c>
      <c r="V79" s="61">
        <v>3308115</v>
      </c>
      <c r="W79" s="61">
        <v>2704343</v>
      </c>
      <c r="X79" s="61">
        <v>2070325</v>
      </c>
      <c r="Y79" s="61">
        <v>1294991</v>
      </c>
      <c r="Z79" s="61">
        <v>1075597</v>
      </c>
      <c r="AA79" s="61">
        <v>1126918</v>
      </c>
      <c r="AB79" s="61">
        <v>809296</v>
      </c>
      <c r="AC79" s="61">
        <v>640185</v>
      </c>
      <c r="AD79" s="61">
        <v>528058</v>
      </c>
      <c r="AE79" s="61">
        <v>497168</v>
      </c>
      <c r="AF79" s="61">
        <v>914931</v>
      </c>
      <c r="AG79" s="61">
        <v>891779</v>
      </c>
      <c r="AH79" s="61">
        <v>816190</v>
      </c>
      <c r="AI79" s="61">
        <v>945037</v>
      </c>
      <c r="AJ79" s="61">
        <v>1424829</v>
      </c>
      <c r="AK79" s="61">
        <v>1339810</v>
      </c>
      <c r="AL79" s="61">
        <v>1264242</v>
      </c>
      <c r="AM79" s="61">
        <v>938799</v>
      </c>
      <c r="AN79" s="61">
        <v>572716</v>
      </c>
      <c r="AO79" s="61">
        <v>527210</v>
      </c>
      <c r="AP79" s="61">
        <v>512427</v>
      </c>
      <c r="AQ79" s="61">
        <v>340953</v>
      </c>
    </row>
    <row r="80" spans="1:43" x14ac:dyDescent="0.35">
      <c r="A80" s="65" t="s">
        <v>473</v>
      </c>
      <c r="B80" s="65" t="s">
        <v>91</v>
      </c>
      <c r="C80" s="65" t="s">
        <v>338</v>
      </c>
      <c r="D80" s="61">
        <v>74241349</v>
      </c>
      <c r="E80" s="61">
        <v>127092262</v>
      </c>
      <c r="F80" s="61">
        <v>111851047</v>
      </c>
      <c r="G80" s="61">
        <v>80550213</v>
      </c>
      <c r="H80" s="61">
        <v>73386553</v>
      </c>
      <c r="I80" s="61">
        <v>116393569</v>
      </c>
      <c r="J80" s="61">
        <v>114499890</v>
      </c>
      <c r="K80" s="61">
        <v>91552254</v>
      </c>
      <c r="L80" s="61">
        <v>78804196</v>
      </c>
      <c r="M80" s="61">
        <v>123735834</v>
      </c>
      <c r="N80" s="61">
        <v>115152180</v>
      </c>
      <c r="O80" s="61">
        <v>97921242</v>
      </c>
      <c r="P80" s="61">
        <v>78919139</v>
      </c>
      <c r="Q80" s="61">
        <v>119166648</v>
      </c>
      <c r="R80" s="61">
        <v>122953975</v>
      </c>
      <c r="S80" s="61">
        <v>94498526</v>
      </c>
      <c r="T80" s="61">
        <v>79443979</v>
      </c>
      <c r="U80" s="61">
        <v>115709164</v>
      </c>
      <c r="V80" s="61">
        <v>116299632</v>
      </c>
      <c r="W80" s="61">
        <v>84301104</v>
      </c>
      <c r="X80" s="61">
        <v>78106629</v>
      </c>
      <c r="Y80" s="61">
        <v>91742404</v>
      </c>
      <c r="Z80" s="61">
        <v>103186044</v>
      </c>
      <c r="AA80" s="61">
        <v>92043146</v>
      </c>
      <c r="AB80" s="61">
        <v>74768732</v>
      </c>
      <c r="AC80" s="61">
        <v>96993392</v>
      </c>
      <c r="AD80" s="61">
        <v>95454880</v>
      </c>
      <c r="AE80" s="61">
        <v>91597903</v>
      </c>
      <c r="AF80" s="61">
        <v>76306868</v>
      </c>
      <c r="AG80" s="61">
        <v>104501179</v>
      </c>
      <c r="AH80" s="61">
        <v>105313894</v>
      </c>
      <c r="AI80" s="61">
        <v>92492836</v>
      </c>
      <c r="AJ80" s="61">
        <v>81315110</v>
      </c>
      <c r="AK80" s="61">
        <v>121171415</v>
      </c>
      <c r="AL80" s="61">
        <v>134873229</v>
      </c>
      <c r="AM80" s="61">
        <v>97951512</v>
      </c>
      <c r="AN80" s="61">
        <v>82809935</v>
      </c>
      <c r="AO80" s="61">
        <v>128240375</v>
      </c>
      <c r="AP80" s="61">
        <v>140650875</v>
      </c>
      <c r="AQ80" s="61">
        <v>38595531</v>
      </c>
    </row>
    <row r="81" spans="1:43" x14ac:dyDescent="0.35">
      <c r="A81" s="65" t="s">
        <v>474</v>
      </c>
      <c r="B81" s="65" t="s">
        <v>91</v>
      </c>
      <c r="C81" s="65" t="s">
        <v>475</v>
      </c>
      <c r="D81" s="61">
        <v>22649084</v>
      </c>
      <c r="E81" s="61">
        <v>12301940</v>
      </c>
      <c r="F81" s="61">
        <v>11291715</v>
      </c>
      <c r="G81" s="61">
        <v>27936124</v>
      </c>
      <c r="H81" s="61">
        <v>21923534</v>
      </c>
      <c r="I81" s="61">
        <v>13635941</v>
      </c>
      <c r="J81" s="61">
        <v>12752636</v>
      </c>
      <c r="K81" s="61">
        <v>32679502</v>
      </c>
      <c r="L81" s="61">
        <v>25457230</v>
      </c>
      <c r="M81" s="61">
        <v>15823350</v>
      </c>
      <c r="N81" s="61">
        <v>14254450</v>
      </c>
      <c r="O81" s="61">
        <v>34758631</v>
      </c>
      <c r="P81" s="61">
        <v>25113634</v>
      </c>
      <c r="Q81" s="61">
        <v>15621744</v>
      </c>
      <c r="R81" s="61">
        <v>16683055</v>
      </c>
      <c r="S81" s="61">
        <v>33615529</v>
      </c>
      <c r="T81" s="61">
        <v>26271268</v>
      </c>
      <c r="U81" s="61">
        <v>16851922</v>
      </c>
      <c r="V81" s="61">
        <v>16309584</v>
      </c>
      <c r="W81" s="61">
        <v>31576873</v>
      </c>
      <c r="X81" s="61">
        <v>25761339</v>
      </c>
      <c r="Y81" s="61">
        <v>21521985</v>
      </c>
      <c r="Z81" s="61">
        <v>17443393</v>
      </c>
      <c r="AA81" s="61">
        <v>40990440</v>
      </c>
      <c r="AB81" s="61">
        <v>29409024</v>
      </c>
      <c r="AC81" s="61">
        <v>19936428</v>
      </c>
      <c r="AD81" s="61">
        <v>17297815</v>
      </c>
      <c r="AE81" s="61">
        <v>38952665</v>
      </c>
      <c r="AF81" s="61">
        <v>29142609</v>
      </c>
      <c r="AG81" s="61">
        <v>18790655</v>
      </c>
      <c r="AH81" s="61">
        <v>17584233</v>
      </c>
      <c r="AI81" s="61">
        <v>39135107</v>
      </c>
      <c r="AJ81" s="61">
        <v>27439360</v>
      </c>
      <c r="AK81" s="61">
        <v>19604329</v>
      </c>
      <c r="AL81" s="61">
        <v>17397535</v>
      </c>
      <c r="AM81" s="61">
        <v>37142147</v>
      </c>
      <c r="AN81" s="61">
        <v>29204898</v>
      </c>
      <c r="AO81" s="61">
        <v>20620762</v>
      </c>
      <c r="AP81" s="61">
        <v>18816685</v>
      </c>
      <c r="AQ81" s="61">
        <v>12706593</v>
      </c>
    </row>
    <row r="82" spans="1:43" x14ac:dyDescent="0.35">
      <c r="A82" s="65" t="s">
        <v>476</v>
      </c>
      <c r="B82" s="65" t="s">
        <v>91</v>
      </c>
      <c r="C82" s="65" t="s">
        <v>477</v>
      </c>
      <c r="D82" s="61">
        <v>8647627</v>
      </c>
      <c r="E82" s="61">
        <v>4874294</v>
      </c>
      <c r="F82" s="61">
        <v>7488707</v>
      </c>
      <c r="G82" s="61">
        <v>15077315</v>
      </c>
      <c r="H82" s="61">
        <v>11418469</v>
      </c>
      <c r="I82" s="61">
        <v>7095693</v>
      </c>
      <c r="J82" s="61">
        <v>9522507</v>
      </c>
      <c r="K82" s="61">
        <v>18539730</v>
      </c>
      <c r="L82" s="61">
        <v>13006408</v>
      </c>
      <c r="M82" s="61">
        <v>8348710</v>
      </c>
      <c r="N82" s="61">
        <v>9633688</v>
      </c>
      <c r="O82" s="61">
        <v>18968058</v>
      </c>
      <c r="P82" s="61">
        <v>13475022</v>
      </c>
      <c r="Q82" s="61">
        <v>8357948</v>
      </c>
      <c r="R82" s="61">
        <v>10321411</v>
      </c>
      <c r="S82" s="61">
        <v>18121303</v>
      </c>
      <c r="T82" s="61">
        <v>13678180</v>
      </c>
      <c r="U82" s="61">
        <v>9442054</v>
      </c>
      <c r="V82" s="61">
        <v>11566156</v>
      </c>
      <c r="W82" s="61">
        <v>17570766</v>
      </c>
      <c r="X82" s="61">
        <v>12928580</v>
      </c>
      <c r="Y82" s="61">
        <v>6323062</v>
      </c>
      <c r="Z82" s="61">
        <v>6055546</v>
      </c>
      <c r="AA82" s="61">
        <v>12600932</v>
      </c>
      <c r="AB82" s="61">
        <v>9039380</v>
      </c>
      <c r="AC82" s="61">
        <v>6240830</v>
      </c>
      <c r="AD82" s="61">
        <v>5677142</v>
      </c>
      <c r="AE82" s="61">
        <v>11599951</v>
      </c>
      <c r="AF82" s="61">
        <v>9453985</v>
      </c>
      <c r="AG82" s="61">
        <v>6262001</v>
      </c>
      <c r="AH82" s="61">
        <v>6379611</v>
      </c>
      <c r="AI82" s="61">
        <v>13688636</v>
      </c>
      <c r="AJ82" s="61">
        <v>10777921</v>
      </c>
      <c r="AK82" s="61">
        <v>8230633</v>
      </c>
      <c r="AL82" s="61">
        <v>10140807</v>
      </c>
      <c r="AM82" s="61">
        <v>19903155</v>
      </c>
      <c r="AN82" s="61">
        <v>14524687</v>
      </c>
      <c r="AO82" s="61">
        <v>9794243</v>
      </c>
      <c r="AP82" s="61">
        <v>10853704</v>
      </c>
      <c r="AQ82" s="61">
        <v>7788531</v>
      </c>
    </row>
    <row r="83" spans="1:43" x14ac:dyDescent="0.35">
      <c r="A83" s="65" t="s">
        <v>478</v>
      </c>
      <c r="B83" s="65" t="s">
        <v>91</v>
      </c>
      <c r="C83" s="65" t="s">
        <v>479</v>
      </c>
      <c r="D83" s="61">
        <v>10069991</v>
      </c>
      <c r="E83" s="61">
        <v>3596315</v>
      </c>
      <c r="F83" s="61">
        <v>2909518</v>
      </c>
      <c r="G83" s="61">
        <v>12175916</v>
      </c>
      <c r="H83" s="61">
        <v>9089215</v>
      </c>
      <c r="I83" s="61">
        <v>3416978</v>
      </c>
      <c r="J83" s="61">
        <v>2775137</v>
      </c>
      <c r="K83" s="61">
        <v>15749321</v>
      </c>
      <c r="L83" s="61">
        <v>10539964</v>
      </c>
      <c r="M83" s="61">
        <v>3993193</v>
      </c>
      <c r="N83" s="61">
        <v>2997769</v>
      </c>
      <c r="O83" s="61">
        <v>18386525</v>
      </c>
      <c r="P83" s="61">
        <v>10294437</v>
      </c>
      <c r="Q83" s="61">
        <v>3738327</v>
      </c>
      <c r="R83" s="61">
        <v>2822541</v>
      </c>
      <c r="S83" s="61">
        <v>17448845</v>
      </c>
      <c r="T83" s="61">
        <v>9691584</v>
      </c>
      <c r="U83" s="61">
        <v>4284941</v>
      </c>
      <c r="V83" s="61">
        <v>4981726</v>
      </c>
      <c r="W83" s="61">
        <v>12885415</v>
      </c>
      <c r="X83" s="61">
        <v>10000152</v>
      </c>
      <c r="Y83" s="61">
        <v>5446738</v>
      </c>
      <c r="Z83" s="61">
        <v>7916118</v>
      </c>
      <c r="AA83" s="61">
        <v>16752413</v>
      </c>
      <c r="AB83" s="61">
        <v>10861255</v>
      </c>
      <c r="AC83" s="61">
        <v>4799392</v>
      </c>
      <c r="AD83" s="61">
        <v>3500575</v>
      </c>
      <c r="AE83" s="61">
        <v>16607301</v>
      </c>
      <c r="AF83" s="61">
        <v>11919270</v>
      </c>
      <c r="AG83" s="61">
        <v>4528949</v>
      </c>
      <c r="AH83" s="61">
        <v>3618084</v>
      </c>
      <c r="AI83" s="61">
        <v>14374600</v>
      </c>
      <c r="AJ83" s="61">
        <v>9880065</v>
      </c>
      <c r="AK83" s="61">
        <v>4235329</v>
      </c>
      <c r="AL83" s="61">
        <v>2672976</v>
      </c>
      <c r="AM83" s="61">
        <v>13162825</v>
      </c>
      <c r="AN83" s="61">
        <v>9037782</v>
      </c>
      <c r="AO83" s="61">
        <v>3826456</v>
      </c>
      <c r="AP83" s="61">
        <v>3257617</v>
      </c>
      <c r="AQ83" s="61">
        <v>3748216</v>
      </c>
    </row>
    <row r="84" spans="1:43" x14ac:dyDescent="0.35">
      <c r="A84" s="65" t="s">
        <v>480</v>
      </c>
      <c r="B84" s="65" t="s">
        <v>91</v>
      </c>
      <c r="C84" s="65" t="s">
        <v>481</v>
      </c>
      <c r="D84" s="61">
        <v>18738489</v>
      </c>
      <c r="E84" s="61">
        <v>67641681</v>
      </c>
      <c r="F84" s="61">
        <v>46219992</v>
      </c>
      <c r="G84" s="61">
        <v>11781746</v>
      </c>
      <c r="H84" s="61">
        <v>18488511</v>
      </c>
      <c r="I84" s="61">
        <v>57829589</v>
      </c>
      <c r="J84" s="61">
        <v>47675289</v>
      </c>
      <c r="K84" s="61">
        <v>11284860</v>
      </c>
      <c r="L84" s="61">
        <v>17414821</v>
      </c>
      <c r="M84" s="61">
        <v>59365295</v>
      </c>
      <c r="N84" s="61">
        <v>43949909</v>
      </c>
      <c r="O84" s="61">
        <v>12574838</v>
      </c>
      <c r="P84" s="61">
        <v>17383614</v>
      </c>
      <c r="Q84" s="61">
        <v>51680208</v>
      </c>
      <c r="R84" s="61">
        <v>41817637</v>
      </c>
      <c r="S84" s="61">
        <v>11028297</v>
      </c>
      <c r="T84" s="61">
        <v>16959598</v>
      </c>
      <c r="U84" s="61">
        <v>47692309</v>
      </c>
      <c r="V84" s="61">
        <v>36177845</v>
      </c>
      <c r="W84" s="61">
        <v>8652544</v>
      </c>
      <c r="X84" s="61">
        <v>15900601</v>
      </c>
      <c r="Y84" s="61">
        <v>30164041</v>
      </c>
      <c r="Z84" s="61">
        <v>29757126</v>
      </c>
      <c r="AA84" s="61">
        <v>9985088</v>
      </c>
      <c r="AB84" s="61">
        <v>14467460</v>
      </c>
      <c r="AC84" s="61">
        <v>36812451</v>
      </c>
      <c r="AD84" s="61">
        <v>30262922</v>
      </c>
      <c r="AE84" s="61">
        <v>11781242</v>
      </c>
      <c r="AF84" s="61">
        <v>15498142</v>
      </c>
      <c r="AG84" s="61">
        <v>44325957</v>
      </c>
      <c r="AH84" s="61">
        <v>36512152</v>
      </c>
      <c r="AI84" s="61">
        <v>12950522</v>
      </c>
      <c r="AJ84" s="61">
        <v>21849483</v>
      </c>
      <c r="AK84" s="61">
        <v>59684599</v>
      </c>
      <c r="AL84" s="61">
        <v>54447027</v>
      </c>
      <c r="AM84" s="61">
        <v>15231074</v>
      </c>
      <c r="AN84" s="61">
        <v>18974147</v>
      </c>
      <c r="AO84" s="61">
        <v>59899747</v>
      </c>
      <c r="AP84" s="61">
        <v>50118707</v>
      </c>
      <c r="AQ84" s="61">
        <v>7133330</v>
      </c>
    </row>
    <row r="85" spans="1:43" x14ac:dyDescent="0.35">
      <c r="A85" s="65" t="s">
        <v>482</v>
      </c>
      <c r="B85" s="65" t="s">
        <v>91</v>
      </c>
      <c r="C85" s="65" t="s">
        <v>483</v>
      </c>
      <c r="D85" s="61">
        <v>1215</v>
      </c>
      <c r="E85" s="61">
        <v>1215</v>
      </c>
      <c r="F85" s="61">
        <v>0</v>
      </c>
      <c r="G85" s="61">
        <v>0</v>
      </c>
      <c r="H85" s="61">
        <v>0</v>
      </c>
      <c r="I85" s="61">
        <v>0</v>
      </c>
      <c r="J85" s="61">
        <v>0</v>
      </c>
      <c r="K85" s="61">
        <v>0</v>
      </c>
      <c r="L85" s="61">
        <v>0</v>
      </c>
      <c r="M85" s="61">
        <v>0</v>
      </c>
      <c r="N85" s="61">
        <v>0</v>
      </c>
      <c r="O85" s="61">
        <v>0</v>
      </c>
      <c r="P85" s="61">
        <v>0</v>
      </c>
      <c r="Q85" s="61">
        <v>0</v>
      </c>
      <c r="R85" s="61">
        <v>0</v>
      </c>
      <c r="S85" s="61">
        <v>0</v>
      </c>
      <c r="T85" s="61">
        <v>188487</v>
      </c>
      <c r="U85" s="61">
        <v>750246</v>
      </c>
      <c r="V85" s="61">
        <v>251774</v>
      </c>
      <c r="W85" s="61">
        <v>148991</v>
      </c>
      <c r="X85" s="61">
        <v>184489</v>
      </c>
      <c r="Y85" s="61">
        <v>523579</v>
      </c>
      <c r="Z85" s="61">
        <v>403151</v>
      </c>
      <c r="AA85" s="61">
        <v>245779</v>
      </c>
      <c r="AB85" s="61">
        <v>292040</v>
      </c>
      <c r="AC85" s="61">
        <v>946037</v>
      </c>
      <c r="AD85" s="61">
        <v>526654</v>
      </c>
      <c r="AE85" s="61">
        <v>536904</v>
      </c>
      <c r="AF85" s="61">
        <v>308390</v>
      </c>
      <c r="AG85" s="61">
        <v>525540</v>
      </c>
      <c r="AH85" s="61">
        <v>589320</v>
      </c>
      <c r="AI85" s="61">
        <v>557958</v>
      </c>
      <c r="AJ85" s="61">
        <v>416932</v>
      </c>
      <c r="AK85" s="61">
        <v>618059</v>
      </c>
      <c r="AL85" s="61">
        <v>886813</v>
      </c>
      <c r="AM85" s="61">
        <v>701102</v>
      </c>
      <c r="AN85" s="61">
        <v>467502</v>
      </c>
      <c r="AO85" s="61">
        <v>983538</v>
      </c>
      <c r="AP85" s="61">
        <v>1104755</v>
      </c>
      <c r="AQ85" s="61">
        <v>356018</v>
      </c>
    </row>
    <row r="86" spans="1:43" x14ac:dyDescent="0.35">
      <c r="A86" s="65" t="s">
        <v>484</v>
      </c>
      <c r="B86" s="65" t="s">
        <v>91</v>
      </c>
      <c r="C86" s="65" t="s">
        <v>485</v>
      </c>
      <c r="D86" s="61">
        <v>12460143</v>
      </c>
      <c r="E86" s="61">
        <v>36984523</v>
      </c>
      <c r="F86" s="61">
        <v>42268982</v>
      </c>
      <c r="G86" s="61">
        <v>12028211</v>
      </c>
      <c r="H86" s="61">
        <v>11141980</v>
      </c>
      <c r="I86" s="61">
        <v>32953934</v>
      </c>
      <c r="J86" s="61">
        <v>40226781</v>
      </c>
      <c r="K86" s="61">
        <v>11904323</v>
      </c>
      <c r="L86" s="61">
        <v>11113213</v>
      </c>
      <c r="M86" s="61">
        <v>34894894</v>
      </c>
      <c r="N86" s="61">
        <v>42891134</v>
      </c>
      <c r="O86" s="61">
        <v>11898957</v>
      </c>
      <c r="P86" s="61">
        <v>11566644</v>
      </c>
      <c r="Q86" s="61">
        <v>38551053</v>
      </c>
      <c r="R86" s="61">
        <v>50086431</v>
      </c>
      <c r="S86" s="61">
        <v>13145775</v>
      </c>
      <c r="T86" s="61">
        <v>11704742</v>
      </c>
      <c r="U86" s="61">
        <v>35665563</v>
      </c>
      <c r="V86" s="61">
        <v>45617737</v>
      </c>
      <c r="W86" s="61">
        <v>12179585</v>
      </c>
      <c r="X86" s="61">
        <v>12317866</v>
      </c>
      <c r="Y86" s="61">
        <v>27085355</v>
      </c>
      <c r="Z86" s="61">
        <v>40699730</v>
      </c>
      <c r="AA86" s="61">
        <v>10621332</v>
      </c>
      <c r="AB86" s="61">
        <v>9986913</v>
      </c>
      <c r="AC86" s="61">
        <v>27531658</v>
      </c>
      <c r="AD86" s="61">
        <v>37433713</v>
      </c>
      <c r="AE86" s="61">
        <v>11324591</v>
      </c>
      <c r="AF86" s="61">
        <v>9285973</v>
      </c>
      <c r="AG86" s="61">
        <v>29342733</v>
      </c>
      <c r="AH86" s="61">
        <v>39873608</v>
      </c>
      <c r="AI86" s="61">
        <v>11064103</v>
      </c>
      <c r="AJ86" s="61">
        <v>10268478</v>
      </c>
      <c r="AK86" s="61">
        <v>28051851</v>
      </c>
      <c r="AL86" s="61">
        <v>48565119</v>
      </c>
      <c r="AM86" s="61">
        <v>10847206</v>
      </c>
      <c r="AN86" s="61">
        <v>9770899</v>
      </c>
      <c r="AO86" s="61">
        <v>31635980</v>
      </c>
      <c r="AP86" s="61">
        <v>55191916</v>
      </c>
      <c r="AQ86" s="61">
        <v>6341796</v>
      </c>
    </row>
    <row r="87" spans="1:43" x14ac:dyDescent="0.35">
      <c r="A87" s="65" t="s">
        <v>486</v>
      </c>
      <c r="B87" s="65" t="s">
        <v>91</v>
      </c>
      <c r="C87" s="65" t="s">
        <v>487</v>
      </c>
      <c r="D87" s="61">
        <v>1674800</v>
      </c>
      <c r="E87" s="61">
        <v>1692294</v>
      </c>
      <c r="F87" s="61">
        <v>1672133</v>
      </c>
      <c r="G87" s="61">
        <v>1550901</v>
      </c>
      <c r="H87" s="61">
        <v>1324844</v>
      </c>
      <c r="I87" s="61">
        <v>1461434</v>
      </c>
      <c r="J87" s="61">
        <v>1547540</v>
      </c>
      <c r="K87" s="61">
        <v>1394518</v>
      </c>
      <c r="L87" s="61">
        <v>1272560</v>
      </c>
      <c r="M87" s="61">
        <v>1310392</v>
      </c>
      <c r="N87" s="61">
        <v>1425230</v>
      </c>
      <c r="O87" s="61">
        <v>1334233</v>
      </c>
      <c r="P87" s="61">
        <v>1085788</v>
      </c>
      <c r="Q87" s="61">
        <v>1217368</v>
      </c>
      <c r="R87" s="61">
        <v>1222900</v>
      </c>
      <c r="S87" s="61">
        <v>1138777</v>
      </c>
      <c r="T87" s="61">
        <v>950120</v>
      </c>
      <c r="U87" s="61">
        <v>1022129</v>
      </c>
      <c r="V87" s="61">
        <v>1394810</v>
      </c>
      <c r="W87" s="61">
        <v>1286930</v>
      </c>
      <c r="X87" s="61">
        <v>1013602</v>
      </c>
      <c r="Y87" s="61">
        <v>677644</v>
      </c>
      <c r="Z87" s="61">
        <v>910980</v>
      </c>
      <c r="AA87" s="61">
        <v>847162</v>
      </c>
      <c r="AB87" s="61">
        <v>712660</v>
      </c>
      <c r="AC87" s="61">
        <v>726596</v>
      </c>
      <c r="AD87" s="61">
        <v>756059</v>
      </c>
      <c r="AE87" s="61">
        <v>795249</v>
      </c>
      <c r="AF87" s="61">
        <v>698499</v>
      </c>
      <c r="AG87" s="61">
        <v>725344</v>
      </c>
      <c r="AH87" s="61">
        <v>756886</v>
      </c>
      <c r="AI87" s="61">
        <v>721910</v>
      </c>
      <c r="AJ87" s="61">
        <v>682871</v>
      </c>
      <c r="AK87" s="61">
        <v>746615</v>
      </c>
      <c r="AL87" s="61">
        <v>762952</v>
      </c>
      <c r="AM87" s="61">
        <v>964003</v>
      </c>
      <c r="AN87" s="61">
        <v>830020</v>
      </c>
      <c r="AO87" s="61">
        <v>1479649</v>
      </c>
      <c r="AP87" s="61">
        <v>1307491</v>
      </c>
      <c r="AQ87" s="61">
        <v>521047</v>
      </c>
    </row>
    <row r="88" spans="1:43" x14ac:dyDescent="0.35">
      <c r="A88" s="65" t="s">
        <v>488</v>
      </c>
      <c r="B88" s="65" t="s">
        <v>92</v>
      </c>
      <c r="C88" s="65" t="s">
        <v>338</v>
      </c>
      <c r="D88" s="61">
        <v>1135396</v>
      </c>
      <c r="E88" s="61">
        <v>1277831</v>
      </c>
      <c r="F88" s="61">
        <v>951658</v>
      </c>
      <c r="G88" s="61">
        <v>7223701</v>
      </c>
      <c r="H88" s="61">
        <v>1239309</v>
      </c>
      <c r="I88" s="61">
        <v>899884</v>
      </c>
      <c r="J88" s="61">
        <v>717783</v>
      </c>
      <c r="K88" s="61">
        <v>7256018</v>
      </c>
      <c r="L88" s="61">
        <v>1158962</v>
      </c>
      <c r="M88" s="61">
        <v>934879</v>
      </c>
      <c r="N88" s="61">
        <v>641032</v>
      </c>
      <c r="O88" s="61">
        <v>5858119</v>
      </c>
      <c r="P88" s="61">
        <v>1175781</v>
      </c>
      <c r="Q88" s="61">
        <v>794134</v>
      </c>
      <c r="R88" s="61">
        <v>574527</v>
      </c>
      <c r="S88" s="61">
        <v>5863406</v>
      </c>
      <c r="T88" s="61">
        <v>940585</v>
      </c>
      <c r="U88" s="61">
        <v>602838</v>
      </c>
      <c r="V88" s="61">
        <v>651802</v>
      </c>
      <c r="W88" s="61">
        <v>4992286</v>
      </c>
      <c r="X88" s="61">
        <v>914096</v>
      </c>
      <c r="Y88" s="61">
        <v>287173</v>
      </c>
      <c r="Z88" s="61">
        <v>392049</v>
      </c>
      <c r="AA88" s="61">
        <v>4906299</v>
      </c>
      <c r="AB88" s="61">
        <v>599339</v>
      </c>
      <c r="AC88" s="61">
        <v>374104</v>
      </c>
      <c r="AD88" s="61">
        <v>336750</v>
      </c>
      <c r="AE88" s="61">
        <v>5808995</v>
      </c>
      <c r="AF88" s="61">
        <v>653219</v>
      </c>
      <c r="AG88" s="61">
        <v>325074</v>
      </c>
      <c r="AH88" s="61">
        <v>299041</v>
      </c>
      <c r="AI88" s="61">
        <v>5083258</v>
      </c>
      <c r="AJ88" s="61">
        <v>580154</v>
      </c>
      <c r="AK88" s="61">
        <v>183322</v>
      </c>
      <c r="AL88" s="61">
        <v>201250</v>
      </c>
      <c r="AM88" s="61">
        <v>4318700</v>
      </c>
      <c r="AN88" s="61">
        <v>703375</v>
      </c>
      <c r="AO88" s="61">
        <v>442625</v>
      </c>
      <c r="AP88" s="61">
        <v>342500</v>
      </c>
      <c r="AQ88" s="61">
        <v>69600</v>
      </c>
    </row>
    <row r="89" spans="1:43" x14ac:dyDescent="0.35">
      <c r="A89" s="65" t="s">
        <v>489</v>
      </c>
      <c r="B89" s="65" t="s">
        <v>92</v>
      </c>
      <c r="C89" s="65" t="s">
        <v>490</v>
      </c>
      <c r="D89" s="61">
        <v>1135396</v>
      </c>
      <c r="E89" s="61">
        <v>1277831</v>
      </c>
      <c r="F89" s="61">
        <v>951658</v>
      </c>
      <c r="G89" s="61">
        <v>7223701</v>
      </c>
      <c r="H89" s="61">
        <v>1239309</v>
      </c>
      <c r="I89" s="61">
        <v>899884</v>
      </c>
      <c r="J89" s="61">
        <v>717783</v>
      </c>
      <c r="K89" s="61">
        <v>7256018</v>
      </c>
      <c r="L89" s="61">
        <v>1158962</v>
      </c>
      <c r="M89" s="61">
        <v>934879</v>
      </c>
      <c r="N89" s="61">
        <v>641032</v>
      </c>
      <c r="O89" s="61">
        <v>5858119</v>
      </c>
      <c r="P89" s="61">
        <v>1175781</v>
      </c>
      <c r="Q89" s="61">
        <v>794134</v>
      </c>
      <c r="R89" s="61">
        <v>574527</v>
      </c>
      <c r="S89" s="61">
        <v>5863406</v>
      </c>
      <c r="T89" s="61">
        <v>940585</v>
      </c>
      <c r="U89" s="61">
        <v>602838</v>
      </c>
      <c r="V89" s="61">
        <v>651802</v>
      </c>
      <c r="W89" s="61">
        <v>4992286</v>
      </c>
      <c r="X89" s="61">
        <v>914096</v>
      </c>
      <c r="Y89" s="61">
        <v>287173</v>
      </c>
      <c r="Z89" s="61">
        <v>392049</v>
      </c>
      <c r="AA89" s="61">
        <v>4906299</v>
      </c>
      <c r="AB89" s="61">
        <v>599339</v>
      </c>
      <c r="AC89" s="61">
        <v>374104</v>
      </c>
      <c r="AD89" s="61">
        <v>336750</v>
      </c>
      <c r="AE89" s="61">
        <v>5808995</v>
      </c>
      <c r="AF89" s="61">
        <v>653219</v>
      </c>
      <c r="AG89" s="61">
        <v>325074</v>
      </c>
      <c r="AH89" s="61">
        <v>299041</v>
      </c>
      <c r="AI89" s="61">
        <v>5083258</v>
      </c>
      <c r="AJ89" s="61">
        <v>580154</v>
      </c>
      <c r="AK89" s="61">
        <v>183322</v>
      </c>
      <c r="AL89" s="61">
        <v>201250</v>
      </c>
      <c r="AM89" s="61">
        <v>4318700</v>
      </c>
      <c r="AN89" s="61">
        <v>703375</v>
      </c>
      <c r="AO89" s="61">
        <v>442625</v>
      </c>
      <c r="AP89" s="61">
        <v>342500</v>
      </c>
      <c r="AQ89" s="61">
        <v>69600</v>
      </c>
    </row>
    <row r="90" spans="1:43" x14ac:dyDescent="0.35">
      <c r="A90" s="65" t="s">
        <v>491</v>
      </c>
      <c r="B90" s="65" t="s">
        <v>93</v>
      </c>
      <c r="C90" s="65" t="s">
        <v>338</v>
      </c>
      <c r="D90" s="61">
        <v>115656157</v>
      </c>
      <c r="E90" s="61">
        <v>127860157</v>
      </c>
      <c r="F90" s="61">
        <v>142312093</v>
      </c>
      <c r="G90" s="61">
        <v>130776647</v>
      </c>
      <c r="H90" s="61">
        <v>117132590</v>
      </c>
      <c r="I90" s="61">
        <v>129642206</v>
      </c>
      <c r="J90" s="61">
        <v>146942602</v>
      </c>
      <c r="K90" s="61">
        <v>133432744</v>
      </c>
      <c r="L90" s="61">
        <v>116211545</v>
      </c>
      <c r="M90" s="61">
        <v>129725431</v>
      </c>
      <c r="N90" s="61">
        <v>136058129</v>
      </c>
      <c r="O90" s="61">
        <v>125774630</v>
      </c>
      <c r="P90" s="61">
        <v>106110922</v>
      </c>
      <c r="Q90" s="61">
        <v>112544629</v>
      </c>
      <c r="R90" s="61">
        <v>120507450</v>
      </c>
      <c r="S90" s="61">
        <v>106295870</v>
      </c>
      <c r="T90" s="61">
        <v>93162026</v>
      </c>
      <c r="U90" s="61">
        <v>98006764</v>
      </c>
      <c r="V90" s="61">
        <v>128992001</v>
      </c>
      <c r="W90" s="61">
        <v>94178892</v>
      </c>
      <c r="X90" s="61">
        <v>95953442</v>
      </c>
      <c r="Y90" s="61">
        <v>90934512</v>
      </c>
      <c r="Z90" s="61">
        <v>98876915</v>
      </c>
      <c r="AA90" s="61">
        <v>95652279</v>
      </c>
      <c r="AB90" s="61">
        <v>81586332</v>
      </c>
      <c r="AC90" s="61">
        <v>85763611</v>
      </c>
      <c r="AD90" s="61">
        <v>91528782</v>
      </c>
      <c r="AE90" s="61">
        <v>90033866</v>
      </c>
      <c r="AF90" s="61">
        <v>78184092</v>
      </c>
      <c r="AG90" s="61">
        <v>78081188</v>
      </c>
      <c r="AH90" s="61">
        <v>82397620</v>
      </c>
      <c r="AI90" s="61">
        <v>75661082</v>
      </c>
      <c r="AJ90" s="61">
        <v>63510605</v>
      </c>
      <c r="AK90" s="61">
        <v>71033340</v>
      </c>
      <c r="AL90" s="61">
        <v>75578669</v>
      </c>
      <c r="AM90" s="61">
        <v>69474929</v>
      </c>
      <c r="AN90" s="61">
        <v>60197694</v>
      </c>
      <c r="AO90" s="61">
        <v>66885182</v>
      </c>
      <c r="AP90" s="61">
        <v>75173638</v>
      </c>
      <c r="AQ90" s="61">
        <v>29907588</v>
      </c>
    </row>
    <row r="91" spans="1:43" x14ac:dyDescent="0.35">
      <c r="A91" s="65" t="s">
        <v>492</v>
      </c>
      <c r="B91" s="65" t="s">
        <v>93</v>
      </c>
      <c r="C91" s="65" t="s">
        <v>493</v>
      </c>
      <c r="D91" s="61">
        <v>115656157</v>
      </c>
      <c r="E91" s="61">
        <v>127860157</v>
      </c>
      <c r="F91" s="61">
        <v>142312093</v>
      </c>
      <c r="G91" s="61">
        <v>130776647</v>
      </c>
      <c r="H91" s="61">
        <v>117132590</v>
      </c>
      <c r="I91" s="61">
        <v>129642206</v>
      </c>
      <c r="J91" s="61">
        <v>146942602</v>
      </c>
      <c r="K91" s="61">
        <v>133432744</v>
      </c>
      <c r="L91" s="61">
        <v>116211545</v>
      </c>
      <c r="M91" s="61">
        <v>129725431</v>
      </c>
      <c r="N91" s="61">
        <v>136058129</v>
      </c>
      <c r="O91" s="61">
        <v>125774630</v>
      </c>
      <c r="P91" s="61">
        <v>106110922</v>
      </c>
      <c r="Q91" s="61">
        <v>112544629</v>
      </c>
      <c r="R91" s="61">
        <v>120507450</v>
      </c>
      <c r="S91" s="61">
        <v>106295870</v>
      </c>
      <c r="T91" s="61">
        <v>93162026</v>
      </c>
      <c r="U91" s="61">
        <v>98006764</v>
      </c>
      <c r="V91" s="61">
        <v>128992001</v>
      </c>
      <c r="W91" s="61">
        <v>94178892</v>
      </c>
      <c r="X91" s="61">
        <v>95953442</v>
      </c>
      <c r="Y91" s="61">
        <v>90934512</v>
      </c>
      <c r="Z91" s="61">
        <v>98876915</v>
      </c>
      <c r="AA91" s="61">
        <v>95652279</v>
      </c>
      <c r="AB91" s="61">
        <v>81586332</v>
      </c>
      <c r="AC91" s="61">
        <v>85763611</v>
      </c>
      <c r="AD91" s="61">
        <v>91528782</v>
      </c>
      <c r="AE91" s="61">
        <v>90033866</v>
      </c>
      <c r="AF91" s="61">
        <v>78184092</v>
      </c>
      <c r="AG91" s="61">
        <v>78081188</v>
      </c>
      <c r="AH91" s="61">
        <v>82397620</v>
      </c>
      <c r="AI91" s="61">
        <v>75661082</v>
      </c>
      <c r="AJ91" s="61">
        <v>63510605</v>
      </c>
      <c r="AK91" s="61">
        <v>71033340</v>
      </c>
      <c r="AL91" s="61">
        <v>75578669</v>
      </c>
      <c r="AM91" s="61">
        <v>69474929</v>
      </c>
      <c r="AN91" s="61">
        <v>60197694</v>
      </c>
      <c r="AO91" s="61">
        <v>66885182</v>
      </c>
      <c r="AP91" s="61">
        <v>75173638</v>
      </c>
      <c r="AQ91" s="61">
        <v>29907588</v>
      </c>
    </row>
    <row r="92" spans="1:43" x14ac:dyDescent="0.35">
      <c r="A92" s="65" t="s">
        <v>494</v>
      </c>
      <c r="B92" s="65" t="s">
        <v>94</v>
      </c>
      <c r="C92" s="65" t="s">
        <v>338</v>
      </c>
      <c r="D92" s="61">
        <v>41281448</v>
      </c>
      <c r="E92" s="61">
        <v>43550067</v>
      </c>
      <c r="F92" s="61">
        <v>43684596</v>
      </c>
      <c r="G92" s="61">
        <v>43510341</v>
      </c>
      <c r="H92" s="61">
        <v>41633494</v>
      </c>
      <c r="I92" s="61">
        <v>42703010</v>
      </c>
      <c r="J92" s="61">
        <v>44550369</v>
      </c>
      <c r="K92" s="61">
        <v>44969358</v>
      </c>
      <c r="L92" s="61">
        <v>42818273</v>
      </c>
      <c r="M92" s="61">
        <v>43923725</v>
      </c>
      <c r="N92" s="61">
        <v>42290679</v>
      </c>
      <c r="O92" s="61">
        <v>42569581</v>
      </c>
      <c r="P92" s="61">
        <v>37670475</v>
      </c>
      <c r="Q92" s="61">
        <v>39941497</v>
      </c>
      <c r="R92" s="61">
        <v>37511976</v>
      </c>
      <c r="S92" s="61">
        <v>39632966</v>
      </c>
      <c r="T92" s="61">
        <v>34791292</v>
      </c>
      <c r="U92" s="61">
        <v>37046275</v>
      </c>
      <c r="V92" s="61">
        <v>39820844</v>
      </c>
      <c r="W92" s="61">
        <v>33297506</v>
      </c>
      <c r="X92" s="61">
        <v>34874249</v>
      </c>
      <c r="Y92" s="61">
        <v>27883024</v>
      </c>
      <c r="Z92" s="61">
        <v>32344806</v>
      </c>
      <c r="AA92" s="61">
        <v>32802696</v>
      </c>
      <c r="AB92" s="61">
        <v>28746301</v>
      </c>
      <c r="AC92" s="61">
        <v>30673176</v>
      </c>
      <c r="AD92" s="61">
        <v>29923956</v>
      </c>
      <c r="AE92" s="61">
        <v>31295455</v>
      </c>
      <c r="AF92" s="61">
        <v>26051208</v>
      </c>
      <c r="AG92" s="61">
        <v>29701859</v>
      </c>
      <c r="AH92" s="61">
        <v>28567125</v>
      </c>
      <c r="AI92" s="61">
        <v>32486641</v>
      </c>
      <c r="AJ92" s="61">
        <v>29767500</v>
      </c>
      <c r="AK92" s="61">
        <v>32287446</v>
      </c>
      <c r="AL92" s="61">
        <v>28615750</v>
      </c>
      <c r="AM92" s="61">
        <v>32467326</v>
      </c>
      <c r="AN92" s="61">
        <v>28782832</v>
      </c>
      <c r="AO92" s="61">
        <v>30697512</v>
      </c>
      <c r="AP92" s="61">
        <v>30107414</v>
      </c>
      <c r="AQ92" s="61">
        <v>12846151</v>
      </c>
    </row>
    <row r="93" spans="1:43" x14ac:dyDescent="0.35">
      <c r="A93" s="65" t="s">
        <v>495</v>
      </c>
      <c r="B93" s="65" t="s">
        <v>94</v>
      </c>
      <c r="C93" s="65" t="s">
        <v>496</v>
      </c>
      <c r="D93" s="61">
        <v>34480004</v>
      </c>
      <c r="E93" s="61">
        <v>36348534</v>
      </c>
      <c r="F93" s="61">
        <v>36232854</v>
      </c>
      <c r="G93" s="61">
        <v>35553498</v>
      </c>
      <c r="H93" s="61">
        <v>33126153</v>
      </c>
      <c r="I93" s="61">
        <v>35375528</v>
      </c>
      <c r="J93" s="61">
        <v>34251532</v>
      </c>
      <c r="K93" s="61">
        <v>34642933</v>
      </c>
      <c r="L93" s="61">
        <v>32170331</v>
      </c>
      <c r="M93" s="61">
        <v>34339855</v>
      </c>
      <c r="N93" s="61">
        <v>32759038</v>
      </c>
      <c r="O93" s="61">
        <v>32923138</v>
      </c>
      <c r="P93" s="61">
        <v>30006446</v>
      </c>
      <c r="Q93" s="61">
        <v>31508777</v>
      </c>
      <c r="R93" s="61">
        <v>29476644</v>
      </c>
      <c r="S93" s="61">
        <v>31378343</v>
      </c>
      <c r="T93" s="61">
        <v>27677052</v>
      </c>
      <c r="U93" s="61">
        <v>29792080</v>
      </c>
      <c r="V93" s="61">
        <v>30986048</v>
      </c>
      <c r="W93" s="61">
        <v>25484581</v>
      </c>
      <c r="X93" s="61">
        <v>27522489</v>
      </c>
      <c r="Y93" s="61">
        <v>21926708</v>
      </c>
      <c r="Z93" s="61">
        <v>24914381</v>
      </c>
      <c r="AA93" s="61">
        <v>25006375</v>
      </c>
      <c r="AB93" s="61">
        <v>22220190</v>
      </c>
      <c r="AC93" s="61">
        <v>23866378</v>
      </c>
      <c r="AD93" s="61">
        <v>23438290</v>
      </c>
      <c r="AE93" s="61">
        <v>24427974</v>
      </c>
      <c r="AF93" s="61">
        <v>20583844</v>
      </c>
      <c r="AG93" s="61">
        <v>23877089</v>
      </c>
      <c r="AH93" s="61">
        <v>22488069</v>
      </c>
      <c r="AI93" s="61">
        <v>25731633</v>
      </c>
      <c r="AJ93" s="61">
        <v>23959470</v>
      </c>
      <c r="AK93" s="61">
        <v>26390263</v>
      </c>
      <c r="AL93" s="61">
        <v>22289160</v>
      </c>
      <c r="AM93" s="61">
        <v>25290560</v>
      </c>
      <c r="AN93" s="61">
        <v>22464038</v>
      </c>
      <c r="AO93" s="61">
        <v>23438329</v>
      </c>
      <c r="AP93" s="61">
        <v>22984294</v>
      </c>
      <c r="AQ93" s="61">
        <v>9827393</v>
      </c>
    </row>
    <row r="94" spans="1:43" x14ac:dyDescent="0.35">
      <c r="A94" s="65" t="s">
        <v>497</v>
      </c>
      <c r="B94" s="65" t="s">
        <v>94</v>
      </c>
      <c r="C94" s="65" t="s">
        <v>498</v>
      </c>
      <c r="D94" s="61">
        <v>3407596</v>
      </c>
      <c r="E94" s="61">
        <v>3519640</v>
      </c>
      <c r="F94" s="61">
        <v>3842782</v>
      </c>
      <c r="G94" s="61">
        <v>4219338</v>
      </c>
      <c r="H94" s="61">
        <v>5010834</v>
      </c>
      <c r="I94" s="61">
        <v>3581100</v>
      </c>
      <c r="J94" s="61">
        <v>6992985</v>
      </c>
      <c r="K94" s="61">
        <v>5502009</v>
      </c>
      <c r="L94" s="61">
        <v>6522257</v>
      </c>
      <c r="M94" s="61">
        <v>5242335</v>
      </c>
      <c r="N94" s="61">
        <v>5619110</v>
      </c>
      <c r="O94" s="61">
        <v>4702460</v>
      </c>
      <c r="P94" s="61">
        <v>4134743</v>
      </c>
      <c r="Q94" s="61">
        <v>4041999</v>
      </c>
      <c r="R94" s="61">
        <v>4123769</v>
      </c>
      <c r="S94" s="61">
        <v>4322786</v>
      </c>
      <c r="T94" s="61">
        <v>3511980</v>
      </c>
      <c r="U94" s="61">
        <v>3492173</v>
      </c>
      <c r="V94" s="61">
        <v>4708985</v>
      </c>
      <c r="W94" s="61">
        <v>3265374</v>
      </c>
      <c r="X94" s="61">
        <v>3447812</v>
      </c>
      <c r="Y94" s="61">
        <v>2658264</v>
      </c>
      <c r="Z94" s="61">
        <v>3611785</v>
      </c>
      <c r="AA94" s="61">
        <v>3610896</v>
      </c>
      <c r="AB94" s="61">
        <v>3228145</v>
      </c>
      <c r="AC94" s="61">
        <v>3130251</v>
      </c>
      <c r="AD94" s="61">
        <v>3222495</v>
      </c>
      <c r="AE94" s="61">
        <v>3392764</v>
      </c>
      <c r="AF94" s="61">
        <v>2887819</v>
      </c>
      <c r="AG94" s="61">
        <v>2891402</v>
      </c>
      <c r="AH94" s="61">
        <v>2902916</v>
      </c>
      <c r="AI94" s="61">
        <v>3174559</v>
      </c>
      <c r="AJ94" s="61">
        <v>2780246</v>
      </c>
      <c r="AK94" s="61">
        <v>2600269</v>
      </c>
      <c r="AL94" s="61">
        <v>2892276</v>
      </c>
      <c r="AM94" s="61">
        <v>3075819</v>
      </c>
      <c r="AN94" s="61">
        <v>2633116</v>
      </c>
      <c r="AO94" s="61">
        <v>2390313</v>
      </c>
      <c r="AP94" s="61">
        <v>2312487</v>
      </c>
      <c r="AQ94" s="61">
        <v>1120455</v>
      </c>
    </row>
    <row r="95" spans="1:43" x14ac:dyDescent="0.35">
      <c r="A95" s="65" t="s">
        <v>499</v>
      </c>
      <c r="B95" s="65" t="s">
        <v>94</v>
      </c>
      <c r="C95" s="65" t="s">
        <v>500</v>
      </c>
      <c r="D95" s="61">
        <v>3393848</v>
      </c>
      <c r="E95" s="61">
        <v>3681893</v>
      </c>
      <c r="F95" s="61">
        <v>3608960</v>
      </c>
      <c r="G95" s="61">
        <v>3737505</v>
      </c>
      <c r="H95" s="61">
        <v>3496507</v>
      </c>
      <c r="I95" s="61">
        <v>3746382</v>
      </c>
      <c r="J95" s="61">
        <v>3305852</v>
      </c>
      <c r="K95" s="61">
        <v>4824416</v>
      </c>
      <c r="L95" s="61">
        <v>4125685</v>
      </c>
      <c r="M95" s="61">
        <v>4341535</v>
      </c>
      <c r="N95" s="61">
        <v>3912531</v>
      </c>
      <c r="O95" s="61">
        <v>4943983</v>
      </c>
      <c r="P95" s="61">
        <v>3529286</v>
      </c>
      <c r="Q95" s="61">
        <v>4390721</v>
      </c>
      <c r="R95" s="61">
        <v>3911563</v>
      </c>
      <c r="S95" s="61">
        <v>3931837</v>
      </c>
      <c r="T95" s="61">
        <v>3602260</v>
      </c>
      <c r="U95" s="61">
        <v>3762022</v>
      </c>
      <c r="V95" s="61">
        <v>4125811</v>
      </c>
      <c r="W95" s="61">
        <v>4547551</v>
      </c>
      <c r="X95" s="61">
        <v>3903948</v>
      </c>
      <c r="Y95" s="61">
        <v>3298052</v>
      </c>
      <c r="Z95" s="61">
        <v>3818640</v>
      </c>
      <c r="AA95" s="61">
        <v>4185425</v>
      </c>
      <c r="AB95" s="61">
        <v>3297966</v>
      </c>
      <c r="AC95" s="61">
        <v>3676547</v>
      </c>
      <c r="AD95" s="61">
        <v>3263171</v>
      </c>
      <c r="AE95" s="61">
        <v>3474717</v>
      </c>
      <c r="AF95" s="61">
        <v>2579545</v>
      </c>
      <c r="AG95" s="61">
        <v>2933368</v>
      </c>
      <c r="AH95" s="61">
        <v>3176140</v>
      </c>
      <c r="AI95" s="61">
        <v>3580449</v>
      </c>
      <c r="AJ95" s="61">
        <v>3027784</v>
      </c>
      <c r="AK95" s="61">
        <v>3296914</v>
      </c>
      <c r="AL95" s="61">
        <v>3434314</v>
      </c>
      <c r="AM95" s="61">
        <v>4100947</v>
      </c>
      <c r="AN95" s="61">
        <v>3685678</v>
      </c>
      <c r="AO95" s="61">
        <v>4868870</v>
      </c>
      <c r="AP95" s="61">
        <v>4810633</v>
      </c>
      <c r="AQ95" s="61">
        <v>1898303</v>
      </c>
    </row>
    <row r="96" spans="1:43" x14ac:dyDescent="0.35">
      <c r="A96" s="65" t="s">
        <v>501</v>
      </c>
      <c r="B96" s="65" t="s">
        <v>95</v>
      </c>
      <c r="C96" s="65" t="s">
        <v>338</v>
      </c>
      <c r="D96" s="61">
        <v>41393817</v>
      </c>
      <c r="E96" s="61">
        <v>39752001</v>
      </c>
      <c r="F96" s="61">
        <v>38174219</v>
      </c>
      <c r="G96" s="61">
        <v>38859488</v>
      </c>
      <c r="H96" s="61">
        <v>37315223</v>
      </c>
      <c r="I96" s="61">
        <v>35932102</v>
      </c>
      <c r="J96" s="61">
        <v>35392760</v>
      </c>
      <c r="K96" s="61">
        <v>36738010</v>
      </c>
      <c r="L96" s="61">
        <v>34649191</v>
      </c>
      <c r="M96" s="61">
        <v>34912896</v>
      </c>
      <c r="N96" s="61">
        <v>35734604</v>
      </c>
      <c r="O96" s="61">
        <v>35345690</v>
      </c>
      <c r="P96" s="61">
        <v>31637771</v>
      </c>
      <c r="Q96" s="61">
        <v>33737597</v>
      </c>
      <c r="R96" s="61">
        <v>40898135</v>
      </c>
      <c r="S96" s="61">
        <v>44051725</v>
      </c>
      <c r="T96" s="61">
        <v>39207694</v>
      </c>
      <c r="U96" s="61">
        <v>37996519</v>
      </c>
      <c r="V96" s="61">
        <v>77373443</v>
      </c>
      <c r="W96" s="61">
        <v>29513316</v>
      </c>
      <c r="X96" s="61">
        <v>56734128</v>
      </c>
      <c r="Y96" s="61">
        <v>34770395</v>
      </c>
      <c r="Z96" s="61">
        <v>36781683</v>
      </c>
      <c r="AA96" s="61">
        <v>31876388</v>
      </c>
      <c r="AB96" s="61">
        <v>30254023</v>
      </c>
      <c r="AC96" s="61">
        <v>29532992</v>
      </c>
      <c r="AD96" s="61">
        <v>28817502</v>
      </c>
      <c r="AE96" s="61">
        <v>29623215</v>
      </c>
      <c r="AF96" s="61">
        <v>26809039</v>
      </c>
      <c r="AG96" s="61">
        <v>25707810</v>
      </c>
      <c r="AH96" s="61">
        <v>23816734</v>
      </c>
      <c r="AI96" s="61">
        <v>26225508</v>
      </c>
      <c r="AJ96" s="61">
        <v>23237843</v>
      </c>
      <c r="AK96" s="61">
        <v>23877867</v>
      </c>
      <c r="AL96" s="61">
        <v>21993325</v>
      </c>
      <c r="AM96" s="61">
        <v>23692917</v>
      </c>
      <c r="AN96" s="61">
        <v>22556766</v>
      </c>
      <c r="AO96" s="61">
        <v>21620952</v>
      </c>
      <c r="AP96" s="61">
        <v>20604938</v>
      </c>
      <c r="AQ96" s="61">
        <v>9585501</v>
      </c>
    </row>
    <row r="97" spans="1:43" x14ac:dyDescent="0.35">
      <c r="A97" s="65" t="s">
        <v>502</v>
      </c>
      <c r="B97" s="65" t="s">
        <v>95</v>
      </c>
      <c r="C97" s="65" t="s">
        <v>503</v>
      </c>
      <c r="D97" s="61">
        <v>41393817</v>
      </c>
      <c r="E97" s="61">
        <v>39752001</v>
      </c>
      <c r="F97" s="61">
        <v>38174219</v>
      </c>
      <c r="G97" s="61">
        <v>38859488</v>
      </c>
      <c r="H97" s="61">
        <v>37315223</v>
      </c>
      <c r="I97" s="61">
        <v>35932102</v>
      </c>
      <c r="J97" s="61">
        <v>35392760</v>
      </c>
      <c r="K97" s="61">
        <v>36738010</v>
      </c>
      <c r="L97" s="61">
        <v>34649191</v>
      </c>
      <c r="M97" s="61">
        <v>34912896</v>
      </c>
      <c r="N97" s="61">
        <v>35734604</v>
      </c>
      <c r="O97" s="61">
        <v>35345690</v>
      </c>
      <c r="P97" s="61">
        <v>31637771</v>
      </c>
      <c r="Q97" s="61">
        <v>33737597</v>
      </c>
      <c r="R97" s="61">
        <v>40898135</v>
      </c>
      <c r="S97" s="61">
        <v>44051725</v>
      </c>
      <c r="T97" s="61">
        <v>39207694</v>
      </c>
      <c r="U97" s="61">
        <v>37996519</v>
      </c>
      <c r="V97" s="61">
        <v>77373443</v>
      </c>
      <c r="W97" s="61">
        <v>29513316</v>
      </c>
      <c r="X97" s="61">
        <v>56734128</v>
      </c>
      <c r="Y97" s="61">
        <v>34770395</v>
      </c>
      <c r="Z97" s="61">
        <v>36781683</v>
      </c>
      <c r="AA97" s="61">
        <v>31876388</v>
      </c>
      <c r="AB97" s="61">
        <v>30254023</v>
      </c>
      <c r="AC97" s="61">
        <v>29532992</v>
      </c>
      <c r="AD97" s="61">
        <v>28817502</v>
      </c>
      <c r="AE97" s="61">
        <v>29623215</v>
      </c>
      <c r="AF97" s="61">
        <v>26809039</v>
      </c>
      <c r="AG97" s="61">
        <v>25707810</v>
      </c>
      <c r="AH97" s="61">
        <v>23816734</v>
      </c>
      <c r="AI97" s="61">
        <v>26225508</v>
      </c>
      <c r="AJ97" s="61">
        <v>23237843</v>
      </c>
      <c r="AK97" s="61">
        <v>23877867</v>
      </c>
      <c r="AL97" s="61">
        <v>21993325</v>
      </c>
      <c r="AM97" s="61">
        <v>23692917</v>
      </c>
      <c r="AN97" s="61">
        <v>22556766</v>
      </c>
      <c r="AO97" s="61">
        <v>21620952</v>
      </c>
      <c r="AP97" s="61">
        <v>20604938</v>
      </c>
      <c r="AQ97" s="61">
        <v>9585501</v>
      </c>
    </row>
    <row r="98" spans="1:43" x14ac:dyDescent="0.35">
      <c r="A98" s="65" t="s">
        <v>504</v>
      </c>
      <c r="B98" s="65" t="s">
        <v>96</v>
      </c>
      <c r="C98" s="65" t="s">
        <v>338</v>
      </c>
      <c r="D98" s="61">
        <v>21548810</v>
      </c>
      <c r="E98" s="61">
        <v>23474661</v>
      </c>
      <c r="F98" s="61">
        <v>22763727</v>
      </c>
      <c r="G98" s="61">
        <v>24327586</v>
      </c>
      <c r="H98" s="61">
        <v>21713482</v>
      </c>
      <c r="I98" s="61">
        <v>22053370</v>
      </c>
      <c r="J98" s="61">
        <v>22512522</v>
      </c>
      <c r="K98" s="61">
        <v>22988477</v>
      </c>
      <c r="L98" s="61">
        <v>20192445</v>
      </c>
      <c r="M98" s="61">
        <v>21391749</v>
      </c>
      <c r="N98" s="61">
        <v>21370999</v>
      </c>
      <c r="O98" s="61">
        <v>22426062</v>
      </c>
      <c r="P98" s="61">
        <v>19004574</v>
      </c>
      <c r="Q98" s="61">
        <v>21622254</v>
      </c>
      <c r="R98" s="61">
        <v>20465899</v>
      </c>
      <c r="S98" s="61">
        <v>21058805</v>
      </c>
      <c r="T98" s="61">
        <v>18985460</v>
      </c>
      <c r="U98" s="61">
        <v>19540220</v>
      </c>
      <c r="V98" s="61">
        <v>21269660</v>
      </c>
      <c r="W98" s="61">
        <v>17894408</v>
      </c>
      <c r="X98" s="61">
        <v>17892018</v>
      </c>
      <c r="Y98" s="61">
        <v>16046682</v>
      </c>
      <c r="Z98" s="61">
        <v>15915775</v>
      </c>
      <c r="AA98" s="61">
        <v>17205480</v>
      </c>
      <c r="AB98" s="61">
        <v>14814423</v>
      </c>
      <c r="AC98" s="61">
        <v>16085232</v>
      </c>
      <c r="AD98" s="61">
        <v>15281075</v>
      </c>
      <c r="AE98" s="61">
        <v>16381776</v>
      </c>
      <c r="AF98" s="61">
        <v>14239138</v>
      </c>
      <c r="AG98" s="61">
        <v>14480745</v>
      </c>
      <c r="AH98" s="61">
        <v>14102593</v>
      </c>
      <c r="AI98" s="61">
        <v>15201802</v>
      </c>
      <c r="AJ98" s="61">
        <v>13121341</v>
      </c>
      <c r="AK98" s="61">
        <v>13741364</v>
      </c>
      <c r="AL98" s="61">
        <v>13141804</v>
      </c>
      <c r="AM98" s="61">
        <v>14154586</v>
      </c>
      <c r="AN98" s="61">
        <v>13157186</v>
      </c>
      <c r="AO98" s="61">
        <v>13174351</v>
      </c>
      <c r="AP98" s="61">
        <v>13101686</v>
      </c>
      <c r="AQ98" s="61">
        <v>5801209</v>
      </c>
    </row>
    <row r="99" spans="1:43" x14ac:dyDescent="0.35">
      <c r="A99" s="65" t="s">
        <v>505</v>
      </c>
      <c r="B99" s="65" t="s">
        <v>96</v>
      </c>
      <c r="C99" s="65" t="s">
        <v>506</v>
      </c>
      <c r="D99" s="61">
        <v>5522635</v>
      </c>
      <c r="E99" s="61">
        <v>5730455</v>
      </c>
      <c r="F99" s="61">
        <v>5796345</v>
      </c>
      <c r="G99" s="61">
        <v>5927055</v>
      </c>
      <c r="H99" s="61">
        <v>5479547</v>
      </c>
      <c r="I99" s="61">
        <v>5651923</v>
      </c>
      <c r="J99" s="61">
        <v>5785817</v>
      </c>
      <c r="K99" s="61">
        <v>5977664</v>
      </c>
      <c r="L99" s="61">
        <v>5451653</v>
      </c>
      <c r="M99" s="61">
        <v>5431401</v>
      </c>
      <c r="N99" s="61">
        <v>5671764</v>
      </c>
      <c r="O99" s="61">
        <v>5671428</v>
      </c>
      <c r="P99" s="61">
        <v>4999574</v>
      </c>
      <c r="Q99" s="61">
        <v>5232835</v>
      </c>
      <c r="R99" s="61">
        <v>5357951</v>
      </c>
      <c r="S99" s="61">
        <v>5309608</v>
      </c>
      <c r="T99" s="61">
        <v>4807714</v>
      </c>
      <c r="U99" s="61">
        <v>4944096</v>
      </c>
      <c r="V99" s="61">
        <v>5569437</v>
      </c>
      <c r="W99" s="61">
        <v>4512751</v>
      </c>
      <c r="X99" s="61">
        <v>4393173</v>
      </c>
      <c r="Y99" s="61">
        <v>3753496</v>
      </c>
      <c r="Z99" s="61">
        <v>3965413</v>
      </c>
      <c r="AA99" s="61">
        <v>4014203</v>
      </c>
      <c r="AB99" s="61">
        <v>3480167</v>
      </c>
      <c r="AC99" s="61">
        <v>3854150</v>
      </c>
      <c r="AD99" s="61">
        <v>3845080</v>
      </c>
      <c r="AE99" s="61">
        <v>3918688</v>
      </c>
      <c r="AF99" s="61">
        <v>3467022</v>
      </c>
      <c r="AG99" s="61">
        <v>3572792</v>
      </c>
      <c r="AH99" s="61">
        <v>3691863</v>
      </c>
      <c r="AI99" s="61">
        <v>3822462</v>
      </c>
      <c r="AJ99" s="61">
        <v>3123033</v>
      </c>
      <c r="AK99" s="61">
        <v>3490758</v>
      </c>
      <c r="AL99" s="61">
        <v>3615878</v>
      </c>
      <c r="AM99" s="61">
        <v>3927022</v>
      </c>
      <c r="AN99" s="61">
        <v>3619738</v>
      </c>
      <c r="AO99" s="61">
        <v>3850359</v>
      </c>
      <c r="AP99" s="61">
        <v>3964937</v>
      </c>
      <c r="AQ99" s="61">
        <v>1700707</v>
      </c>
    </row>
    <row r="100" spans="1:43" x14ac:dyDescent="0.35">
      <c r="A100" s="65" t="s">
        <v>507</v>
      </c>
      <c r="B100" s="65" t="s">
        <v>96</v>
      </c>
      <c r="C100" s="65" t="s">
        <v>508</v>
      </c>
      <c r="D100" s="61">
        <v>4070500</v>
      </c>
      <c r="E100" s="61">
        <v>3613050</v>
      </c>
      <c r="F100" s="61">
        <v>2849077</v>
      </c>
      <c r="G100" s="61">
        <v>4590667</v>
      </c>
      <c r="H100" s="61">
        <v>4367666</v>
      </c>
      <c r="I100" s="61">
        <v>3631157</v>
      </c>
      <c r="J100" s="61">
        <v>3076332</v>
      </c>
      <c r="K100" s="61">
        <v>4555266</v>
      </c>
      <c r="L100" s="61">
        <v>4202158</v>
      </c>
      <c r="M100" s="61">
        <v>3863346</v>
      </c>
      <c r="N100" s="61">
        <v>3319864</v>
      </c>
      <c r="O100" s="61">
        <v>4516681</v>
      </c>
      <c r="P100" s="61">
        <v>3817879</v>
      </c>
      <c r="Q100" s="61">
        <v>3825991</v>
      </c>
      <c r="R100" s="61">
        <v>2997210</v>
      </c>
      <c r="S100" s="61">
        <v>3892672</v>
      </c>
      <c r="T100" s="61">
        <v>3802698</v>
      </c>
      <c r="U100" s="61">
        <v>3486786</v>
      </c>
      <c r="V100" s="61">
        <v>3153695</v>
      </c>
      <c r="W100" s="61">
        <v>3991044</v>
      </c>
      <c r="X100" s="61">
        <v>3764089</v>
      </c>
      <c r="Y100" s="61">
        <v>3133169</v>
      </c>
      <c r="Z100" s="61">
        <v>2432305</v>
      </c>
      <c r="AA100" s="61">
        <v>4113011</v>
      </c>
      <c r="AB100" s="61">
        <v>3328043</v>
      </c>
      <c r="AC100" s="61">
        <v>3174489</v>
      </c>
      <c r="AD100" s="61">
        <v>2620976</v>
      </c>
      <c r="AE100" s="61">
        <v>3602858</v>
      </c>
      <c r="AF100" s="61">
        <v>3270123</v>
      </c>
      <c r="AG100" s="61">
        <v>3011665</v>
      </c>
      <c r="AH100" s="61">
        <v>2549055</v>
      </c>
      <c r="AI100" s="61">
        <v>3494217</v>
      </c>
      <c r="AJ100" s="61">
        <v>3261551</v>
      </c>
      <c r="AK100" s="61">
        <v>3103014</v>
      </c>
      <c r="AL100" s="61">
        <v>2670131</v>
      </c>
      <c r="AM100" s="61">
        <v>3279036</v>
      </c>
      <c r="AN100" s="61">
        <v>3200683</v>
      </c>
      <c r="AO100" s="61">
        <v>3064613</v>
      </c>
      <c r="AP100" s="61">
        <v>2670436</v>
      </c>
      <c r="AQ100" s="61">
        <v>1340914</v>
      </c>
    </row>
    <row r="101" spans="1:43" x14ac:dyDescent="0.35">
      <c r="A101" s="65" t="s">
        <v>509</v>
      </c>
      <c r="B101" s="65" t="s">
        <v>96</v>
      </c>
      <c r="C101" s="65" t="s">
        <v>510</v>
      </c>
      <c r="D101" s="61">
        <v>316859</v>
      </c>
      <c r="E101" s="61">
        <v>436309</v>
      </c>
      <c r="F101" s="61">
        <v>458316</v>
      </c>
      <c r="G101" s="61">
        <v>348819</v>
      </c>
      <c r="H101" s="61">
        <v>332564</v>
      </c>
      <c r="I101" s="61">
        <v>455143</v>
      </c>
      <c r="J101" s="61">
        <v>443333</v>
      </c>
      <c r="K101" s="61">
        <v>334172</v>
      </c>
      <c r="L101" s="61">
        <v>274806</v>
      </c>
      <c r="M101" s="61">
        <v>383169</v>
      </c>
      <c r="N101" s="61">
        <v>461146</v>
      </c>
      <c r="O101" s="61">
        <v>325364</v>
      </c>
      <c r="P101" s="61">
        <v>287617</v>
      </c>
      <c r="Q101" s="61">
        <v>408665</v>
      </c>
      <c r="R101" s="61">
        <v>434943</v>
      </c>
      <c r="S101" s="61">
        <v>295677</v>
      </c>
      <c r="T101" s="61">
        <v>266664</v>
      </c>
      <c r="U101" s="61">
        <v>343581</v>
      </c>
      <c r="V101" s="61">
        <v>369142</v>
      </c>
      <c r="W101" s="61">
        <v>252086</v>
      </c>
      <c r="X101" s="61">
        <v>236649</v>
      </c>
      <c r="Y101" s="61">
        <v>313492</v>
      </c>
      <c r="Z101" s="61">
        <v>335324</v>
      </c>
      <c r="AA101" s="61">
        <v>239384</v>
      </c>
      <c r="AB101" s="61">
        <v>234485</v>
      </c>
      <c r="AC101" s="61">
        <v>307752</v>
      </c>
      <c r="AD101" s="61">
        <v>314054</v>
      </c>
      <c r="AE101" s="61">
        <v>360283</v>
      </c>
      <c r="AF101" s="61">
        <v>299859</v>
      </c>
      <c r="AG101" s="61">
        <v>381236</v>
      </c>
      <c r="AH101" s="61">
        <v>381126</v>
      </c>
      <c r="AI101" s="61">
        <v>325335</v>
      </c>
      <c r="AJ101" s="61">
        <v>264270</v>
      </c>
      <c r="AK101" s="61">
        <v>347268</v>
      </c>
      <c r="AL101" s="61">
        <v>356736</v>
      </c>
      <c r="AM101" s="61">
        <v>292631</v>
      </c>
      <c r="AN101" s="61">
        <v>255042</v>
      </c>
      <c r="AO101" s="61">
        <v>321852</v>
      </c>
      <c r="AP101" s="61">
        <v>293355</v>
      </c>
      <c r="AQ101" s="61">
        <v>101863</v>
      </c>
    </row>
    <row r="102" spans="1:43" x14ac:dyDescent="0.35">
      <c r="A102" s="65" t="s">
        <v>511</v>
      </c>
      <c r="B102" s="65" t="s">
        <v>96</v>
      </c>
      <c r="C102" s="65" t="s">
        <v>512</v>
      </c>
      <c r="D102" s="61">
        <v>3252678</v>
      </c>
      <c r="E102" s="61">
        <v>3446552</v>
      </c>
      <c r="F102" s="61">
        <v>3191926</v>
      </c>
      <c r="G102" s="61">
        <v>3203444</v>
      </c>
      <c r="H102" s="61">
        <v>3233687</v>
      </c>
      <c r="I102" s="61">
        <v>3263080</v>
      </c>
      <c r="J102" s="61">
        <v>2853218</v>
      </c>
      <c r="K102" s="61">
        <v>2989697</v>
      </c>
      <c r="L102" s="61">
        <v>2883058</v>
      </c>
      <c r="M102" s="61">
        <v>3011320</v>
      </c>
      <c r="N102" s="61">
        <v>2817418</v>
      </c>
      <c r="O102" s="61">
        <v>3747771</v>
      </c>
      <c r="P102" s="61">
        <v>3049962</v>
      </c>
      <c r="Q102" s="61">
        <v>3768990</v>
      </c>
      <c r="R102" s="61">
        <v>3004818</v>
      </c>
      <c r="S102" s="61">
        <v>3355759</v>
      </c>
      <c r="T102" s="61">
        <v>2967045</v>
      </c>
      <c r="U102" s="61">
        <v>3251850</v>
      </c>
      <c r="V102" s="61">
        <v>3173867</v>
      </c>
      <c r="W102" s="61">
        <v>2388749</v>
      </c>
      <c r="X102" s="61">
        <v>2536088</v>
      </c>
      <c r="Y102" s="61">
        <v>2236045</v>
      </c>
      <c r="Z102" s="61">
        <v>2023034</v>
      </c>
      <c r="AA102" s="61">
        <v>2025748</v>
      </c>
      <c r="AB102" s="61">
        <v>2009972</v>
      </c>
      <c r="AC102" s="61">
        <v>2232292</v>
      </c>
      <c r="AD102" s="61">
        <v>1933638</v>
      </c>
      <c r="AE102" s="61">
        <v>2120668</v>
      </c>
      <c r="AF102" s="61">
        <v>1918916</v>
      </c>
      <c r="AG102" s="61">
        <v>1828787</v>
      </c>
      <c r="AH102" s="61">
        <v>1543344</v>
      </c>
      <c r="AI102" s="61">
        <v>1330449</v>
      </c>
      <c r="AJ102" s="61">
        <v>1181680</v>
      </c>
      <c r="AK102" s="61">
        <v>1057049</v>
      </c>
      <c r="AL102" s="61">
        <v>883292</v>
      </c>
      <c r="AM102" s="61">
        <v>877573</v>
      </c>
      <c r="AN102" s="61">
        <v>923443</v>
      </c>
      <c r="AO102" s="61">
        <v>880050</v>
      </c>
      <c r="AP102" s="61">
        <v>751735</v>
      </c>
      <c r="AQ102" s="61">
        <v>338537</v>
      </c>
    </row>
    <row r="103" spans="1:43" x14ac:dyDescent="0.35">
      <c r="A103" s="65" t="s">
        <v>513</v>
      </c>
      <c r="B103" s="65" t="s">
        <v>96</v>
      </c>
      <c r="C103" s="65" t="s">
        <v>514</v>
      </c>
      <c r="D103" s="61">
        <v>7493327</v>
      </c>
      <c r="E103" s="61">
        <v>9427732</v>
      </c>
      <c r="F103" s="61">
        <v>9744352</v>
      </c>
      <c r="G103" s="61">
        <v>9478378</v>
      </c>
      <c r="H103" s="61">
        <v>7508668</v>
      </c>
      <c r="I103" s="61">
        <v>8280898</v>
      </c>
      <c r="J103" s="61">
        <v>9660869</v>
      </c>
      <c r="K103" s="61">
        <v>8429124</v>
      </c>
      <c r="L103" s="61">
        <v>6736503</v>
      </c>
      <c r="M103" s="61">
        <v>7982853</v>
      </c>
      <c r="N103" s="61">
        <v>8490965</v>
      </c>
      <c r="O103" s="61">
        <v>7536825</v>
      </c>
      <c r="P103" s="61">
        <v>6226682</v>
      </c>
      <c r="Q103" s="61">
        <v>7766303</v>
      </c>
      <c r="R103" s="61">
        <v>8119079</v>
      </c>
      <c r="S103" s="61">
        <v>7665819</v>
      </c>
      <c r="T103" s="61">
        <v>6586353</v>
      </c>
      <c r="U103" s="61">
        <v>6903851</v>
      </c>
      <c r="V103" s="61">
        <v>8350839</v>
      </c>
      <c r="W103" s="61">
        <v>6256437</v>
      </c>
      <c r="X103" s="61">
        <v>6450382</v>
      </c>
      <c r="Y103" s="61">
        <v>6077389</v>
      </c>
      <c r="Z103" s="61">
        <v>6696801</v>
      </c>
      <c r="AA103" s="61">
        <v>6324025</v>
      </c>
      <c r="AB103" s="61">
        <v>5281607</v>
      </c>
      <c r="AC103" s="61">
        <v>6086165</v>
      </c>
      <c r="AD103" s="61">
        <v>6152350</v>
      </c>
      <c r="AE103" s="61">
        <v>5950710</v>
      </c>
      <c r="AF103" s="61">
        <v>4905715</v>
      </c>
      <c r="AG103" s="61">
        <v>5297424</v>
      </c>
      <c r="AH103" s="61">
        <v>5607712</v>
      </c>
      <c r="AI103" s="61">
        <v>5870867</v>
      </c>
      <c r="AJ103" s="61">
        <v>5007367</v>
      </c>
      <c r="AK103" s="61">
        <v>5404543</v>
      </c>
      <c r="AL103" s="61">
        <v>5308616</v>
      </c>
      <c r="AM103" s="61">
        <v>5453791</v>
      </c>
      <c r="AN103" s="61">
        <v>4810625</v>
      </c>
      <c r="AO103" s="61">
        <v>4741690</v>
      </c>
      <c r="AP103" s="61">
        <v>5183966</v>
      </c>
      <c r="AQ103" s="61">
        <v>2203916</v>
      </c>
    </row>
    <row r="104" spans="1:43" x14ac:dyDescent="0.35">
      <c r="A104" s="65" t="s">
        <v>515</v>
      </c>
      <c r="B104" s="65" t="s">
        <v>96</v>
      </c>
      <c r="C104" s="65" t="s">
        <v>516</v>
      </c>
      <c r="D104" s="61">
        <v>892811</v>
      </c>
      <c r="E104" s="61">
        <v>820563</v>
      </c>
      <c r="F104" s="61">
        <v>723711</v>
      </c>
      <c r="G104" s="61">
        <v>779223</v>
      </c>
      <c r="H104" s="61">
        <v>791350</v>
      </c>
      <c r="I104" s="61">
        <v>771169</v>
      </c>
      <c r="J104" s="61">
        <v>692953</v>
      </c>
      <c r="K104" s="61">
        <v>702554</v>
      </c>
      <c r="L104" s="61">
        <v>644267</v>
      </c>
      <c r="M104" s="61">
        <v>719660</v>
      </c>
      <c r="N104" s="61">
        <v>609842</v>
      </c>
      <c r="O104" s="61">
        <v>627993</v>
      </c>
      <c r="P104" s="61">
        <v>622860</v>
      </c>
      <c r="Q104" s="61">
        <v>619470</v>
      </c>
      <c r="R104" s="61">
        <v>551898</v>
      </c>
      <c r="S104" s="61">
        <v>539270</v>
      </c>
      <c r="T104" s="61">
        <v>554986</v>
      </c>
      <c r="U104" s="61">
        <v>610056</v>
      </c>
      <c r="V104" s="61">
        <v>652680</v>
      </c>
      <c r="W104" s="61">
        <v>493341</v>
      </c>
      <c r="X104" s="61">
        <v>511637</v>
      </c>
      <c r="Y104" s="61">
        <v>533091</v>
      </c>
      <c r="Z104" s="61">
        <v>462898</v>
      </c>
      <c r="AA104" s="61">
        <v>489109</v>
      </c>
      <c r="AB104" s="61">
        <v>480149</v>
      </c>
      <c r="AC104" s="61">
        <v>430384</v>
      </c>
      <c r="AD104" s="61">
        <v>414977</v>
      </c>
      <c r="AE104" s="61">
        <v>428569</v>
      </c>
      <c r="AF104" s="61">
        <v>377503</v>
      </c>
      <c r="AG104" s="61">
        <v>388841</v>
      </c>
      <c r="AH104" s="61">
        <v>329493</v>
      </c>
      <c r="AI104" s="61">
        <v>358472</v>
      </c>
      <c r="AJ104" s="61">
        <v>283440</v>
      </c>
      <c r="AK104" s="61">
        <v>338732</v>
      </c>
      <c r="AL104" s="61">
        <v>307151</v>
      </c>
      <c r="AM104" s="61">
        <v>324533</v>
      </c>
      <c r="AN104" s="61">
        <v>347655</v>
      </c>
      <c r="AO104" s="61">
        <v>315787</v>
      </c>
      <c r="AP104" s="61">
        <v>237257</v>
      </c>
      <c r="AQ104" s="61">
        <v>115272</v>
      </c>
    </row>
    <row r="105" spans="1:43" x14ac:dyDescent="0.35">
      <c r="A105" s="65" t="s">
        <v>517</v>
      </c>
      <c r="B105" s="65" t="s">
        <v>97</v>
      </c>
      <c r="C105" s="65" t="s">
        <v>338</v>
      </c>
      <c r="D105" s="61">
        <v>0</v>
      </c>
      <c r="E105" s="61">
        <v>0</v>
      </c>
      <c r="F105" s="61">
        <v>0</v>
      </c>
      <c r="G105" s="61">
        <v>0</v>
      </c>
      <c r="H105" s="61">
        <v>0</v>
      </c>
      <c r="I105" s="61">
        <v>0</v>
      </c>
      <c r="J105" s="61">
        <v>0</v>
      </c>
      <c r="K105" s="61">
        <v>0</v>
      </c>
      <c r="L105" s="61">
        <v>0</v>
      </c>
      <c r="M105" s="61">
        <v>0</v>
      </c>
      <c r="N105" s="61">
        <v>0</v>
      </c>
      <c r="O105" s="61">
        <v>0</v>
      </c>
      <c r="P105" s="61">
        <v>0</v>
      </c>
      <c r="Q105" s="61">
        <v>0</v>
      </c>
      <c r="R105" s="61">
        <v>0</v>
      </c>
      <c r="S105" s="61">
        <v>0</v>
      </c>
      <c r="T105" s="61">
        <v>0</v>
      </c>
      <c r="U105" s="61">
        <v>0</v>
      </c>
      <c r="V105" s="61">
        <v>0</v>
      </c>
      <c r="W105" s="61">
        <v>0</v>
      </c>
      <c r="X105" s="61">
        <v>0</v>
      </c>
      <c r="Y105" s="61">
        <v>0</v>
      </c>
      <c r="Z105" s="61">
        <v>0</v>
      </c>
      <c r="AA105" s="61">
        <v>0</v>
      </c>
      <c r="AB105" s="61">
        <v>0</v>
      </c>
      <c r="AC105" s="61">
        <v>0</v>
      </c>
      <c r="AD105" s="61">
        <v>0</v>
      </c>
      <c r="AE105" s="61">
        <v>0</v>
      </c>
      <c r="AF105" s="61">
        <v>0</v>
      </c>
      <c r="AG105" s="61">
        <v>0</v>
      </c>
      <c r="AH105" s="61">
        <v>1202700</v>
      </c>
      <c r="AI105" s="61">
        <v>660150</v>
      </c>
      <c r="AJ105" s="61">
        <v>53100</v>
      </c>
      <c r="AK105" s="61">
        <v>36000</v>
      </c>
      <c r="AL105" s="61">
        <v>17100</v>
      </c>
      <c r="AM105" s="61">
        <v>35100</v>
      </c>
      <c r="AN105" s="61">
        <v>12000</v>
      </c>
      <c r="AO105" s="61">
        <v>30000</v>
      </c>
      <c r="AP105" s="61">
        <v>24000</v>
      </c>
      <c r="AQ105" s="61">
        <v>0</v>
      </c>
    </row>
    <row r="106" spans="1:43" x14ac:dyDescent="0.35">
      <c r="A106" s="65" t="s">
        <v>518</v>
      </c>
      <c r="B106" s="65" t="s">
        <v>97</v>
      </c>
      <c r="C106" s="65" t="s">
        <v>519</v>
      </c>
      <c r="D106" s="61">
        <v>0</v>
      </c>
      <c r="E106" s="61">
        <v>0</v>
      </c>
      <c r="F106" s="61">
        <v>0</v>
      </c>
      <c r="G106" s="61">
        <v>0</v>
      </c>
      <c r="H106" s="61">
        <v>0</v>
      </c>
      <c r="I106" s="61">
        <v>0</v>
      </c>
      <c r="J106" s="61">
        <v>0</v>
      </c>
      <c r="K106" s="61">
        <v>0</v>
      </c>
      <c r="L106" s="61">
        <v>0</v>
      </c>
      <c r="M106" s="61">
        <v>0</v>
      </c>
      <c r="N106" s="61">
        <v>0</v>
      </c>
      <c r="O106" s="61">
        <v>0</v>
      </c>
      <c r="P106" s="61">
        <v>0</v>
      </c>
      <c r="Q106" s="61">
        <v>0</v>
      </c>
      <c r="R106" s="61">
        <v>0</v>
      </c>
      <c r="S106" s="61">
        <v>0</v>
      </c>
      <c r="T106" s="61">
        <v>0</v>
      </c>
      <c r="U106" s="61">
        <v>0</v>
      </c>
      <c r="V106" s="61">
        <v>0</v>
      </c>
      <c r="W106" s="61">
        <v>0</v>
      </c>
      <c r="X106" s="61">
        <v>0</v>
      </c>
      <c r="Y106" s="61">
        <v>0</v>
      </c>
      <c r="Z106" s="61">
        <v>0</v>
      </c>
      <c r="AA106" s="61">
        <v>0</v>
      </c>
      <c r="AB106" s="61">
        <v>0</v>
      </c>
      <c r="AC106" s="61">
        <v>0</v>
      </c>
      <c r="AD106" s="61">
        <v>0</v>
      </c>
      <c r="AE106" s="61">
        <v>0</v>
      </c>
      <c r="AF106" s="61">
        <v>0</v>
      </c>
      <c r="AG106" s="61">
        <v>0</v>
      </c>
      <c r="AH106" s="61">
        <v>1202700</v>
      </c>
      <c r="AI106" s="61">
        <v>660150</v>
      </c>
      <c r="AJ106" s="61">
        <v>53100</v>
      </c>
      <c r="AK106" s="61">
        <v>36000</v>
      </c>
      <c r="AL106" s="61">
        <v>17100</v>
      </c>
      <c r="AM106" s="61">
        <v>35100</v>
      </c>
      <c r="AN106" s="61">
        <v>12000</v>
      </c>
      <c r="AO106" s="61">
        <v>30000</v>
      </c>
      <c r="AP106" s="61">
        <v>24000</v>
      </c>
      <c r="AQ106" s="61">
        <v>0</v>
      </c>
    </row>
    <row r="107" spans="1:43" x14ac:dyDescent="0.35">
      <c r="A107" s="65" t="s">
        <v>520</v>
      </c>
      <c r="B107" s="65" t="s">
        <v>98</v>
      </c>
      <c r="C107" s="65" t="s">
        <v>338</v>
      </c>
      <c r="D107" s="61">
        <v>25094848</v>
      </c>
      <c r="E107" s="61">
        <v>27761262</v>
      </c>
      <c r="F107" s="61">
        <v>32333354</v>
      </c>
      <c r="G107" s="61">
        <v>37604949</v>
      </c>
      <c r="H107" s="61">
        <v>25755054</v>
      </c>
      <c r="I107" s="61">
        <v>28255095</v>
      </c>
      <c r="J107" s="61">
        <v>31506032</v>
      </c>
      <c r="K107" s="61">
        <v>43085464</v>
      </c>
      <c r="L107" s="61">
        <v>26490152</v>
      </c>
      <c r="M107" s="61">
        <v>30678682</v>
      </c>
      <c r="N107" s="61">
        <v>33169116</v>
      </c>
      <c r="O107" s="61">
        <v>38454022</v>
      </c>
      <c r="P107" s="61">
        <v>25097587</v>
      </c>
      <c r="Q107" s="61">
        <v>28419343</v>
      </c>
      <c r="R107" s="61">
        <v>30841552</v>
      </c>
      <c r="S107" s="61">
        <v>34984146</v>
      </c>
      <c r="T107" s="61">
        <v>25267688</v>
      </c>
      <c r="U107" s="61">
        <v>27345716</v>
      </c>
      <c r="V107" s="61">
        <v>34180237</v>
      </c>
      <c r="W107" s="61">
        <v>32894518</v>
      </c>
      <c r="X107" s="61">
        <v>28849581</v>
      </c>
      <c r="Y107" s="61">
        <v>34764313</v>
      </c>
      <c r="Z107" s="61">
        <v>40187335</v>
      </c>
      <c r="AA107" s="61">
        <v>45943818</v>
      </c>
      <c r="AB107" s="61">
        <v>29862409</v>
      </c>
      <c r="AC107" s="61">
        <v>33199565</v>
      </c>
      <c r="AD107" s="61">
        <v>38365555</v>
      </c>
      <c r="AE107" s="61">
        <v>37892783</v>
      </c>
      <c r="AF107" s="61">
        <v>28522368</v>
      </c>
      <c r="AG107" s="61">
        <v>30391006</v>
      </c>
      <c r="AH107" s="61">
        <v>33681075</v>
      </c>
      <c r="AI107" s="61">
        <v>35375345</v>
      </c>
      <c r="AJ107" s="61">
        <v>25515012</v>
      </c>
      <c r="AK107" s="61">
        <v>29545515</v>
      </c>
      <c r="AL107" s="61">
        <v>31134608</v>
      </c>
      <c r="AM107" s="61">
        <v>34688207</v>
      </c>
      <c r="AN107" s="61">
        <v>25051288</v>
      </c>
      <c r="AO107" s="61">
        <v>26789422</v>
      </c>
      <c r="AP107" s="61">
        <v>29283314</v>
      </c>
      <c r="AQ107" s="61">
        <v>12499616</v>
      </c>
    </row>
    <row r="108" spans="1:43" x14ac:dyDescent="0.35">
      <c r="A108" s="65" t="s">
        <v>521</v>
      </c>
      <c r="B108" s="65" t="s">
        <v>98</v>
      </c>
      <c r="C108" s="65" t="s">
        <v>522</v>
      </c>
      <c r="D108" s="61">
        <v>25094848</v>
      </c>
      <c r="E108" s="61">
        <v>27761262</v>
      </c>
      <c r="F108" s="61">
        <v>32333354</v>
      </c>
      <c r="G108" s="61">
        <v>37604949</v>
      </c>
      <c r="H108" s="61">
        <v>25755054</v>
      </c>
      <c r="I108" s="61">
        <v>28255095</v>
      </c>
      <c r="J108" s="61">
        <v>31506032</v>
      </c>
      <c r="K108" s="61">
        <v>43085464</v>
      </c>
      <c r="L108" s="61">
        <v>26490152</v>
      </c>
      <c r="M108" s="61">
        <v>30678682</v>
      </c>
      <c r="N108" s="61">
        <v>33169116</v>
      </c>
      <c r="O108" s="61">
        <v>38454022</v>
      </c>
      <c r="P108" s="61">
        <v>25097587</v>
      </c>
      <c r="Q108" s="61">
        <v>28419343</v>
      </c>
      <c r="R108" s="61">
        <v>30841552</v>
      </c>
      <c r="S108" s="61">
        <v>34984146</v>
      </c>
      <c r="T108" s="61">
        <v>25267688</v>
      </c>
      <c r="U108" s="61">
        <v>27345716</v>
      </c>
      <c r="V108" s="61">
        <v>34180237</v>
      </c>
      <c r="W108" s="61">
        <v>32894518</v>
      </c>
      <c r="X108" s="61">
        <v>28849581</v>
      </c>
      <c r="Y108" s="61">
        <v>34764313</v>
      </c>
      <c r="Z108" s="61">
        <v>40187335</v>
      </c>
      <c r="AA108" s="61">
        <v>45943818</v>
      </c>
      <c r="AB108" s="61">
        <v>29862409</v>
      </c>
      <c r="AC108" s="61">
        <v>33199565</v>
      </c>
      <c r="AD108" s="61">
        <v>38365555</v>
      </c>
      <c r="AE108" s="61">
        <v>37892783</v>
      </c>
      <c r="AF108" s="61">
        <v>28522368</v>
      </c>
      <c r="AG108" s="61">
        <v>30391006</v>
      </c>
      <c r="AH108" s="61">
        <v>33681075</v>
      </c>
      <c r="AI108" s="61">
        <v>35375345</v>
      </c>
      <c r="AJ108" s="61">
        <v>25515012</v>
      </c>
      <c r="AK108" s="61">
        <v>29545515</v>
      </c>
      <c r="AL108" s="61">
        <v>31134608</v>
      </c>
      <c r="AM108" s="61">
        <v>34688207</v>
      </c>
      <c r="AN108" s="61">
        <v>25051288</v>
      </c>
      <c r="AO108" s="61">
        <v>26789422</v>
      </c>
      <c r="AP108" s="61">
        <v>29283314</v>
      </c>
      <c r="AQ108" s="61">
        <v>12499616</v>
      </c>
    </row>
    <row r="109" spans="1:43" x14ac:dyDescent="0.35">
      <c r="A109" s="65" t="s">
        <v>523</v>
      </c>
      <c r="B109" s="65" t="s">
        <v>99</v>
      </c>
      <c r="C109" s="65" t="s">
        <v>338</v>
      </c>
      <c r="D109" s="61">
        <v>8394</v>
      </c>
      <c r="E109" s="61">
        <v>5596</v>
      </c>
      <c r="F109" s="61">
        <v>20985</v>
      </c>
      <c r="G109" s="61">
        <v>12171</v>
      </c>
      <c r="H109" s="61">
        <v>10520</v>
      </c>
      <c r="I109" s="61">
        <v>10520</v>
      </c>
      <c r="J109" s="61">
        <v>21040</v>
      </c>
      <c r="K109" s="61">
        <v>10520</v>
      </c>
      <c r="L109" s="61">
        <v>3945</v>
      </c>
      <c r="M109" s="61">
        <v>10520</v>
      </c>
      <c r="N109" s="61">
        <v>22355</v>
      </c>
      <c r="O109" s="61">
        <v>10520</v>
      </c>
      <c r="P109" s="61">
        <v>19725</v>
      </c>
      <c r="Q109" s="61">
        <v>11835</v>
      </c>
      <c r="R109" s="61">
        <v>19882</v>
      </c>
      <c r="S109" s="61">
        <v>13041</v>
      </c>
      <c r="T109" s="61">
        <v>14990</v>
      </c>
      <c r="U109" s="61">
        <v>10493</v>
      </c>
      <c r="V109" s="61">
        <v>22485</v>
      </c>
      <c r="W109" s="61">
        <v>11992</v>
      </c>
      <c r="X109" s="61">
        <v>5996</v>
      </c>
      <c r="Y109" s="61">
        <v>0</v>
      </c>
      <c r="Z109" s="61">
        <v>0</v>
      </c>
      <c r="AA109" s="61">
        <v>0</v>
      </c>
      <c r="AB109" s="61">
        <v>0</v>
      </c>
      <c r="AC109" s="61">
        <v>10500</v>
      </c>
      <c r="AD109" s="61">
        <v>17250</v>
      </c>
      <c r="AE109" s="61">
        <v>11250</v>
      </c>
      <c r="AF109" s="61">
        <v>6000</v>
      </c>
      <c r="AG109" s="61">
        <v>9750</v>
      </c>
      <c r="AH109" s="61">
        <v>750</v>
      </c>
      <c r="AI109" s="61">
        <v>6750</v>
      </c>
      <c r="AJ109" s="61">
        <v>6750</v>
      </c>
      <c r="AK109" s="61">
        <v>8380</v>
      </c>
      <c r="AL109" s="61">
        <v>11990</v>
      </c>
      <c r="AM109" s="61">
        <v>7630</v>
      </c>
      <c r="AN109" s="61">
        <v>5450</v>
      </c>
      <c r="AO109" s="61">
        <v>0</v>
      </c>
      <c r="AP109" s="61">
        <v>2180</v>
      </c>
      <c r="AQ109" s="61">
        <v>0</v>
      </c>
    </row>
    <row r="110" spans="1:43" x14ac:dyDescent="0.35">
      <c r="A110" s="65" t="s">
        <v>524</v>
      </c>
      <c r="B110" s="65" t="s">
        <v>99</v>
      </c>
      <c r="C110" s="65" t="s">
        <v>525</v>
      </c>
      <c r="D110" s="61">
        <v>8394</v>
      </c>
      <c r="E110" s="61">
        <v>5596</v>
      </c>
      <c r="F110" s="61">
        <v>20985</v>
      </c>
      <c r="G110" s="61">
        <v>12171</v>
      </c>
      <c r="H110" s="61">
        <v>10520</v>
      </c>
      <c r="I110" s="61">
        <v>10520</v>
      </c>
      <c r="J110" s="61">
        <v>21040</v>
      </c>
      <c r="K110" s="61">
        <v>10520</v>
      </c>
      <c r="L110" s="61">
        <v>3945</v>
      </c>
      <c r="M110" s="61">
        <v>10520</v>
      </c>
      <c r="N110" s="61">
        <v>22355</v>
      </c>
      <c r="O110" s="61">
        <v>10520</v>
      </c>
      <c r="P110" s="61">
        <v>19725</v>
      </c>
      <c r="Q110" s="61">
        <v>11835</v>
      </c>
      <c r="R110" s="61">
        <v>19882</v>
      </c>
      <c r="S110" s="61">
        <v>13041</v>
      </c>
      <c r="T110" s="61">
        <v>14990</v>
      </c>
      <c r="U110" s="61">
        <v>10493</v>
      </c>
      <c r="V110" s="61">
        <v>22485</v>
      </c>
      <c r="W110" s="61">
        <v>11992</v>
      </c>
      <c r="X110" s="61">
        <v>5996</v>
      </c>
      <c r="Y110" s="61">
        <v>0</v>
      </c>
      <c r="Z110" s="61">
        <v>0</v>
      </c>
      <c r="AA110" s="61">
        <v>0</v>
      </c>
      <c r="AB110" s="61">
        <v>0</v>
      </c>
      <c r="AC110" s="61">
        <v>10500</v>
      </c>
      <c r="AD110" s="61">
        <v>17250</v>
      </c>
      <c r="AE110" s="61">
        <v>11250</v>
      </c>
      <c r="AF110" s="61">
        <v>6000</v>
      </c>
      <c r="AG110" s="61">
        <v>9750</v>
      </c>
      <c r="AH110" s="61">
        <v>750</v>
      </c>
      <c r="AI110" s="61">
        <v>6750</v>
      </c>
      <c r="AJ110" s="61">
        <v>6750</v>
      </c>
      <c r="AK110" s="61">
        <v>8380</v>
      </c>
      <c r="AL110" s="61">
        <v>11990</v>
      </c>
      <c r="AM110" s="61">
        <v>7630</v>
      </c>
      <c r="AN110" s="61">
        <v>5450</v>
      </c>
      <c r="AO110" s="61">
        <v>0</v>
      </c>
      <c r="AP110" s="61">
        <v>2180</v>
      </c>
      <c r="AQ110" s="61">
        <v>0</v>
      </c>
    </row>
    <row r="111" spans="1:43" x14ac:dyDescent="0.35">
      <c r="A111" s="65" t="s">
        <v>526</v>
      </c>
      <c r="B111" s="65" t="s">
        <v>100</v>
      </c>
      <c r="C111" s="65" t="s">
        <v>338</v>
      </c>
      <c r="D111" s="61">
        <v>5363360</v>
      </c>
      <c r="E111" s="61">
        <v>5900561</v>
      </c>
      <c r="F111" s="61">
        <v>6145838</v>
      </c>
      <c r="G111" s="61">
        <v>5792937</v>
      </c>
      <c r="H111" s="61">
        <v>4997674</v>
      </c>
      <c r="I111" s="61">
        <v>5567976</v>
      </c>
      <c r="J111" s="61">
        <v>5294871</v>
      </c>
      <c r="K111" s="61">
        <v>5294376</v>
      </c>
      <c r="L111" s="61">
        <v>4649200</v>
      </c>
      <c r="M111" s="61">
        <v>5073892</v>
      </c>
      <c r="N111" s="61">
        <v>5164140</v>
      </c>
      <c r="O111" s="61">
        <v>4679100</v>
      </c>
      <c r="P111" s="61">
        <v>4117465</v>
      </c>
      <c r="Q111" s="61">
        <v>4529065</v>
      </c>
      <c r="R111" s="61">
        <v>4703978</v>
      </c>
      <c r="S111" s="61">
        <v>4506285</v>
      </c>
      <c r="T111" s="61">
        <v>3774813</v>
      </c>
      <c r="U111" s="61">
        <v>4090837</v>
      </c>
      <c r="V111" s="61">
        <v>4565354</v>
      </c>
      <c r="W111" s="61">
        <v>3591059</v>
      </c>
      <c r="X111" s="61">
        <v>3580355</v>
      </c>
      <c r="Y111" s="61">
        <v>3239250</v>
      </c>
      <c r="Z111" s="61">
        <v>3514770</v>
      </c>
      <c r="AA111" s="61">
        <v>3592156</v>
      </c>
      <c r="AB111" s="61">
        <v>3024793</v>
      </c>
      <c r="AC111" s="61">
        <v>3305158</v>
      </c>
      <c r="AD111" s="61">
        <v>3289908</v>
      </c>
      <c r="AE111" s="61">
        <v>3562328</v>
      </c>
      <c r="AF111" s="61">
        <v>3028018</v>
      </c>
      <c r="AG111" s="61">
        <v>3403470</v>
      </c>
      <c r="AH111" s="61">
        <v>3604431</v>
      </c>
      <c r="AI111" s="61">
        <v>3926386</v>
      </c>
      <c r="AJ111" s="61">
        <v>3302871</v>
      </c>
      <c r="AK111" s="61">
        <v>4290001</v>
      </c>
      <c r="AL111" s="61">
        <v>4277020</v>
      </c>
      <c r="AM111" s="61">
        <v>4074963</v>
      </c>
      <c r="AN111" s="61">
        <v>3699799</v>
      </c>
      <c r="AO111" s="61">
        <v>3081736</v>
      </c>
      <c r="AP111" s="61">
        <v>299286</v>
      </c>
      <c r="AQ111" s="61">
        <v>17792</v>
      </c>
    </row>
    <row r="112" spans="1:43" x14ac:dyDescent="0.35">
      <c r="A112" s="65" t="s">
        <v>527</v>
      </c>
      <c r="B112" s="65" t="s">
        <v>100</v>
      </c>
      <c r="C112" s="65" t="s">
        <v>528</v>
      </c>
      <c r="D112" s="61">
        <v>5363360</v>
      </c>
      <c r="E112" s="61">
        <v>5900561</v>
      </c>
      <c r="F112" s="61">
        <v>6145838</v>
      </c>
      <c r="G112" s="61">
        <v>5792937</v>
      </c>
      <c r="H112" s="61">
        <v>4997674</v>
      </c>
      <c r="I112" s="61">
        <v>5567976</v>
      </c>
      <c r="J112" s="61">
        <v>5294871</v>
      </c>
      <c r="K112" s="61">
        <v>5294376</v>
      </c>
      <c r="L112" s="61">
        <v>4649200</v>
      </c>
      <c r="M112" s="61">
        <v>5073892</v>
      </c>
      <c r="N112" s="61">
        <v>5164140</v>
      </c>
      <c r="O112" s="61">
        <v>4679100</v>
      </c>
      <c r="P112" s="61">
        <v>4117465</v>
      </c>
      <c r="Q112" s="61">
        <v>4529065</v>
      </c>
      <c r="R112" s="61">
        <v>4703978</v>
      </c>
      <c r="S112" s="61">
        <v>4506285</v>
      </c>
      <c r="T112" s="61">
        <v>3774813</v>
      </c>
      <c r="U112" s="61">
        <v>4090837</v>
      </c>
      <c r="V112" s="61">
        <v>4565354</v>
      </c>
      <c r="W112" s="61">
        <v>3591059</v>
      </c>
      <c r="X112" s="61">
        <v>3580355</v>
      </c>
      <c r="Y112" s="61">
        <v>3239250</v>
      </c>
      <c r="Z112" s="61">
        <v>3514770</v>
      </c>
      <c r="AA112" s="61">
        <v>3592156</v>
      </c>
      <c r="AB112" s="61">
        <v>3024793</v>
      </c>
      <c r="AC112" s="61">
        <v>3305158</v>
      </c>
      <c r="AD112" s="61">
        <v>3289908</v>
      </c>
      <c r="AE112" s="61">
        <v>3562328</v>
      </c>
      <c r="AF112" s="61">
        <v>3028018</v>
      </c>
      <c r="AG112" s="61">
        <v>3403470</v>
      </c>
      <c r="AH112" s="61">
        <v>3604431</v>
      </c>
      <c r="AI112" s="61">
        <v>3926386</v>
      </c>
      <c r="AJ112" s="61">
        <v>3302871</v>
      </c>
      <c r="AK112" s="61">
        <v>4290001</v>
      </c>
      <c r="AL112" s="61">
        <v>4277020</v>
      </c>
      <c r="AM112" s="61">
        <v>4074963</v>
      </c>
      <c r="AN112" s="61">
        <v>3699799</v>
      </c>
      <c r="AO112" s="61">
        <v>3081736</v>
      </c>
      <c r="AP112" s="61">
        <v>299286</v>
      </c>
      <c r="AQ112" s="61">
        <v>17792</v>
      </c>
    </row>
    <row r="113" spans="1:43" x14ac:dyDescent="0.35">
      <c r="A113" s="65" t="s">
        <v>529</v>
      </c>
      <c r="B113" s="65" t="s">
        <v>101</v>
      </c>
      <c r="C113" s="65" t="s">
        <v>338</v>
      </c>
      <c r="D113" s="61">
        <v>20759185</v>
      </c>
      <c r="E113" s="61">
        <v>52464169</v>
      </c>
      <c r="F113" s="61">
        <v>62865125</v>
      </c>
      <c r="G113" s="61">
        <v>88828443</v>
      </c>
      <c r="H113" s="61">
        <v>18706648</v>
      </c>
      <c r="I113" s="61">
        <v>45963219</v>
      </c>
      <c r="J113" s="61">
        <v>59323373</v>
      </c>
      <c r="K113" s="61">
        <v>79637435</v>
      </c>
      <c r="L113" s="61">
        <v>15740481</v>
      </c>
      <c r="M113" s="61">
        <v>43854789</v>
      </c>
      <c r="N113" s="61">
        <v>58524009</v>
      </c>
      <c r="O113" s="61">
        <v>77178799</v>
      </c>
      <c r="P113" s="61">
        <v>16158847</v>
      </c>
      <c r="Q113" s="61">
        <v>41269003</v>
      </c>
      <c r="R113" s="61">
        <v>56974117</v>
      </c>
      <c r="S113" s="61">
        <v>70741175</v>
      </c>
      <c r="T113" s="61">
        <v>15446278</v>
      </c>
      <c r="U113" s="61">
        <v>37721268</v>
      </c>
      <c r="V113" s="61">
        <v>53193645</v>
      </c>
      <c r="W113" s="61">
        <v>64396941</v>
      </c>
      <c r="X113" s="61">
        <v>14844095</v>
      </c>
      <c r="Y113" s="61">
        <v>28515399</v>
      </c>
      <c r="Z113" s="61">
        <v>39741567</v>
      </c>
      <c r="AA113" s="61">
        <v>50016642</v>
      </c>
      <c r="AB113" s="61">
        <v>9582703</v>
      </c>
      <c r="AC113" s="61">
        <v>24392276</v>
      </c>
      <c r="AD113" s="61">
        <v>33962205</v>
      </c>
      <c r="AE113" s="61">
        <v>45579679</v>
      </c>
      <c r="AF113" s="61">
        <v>10210083</v>
      </c>
      <c r="AG113" s="61">
        <v>21289204</v>
      </c>
      <c r="AH113" s="61">
        <v>28299737</v>
      </c>
      <c r="AI113" s="61">
        <v>39428369</v>
      </c>
      <c r="AJ113" s="61">
        <v>9597959</v>
      </c>
      <c r="AK113" s="61">
        <v>19711476</v>
      </c>
      <c r="AL113" s="61">
        <v>27854405</v>
      </c>
      <c r="AM113" s="61">
        <v>37831809</v>
      </c>
      <c r="AN113" s="61">
        <v>8280671</v>
      </c>
      <c r="AO113" s="61">
        <v>18981268</v>
      </c>
      <c r="AP113" s="61">
        <v>25569057</v>
      </c>
      <c r="AQ113" s="61">
        <v>6391429</v>
      </c>
    </row>
    <row r="114" spans="1:43" x14ac:dyDescent="0.35">
      <c r="A114" s="65" t="s">
        <v>530</v>
      </c>
      <c r="B114" s="65" t="s">
        <v>101</v>
      </c>
      <c r="C114" s="65" t="s">
        <v>531</v>
      </c>
      <c r="D114" s="61">
        <v>20759185</v>
      </c>
      <c r="E114" s="61">
        <v>52464169</v>
      </c>
      <c r="F114" s="61">
        <v>62865125</v>
      </c>
      <c r="G114" s="61">
        <v>88828443</v>
      </c>
      <c r="H114" s="61">
        <v>18706648</v>
      </c>
      <c r="I114" s="61">
        <v>45963219</v>
      </c>
      <c r="J114" s="61">
        <v>59323373</v>
      </c>
      <c r="K114" s="61">
        <v>79637435</v>
      </c>
      <c r="L114" s="61">
        <v>15740481</v>
      </c>
      <c r="M114" s="61">
        <v>43854789</v>
      </c>
      <c r="N114" s="61">
        <v>58524009</v>
      </c>
      <c r="O114" s="61">
        <v>77178799</v>
      </c>
      <c r="P114" s="61">
        <v>16158847</v>
      </c>
      <c r="Q114" s="61">
        <v>41269003</v>
      </c>
      <c r="R114" s="61">
        <v>56974117</v>
      </c>
      <c r="S114" s="61">
        <v>70741175</v>
      </c>
      <c r="T114" s="61">
        <v>15446278</v>
      </c>
      <c r="U114" s="61">
        <v>37721268</v>
      </c>
      <c r="V114" s="61">
        <v>53193645</v>
      </c>
      <c r="W114" s="61">
        <v>64396941</v>
      </c>
      <c r="X114" s="61">
        <v>14844095</v>
      </c>
      <c r="Y114" s="61">
        <v>28515399</v>
      </c>
      <c r="Z114" s="61">
        <v>39741567</v>
      </c>
      <c r="AA114" s="61">
        <v>50016642</v>
      </c>
      <c r="AB114" s="61">
        <v>9582703</v>
      </c>
      <c r="AC114" s="61">
        <v>24392276</v>
      </c>
      <c r="AD114" s="61">
        <v>33962205</v>
      </c>
      <c r="AE114" s="61">
        <v>45579679</v>
      </c>
      <c r="AF114" s="61">
        <v>10210083</v>
      </c>
      <c r="AG114" s="61">
        <v>21289204</v>
      </c>
      <c r="AH114" s="61">
        <v>28299737</v>
      </c>
      <c r="AI114" s="61">
        <v>39428369</v>
      </c>
      <c r="AJ114" s="61">
        <v>9597959</v>
      </c>
      <c r="AK114" s="61">
        <v>19711476</v>
      </c>
      <c r="AL114" s="61">
        <v>27854405</v>
      </c>
      <c r="AM114" s="61">
        <v>37831809</v>
      </c>
      <c r="AN114" s="61">
        <v>8280671</v>
      </c>
      <c r="AO114" s="61">
        <v>18981268</v>
      </c>
      <c r="AP114" s="61">
        <v>25569057</v>
      </c>
      <c r="AQ114" s="61">
        <v>6391429</v>
      </c>
    </row>
    <row r="115" spans="1:43" x14ac:dyDescent="0.35">
      <c r="A115" s="65" t="s">
        <v>532</v>
      </c>
      <c r="B115" s="65" t="s">
        <v>338</v>
      </c>
      <c r="C115" s="65" t="s">
        <v>338</v>
      </c>
      <c r="D115" s="61">
        <v>2087100592</v>
      </c>
      <c r="E115" s="61">
        <v>2345435079</v>
      </c>
      <c r="F115" s="61">
        <v>2357597618</v>
      </c>
      <c r="G115" s="61">
        <v>2556084046</v>
      </c>
      <c r="H115" s="61">
        <v>2087673345</v>
      </c>
      <c r="I115" s="61">
        <v>2252229437</v>
      </c>
      <c r="J115" s="61">
        <v>2309763728</v>
      </c>
      <c r="K115" s="61">
        <v>2552309736</v>
      </c>
      <c r="L115" s="61">
        <v>2067420860</v>
      </c>
      <c r="M115" s="61">
        <v>2323615864</v>
      </c>
      <c r="N115" s="61">
        <v>2271300058</v>
      </c>
      <c r="O115" s="61">
        <v>2461302908</v>
      </c>
      <c r="P115" s="61">
        <v>1962821211</v>
      </c>
      <c r="Q115" s="61">
        <v>2175206950</v>
      </c>
      <c r="R115" s="61">
        <v>2176665164</v>
      </c>
      <c r="S115" s="61">
        <v>2355155634</v>
      </c>
      <c r="T115" s="61">
        <v>1937693922</v>
      </c>
      <c r="U115" s="61">
        <v>2097714788</v>
      </c>
      <c r="V115" s="61">
        <v>2458953014</v>
      </c>
      <c r="W115" s="61">
        <v>1947446600</v>
      </c>
      <c r="X115" s="61">
        <v>1939063830</v>
      </c>
      <c r="Y115" s="61">
        <v>1769376262</v>
      </c>
      <c r="Z115" s="61">
        <v>1952890936</v>
      </c>
      <c r="AA115" s="61">
        <v>2034519254</v>
      </c>
      <c r="AB115" s="61">
        <v>1619824133</v>
      </c>
      <c r="AC115" s="61">
        <v>1716137791</v>
      </c>
      <c r="AD115" s="61">
        <v>1705627897</v>
      </c>
      <c r="AE115" s="61">
        <v>1914574914</v>
      </c>
      <c r="AF115" s="61">
        <v>1560350925</v>
      </c>
      <c r="AG115" s="61">
        <v>1653853714</v>
      </c>
      <c r="AH115" s="61">
        <v>1718708483</v>
      </c>
      <c r="AI115" s="61">
        <v>1856813139</v>
      </c>
      <c r="AJ115" s="61">
        <v>1506744627</v>
      </c>
      <c r="AK115" s="61">
        <v>1699008955</v>
      </c>
      <c r="AL115" s="61">
        <v>1732759271</v>
      </c>
      <c r="AM115" s="61">
        <v>1833419403</v>
      </c>
      <c r="AN115" s="61">
        <v>1584743960</v>
      </c>
      <c r="AO115" s="61">
        <v>1702376833</v>
      </c>
      <c r="AP115" s="61">
        <v>1775275674</v>
      </c>
      <c r="AQ115" s="61">
        <v>713437451</v>
      </c>
    </row>
  </sheetData>
  <autoFilter ref="A3:AR115" xr:uid="{320BE377-5A3B-41EF-B1A7-F95D560954F9}"/>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FD0-77FB-40F9-8F8D-2C210B68C4CF}">
  <sheetPr>
    <tabColor theme="9"/>
  </sheetPr>
  <dimension ref="A1"/>
  <sheetViews>
    <sheetView workbookViewId="0"/>
  </sheetViews>
  <sheetFormatPr defaultColWidth="8.6640625" defaultRowHeight="18" x14ac:dyDescent="0.55000000000000004"/>
  <cols>
    <col min="1" max="13" width="4.58203125" style="22" customWidth="1"/>
    <col min="14" max="16384" width="8.6640625" style="22"/>
  </cols>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showGridLines="0" zoomScale="80" zoomScaleNormal="80" workbookViewId="0"/>
  </sheetViews>
  <sheetFormatPr defaultRowHeight="18" x14ac:dyDescent="0.55000000000000004"/>
  <cols>
    <col min="1" max="5" width="2.58203125" customWidth="1"/>
    <col min="6" max="6" width="25.6640625" customWidth="1"/>
    <col min="11" max="11" width="2.58203125" customWidth="1"/>
  </cols>
  <sheetData>
    <row r="1" spans="2:11" x14ac:dyDescent="0.55000000000000004">
      <c r="K1" s="23" t="s">
        <v>45</v>
      </c>
    </row>
    <row r="2" spans="2:11" x14ac:dyDescent="0.55000000000000004">
      <c r="B2" s="15"/>
      <c r="C2" s="15"/>
      <c r="D2" s="15"/>
      <c r="E2" s="15"/>
      <c r="F2" s="15"/>
      <c r="G2" s="15"/>
      <c r="H2" s="15"/>
      <c r="I2" s="15"/>
      <c r="J2" s="15"/>
      <c r="K2" s="23" t="s">
        <v>45</v>
      </c>
    </row>
    <row r="3" spans="2:11" x14ac:dyDescent="0.55000000000000004">
      <c r="B3" s="5" t="s">
        <v>46</v>
      </c>
      <c r="C3" s="6"/>
      <c r="D3" s="6"/>
      <c r="E3" s="6"/>
      <c r="F3" s="6"/>
      <c r="G3" s="6"/>
      <c r="H3" s="6"/>
      <c r="I3" s="6"/>
      <c r="J3" s="6"/>
      <c r="K3" s="23" t="s">
        <v>45</v>
      </c>
    </row>
    <row r="4" spans="2:11" x14ac:dyDescent="0.55000000000000004">
      <c r="B4" s="6"/>
      <c r="C4" s="6" t="s">
        <v>47</v>
      </c>
      <c r="D4" s="6"/>
      <c r="E4" s="6"/>
      <c r="F4" s="6"/>
      <c r="G4" s="6"/>
      <c r="H4" s="6"/>
      <c r="I4" s="6"/>
      <c r="J4" s="6"/>
      <c r="K4" s="23" t="s">
        <v>45</v>
      </c>
    </row>
    <row r="5" spans="2:11" x14ac:dyDescent="0.55000000000000004">
      <c r="B5" s="6"/>
      <c r="C5" s="6"/>
      <c r="D5" s="6" t="s">
        <v>48</v>
      </c>
      <c r="E5" s="6"/>
      <c r="F5" s="6"/>
      <c r="G5" s="6"/>
      <c r="H5" s="6"/>
      <c r="I5" s="6"/>
      <c r="J5" s="6"/>
      <c r="K5" s="23" t="s">
        <v>45</v>
      </c>
    </row>
    <row r="6" spans="2:11" x14ac:dyDescent="0.55000000000000004">
      <c r="B6" s="6"/>
      <c r="C6" s="6"/>
      <c r="D6" s="6" t="s">
        <v>49</v>
      </c>
      <c r="E6" s="6"/>
      <c r="F6" s="6"/>
      <c r="G6" s="6"/>
      <c r="H6" s="6"/>
      <c r="I6" s="6"/>
      <c r="J6" s="6"/>
      <c r="K6" s="23" t="s">
        <v>45</v>
      </c>
    </row>
    <row r="7" spans="2:11" x14ac:dyDescent="0.55000000000000004">
      <c r="B7" s="6"/>
      <c r="C7" s="6"/>
      <c r="D7" s="6" t="s">
        <v>50</v>
      </c>
      <c r="E7" s="6"/>
      <c r="F7" s="6"/>
      <c r="G7" s="6"/>
      <c r="H7" s="6"/>
      <c r="I7" s="6"/>
      <c r="J7" s="6"/>
      <c r="K7" s="23" t="s">
        <v>45</v>
      </c>
    </row>
    <row r="8" spans="2:11" x14ac:dyDescent="0.55000000000000004">
      <c r="B8" s="6"/>
      <c r="C8" s="6" t="s">
        <v>18</v>
      </c>
      <c r="D8" s="6"/>
      <c r="E8" s="6"/>
      <c r="F8" s="6"/>
      <c r="G8" s="6"/>
      <c r="H8" s="6"/>
      <c r="I8" s="6"/>
      <c r="J8" s="6"/>
      <c r="K8" s="23" t="s">
        <v>45</v>
      </c>
    </row>
    <row r="9" spans="2:11" x14ac:dyDescent="0.55000000000000004">
      <c r="B9" s="6"/>
      <c r="C9" s="6"/>
      <c r="D9" s="6" t="s">
        <v>23</v>
      </c>
      <c r="E9" s="6"/>
      <c r="F9" s="6"/>
      <c r="G9" s="6"/>
      <c r="H9" s="6"/>
      <c r="I9" s="6"/>
      <c r="J9" s="6"/>
      <c r="K9" s="23" t="s">
        <v>45</v>
      </c>
    </row>
    <row r="10" spans="2:11" x14ac:dyDescent="0.55000000000000004">
      <c r="B10" s="6"/>
      <c r="C10" s="6"/>
      <c r="D10" s="6"/>
      <c r="E10" s="6" t="s">
        <v>51</v>
      </c>
      <c r="F10" s="6"/>
      <c r="G10" s="6"/>
      <c r="H10" s="6"/>
      <c r="I10" s="6"/>
      <c r="J10" s="6"/>
      <c r="K10" s="23" t="s">
        <v>45</v>
      </c>
    </row>
    <row r="11" spans="2:11" x14ac:dyDescent="0.55000000000000004">
      <c r="B11" s="6"/>
      <c r="C11" s="6"/>
      <c r="D11" s="6"/>
      <c r="E11" s="6" t="s">
        <v>52</v>
      </c>
      <c r="F11" s="6"/>
      <c r="G11" s="6"/>
      <c r="H11" s="6"/>
      <c r="I11" s="6"/>
      <c r="J11" s="6"/>
      <c r="K11" s="23" t="s">
        <v>45</v>
      </c>
    </row>
    <row r="12" spans="2:11" x14ac:dyDescent="0.55000000000000004">
      <c r="B12" s="6"/>
      <c r="C12" s="6"/>
      <c r="D12" s="6"/>
      <c r="E12" s="6" t="s">
        <v>53</v>
      </c>
      <c r="F12" s="6"/>
      <c r="G12" s="6"/>
      <c r="H12" s="6"/>
      <c r="I12" s="6"/>
      <c r="J12" s="6"/>
      <c r="K12" s="23" t="s">
        <v>45</v>
      </c>
    </row>
    <row r="13" spans="2:11" x14ac:dyDescent="0.55000000000000004">
      <c r="B13" s="6"/>
      <c r="C13" s="6"/>
      <c r="D13" s="6" t="s">
        <v>22</v>
      </c>
      <c r="E13" s="6"/>
      <c r="F13" s="6"/>
      <c r="G13" s="6"/>
      <c r="H13" s="6"/>
      <c r="I13" s="6"/>
      <c r="J13" s="6"/>
      <c r="K13" s="23" t="s">
        <v>45</v>
      </c>
    </row>
    <row r="14" spans="2:11" x14ac:dyDescent="0.55000000000000004">
      <c r="B14" s="6"/>
      <c r="C14" s="6"/>
      <c r="D14" s="6"/>
      <c r="E14" s="6" t="s">
        <v>54</v>
      </c>
      <c r="F14" s="6"/>
      <c r="G14" s="6"/>
      <c r="H14" s="6"/>
      <c r="I14" s="6"/>
      <c r="J14" s="6"/>
      <c r="K14" s="23" t="s">
        <v>45</v>
      </c>
    </row>
    <row r="15" spans="2:11" x14ac:dyDescent="0.55000000000000004">
      <c r="B15" s="6"/>
      <c r="C15" s="6"/>
      <c r="D15" s="6"/>
      <c r="E15" s="6" t="s">
        <v>55</v>
      </c>
      <c r="F15" s="6"/>
      <c r="G15" s="6"/>
      <c r="H15" s="6"/>
      <c r="I15" s="6"/>
      <c r="J15" s="6"/>
      <c r="K15" s="23" t="s">
        <v>45</v>
      </c>
    </row>
    <row r="16" spans="2:11" x14ac:dyDescent="0.55000000000000004">
      <c r="B16" s="6"/>
      <c r="C16" s="6"/>
      <c r="D16" s="6"/>
      <c r="E16" s="6" t="s">
        <v>56</v>
      </c>
      <c r="F16" s="6"/>
      <c r="G16" s="6"/>
      <c r="H16" s="6"/>
      <c r="I16" s="6"/>
      <c r="J16" s="6"/>
      <c r="K16" s="23" t="s">
        <v>45</v>
      </c>
    </row>
    <row r="17" spans="1:11" x14ac:dyDescent="0.55000000000000004">
      <c r="B17" s="6"/>
      <c r="C17" s="6"/>
      <c r="D17" s="6" t="s">
        <v>57</v>
      </c>
      <c r="E17" s="6"/>
      <c r="F17" s="6"/>
      <c r="G17" s="6"/>
      <c r="H17" s="6"/>
      <c r="I17" s="6"/>
      <c r="J17" s="6"/>
      <c r="K17" s="23" t="s">
        <v>45</v>
      </c>
    </row>
    <row r="18" spans="1:11" x14ac:dyDescent="0.55000000000000004">
      <c r="B18" s="6"/>
      <c r="C18" s="6"/>
      <c r="D18" s="6"/>
      <c r="E18" s="6" t="s">
        <v>57</v>
      </c>
      <c r="F18" s="6"/>
      <c r="G18" s="6"/>
      <c r="H18" s="6"/>
      <c r="I18" s="6"/>
      <c r="J18" s="6"/>
      <c r="K18" s="23" t="s">
        <v>45</v>
      </c>
    </row>
    <row r="19" spans="1:11" x14ac:dyDescent="0.55000000000000004">
      <c r="B19" s="6"/>
      <c r="C19" s="6"/>
      <c r="D19" s="6" t="s">
        <v>58</v>
      </c>
      <c r="E19" s="6"/>
      <c r="F19" s="6"/>
      <c r="G19" s="6"/>
      <c r="H19" s="6"/>
      <c r="I19" s="6"/>
      <c r="J19" s="6"/>
      <c r="K19" s="23" t="s">
        <v>45</v>
      </c>
    </row>
    <row r="20" spans="1:11" x14ac:dyDescent="0.55000000000000004">
      <c r="B20" s="6"/>
      <c r="C20" s="6"/>
      <c r="D20" s="6"/>
      <c r="E20" s="6" t="s">
        <v>59</v>
      </c>
      <c r="F20" s="6"/>
      <c r="G20" s="6"/>
      <c r="H20" s="6"/>
      <c r="I20" s="6"/>
      <c r="J20" s="6"/>
      <c r="K20" s="23" t="s">
        <v>45</v>
      </c>
    </row>
    <row r="21" spans="1:11" x14ac:dyDescent="0.55000000000000004">
      <c r="B21" s="6"/>
      <c r="C21" s="6"/>
      <c r="D21" s="6"/>
      <c r="E21" s="6"/>
      <c r="F21" s="6"/>
      <c r="G21" s="6"/>
      <c r="H21" s="6"/>
      <c r="I21" s="6"/>
      <c r="J21" s="6"/>
      <c r="K21" s="23" t="s">
        <v>45</v>
      </c>
    </row>
    <row r="22" spans="1:11" x14ac:dyDescent="0.55000000000000004">
      <c r="B22" s="6" t="s">
        <v>60</v>
      </c>
      <c r="C22" s="6"/>
      <c r="D22" s="6"/>
      <c r="E22" s="6"/>
      <c r="F22" s="6"/>
      <c r="G22" s="6"/>
      <c r="H22" s="6"/>
      <c r="I22" s="6"/>
      <c r="J22" s="6"/>
      <c r="K22" s="23" t="s">
        <v>45</v>
      </c>
    </row>
    <row r="23" spans="1:11" x14ac:dyDescent="0.55000000000000004">
      <c r="B23" s="6"/>
      <c r="C23" s="6" t="s">
        <v>61</v>
      </c>
      <c r="D23" s="6"/>
      <c r="E23" s="6"/>
      <c r="F23" s="6"/>
      <c r="G23" s="6"/>
      <c r="H23" s="6"/>
      <c r="I23" s="6"/>
      <c r="J23" s="6"/>
      <c r="K23" s="23" t="s">
        <v>45</v>
      </c>
    </row>
    <row r="24" spans="1:11" x14ac:dyDescent="0.55000000000000004">
      <c r="B24" s="6"/>
      <c r="C24" s="6"/>
      <c r="D24" s="6" t="s">
        <v>62</v>
      </c>
      <c r="E24" s="6"/>
      <c r="F24" s="6"/>
      <c r="G24" s="6"/>
      <c r="H24" s="6"/>
      <c r="I24" s="6"/>
      <c r="J24" s="6"/>
      <c r="K24" s="23" t="s">
        <v>45</v>
      </c>
    </row>
    <row r="25" spans="1:11" x14ac:dyDescent="0.55000000000000004">
      <c r="B25" s="6"/>
      <c r="C25" s="6"/>
      <c r="D25" s="6" t="s">
        <v>63</v>
      </c>
      <c r="E25" s="6"/>
      <c r="F25" s="6"/>
      <c r="G25" s="6"/>
      <c r="H25" s="6"/>
      <c r="I25" s="6"/>
      <c r="J25" s="6"/>
      <c r="K25" s="23" t="s">
        <v>45</v>
      </c>
    </row>
    <row r="26" spans="1:11" x14ac:dyDescent="0.55000000000000004">
      <c r="B26" s="6"/>
      <c r="C26" s="6"/>
      <c r="D26" s="6" t="s">
        <v>64</v>
      </c>
      <c r="E26" s="6"/>
      <c r="F26" s="6"/>
      <c r="G26" s="6"/>
      <c r="H26" s="6"/>
      <c r="I26" s="6"/>
      <c r="J26" s="6"/>
      <c r="K26" s="23" t="s">
        <v>45</v>
      </c>
    </row>
    <row r="27" spans="1:11" x14ac:dyDescent="0.55000000000000004">
      <c r="B27" s="6"/>
      <c r="C27" s="6"/>
      <c r="D27" s="6" t="s">
        <v>65</v>
      </c>
      <c r="E27" s="6"/>
      <c r="F27" s="6"/>
      <c r="G27" s="6"/>
      <c r="H27" s="6"/>
      <c r="I27" s="6"/>
      <c r="J27" s="6"/>
      <c r="K27" s="23" t="s">
        <v>45</v>
      </c>
    </row>
    <row r="28" spans="1:11" x14ac:dyDescent="0.55000000000000004">
      <c r="B28" s="6"/>
      <c r="C28" s="6" t="s">
        <v>66</v>
      </c>
      <c r="D28" s="6"/>
      <c r="E28" s="6"/>
      <c r="F28" s="6"/>
      <c r="G28" s="6"/>
      <c r="H28" s="6"/>
      <c r="I28" s="6"/>
      <c r="J28" s="6"/>
      <c r="K28" s="23" t="s">
        <v>45</v>
      </c>
    </row>
    <row r="29" spans="1:11" x14ac:dyDescent="0.55000000000000004">
      <c r="B29" s="6"/>
      <c r="C29" s="6"/>
      <c r="D29" s="6" t="s">
        <v>67</v>
      </c>
      <c r="E29" s="6"/>
      <c r="F29" s="6"/>
      <c r="G29" s="6"/>
      <c r="H29" s="6"/>
      <c r="I29" s="6"/>
      <c r="J29" s="6"/>
      <c r="K29" s="23" t="s">
        <v>45</v>
      </c>
    </row>
    <row r="30" spans="1:11" x14ac:dyDescent="0.55000000000000004">
      <c r="B30" s="6"/>
      <c r="C30" s="6"/>
      <c r="D30" s="6"/>
      <c r="E30" s="6"/>
      <c r="F30" s="6"/>
      <c r="G30" s="6"/>
      <c r="H30" s="6"/>
      <c r="I30" s="6"/>
      <c r="J30" s="6"/>
      <c r="K30" s="23" t="s">
        <v>45</v>
      </c>
    </row>
    <row r="31" spans="1:11" x14ac:dyDescent="0.55000000000000004">
      <c r="B31" s="6"/>
      <c r="C31" s="6"/>
      <c r="D31" s="6"/>
      <c r="E31" s="6"/>
      <c r="F31" s="6"/>
      <c r="G31" s="6"/>
      <c r="H31" s="6"/>
      <c r="I31" s="6"/>
      <c r="J31" s="6"/>
      <c r="K31" s="23" t="s">
        <v>45</v>
      </c>
    </row>
    <row r="32" spans="1:11" x14ac:dyDescent="0.55000000000000004">
      <c r="A32" s="23" t="s">
        <v>45</v>
      </c>
      <c r="B32" s="23" t="s">
        <v>45</v>
      </c>
      <c r="C32" s="23" t="s">
        <v>45</v>
      </c>
      <c r="D32" s="23" t="s">
        <v>45</v>
      </c>
      <c r="E32" s="23" t="s">
        <v>45</v>
      </c>
      <c r="F32" s="23" t="s">
        <v>45</v>
      </c>
      <c r="G32" s="23" t="s">
        <v>45</v>
      </c>
      <c r="H32" s="23" t="s">
        <v>45</v>
      </c>
      <c r="I32" s="23" t="s">
        <v>45</v>
      </c>
      <c r="J32" s="23" t="s">
        <v>45</v>
      </c>
      <c r="K32" s="23" t="s">
        <v>45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F1E8-F166-49EA-B196-4276B58E3176}">
  <dimension ref="B1:CX34"/>
  <sheetViews>
    <sheetView showGridLines="0" zoomScale="55" zoomScaleNormal="55" workbookViewId="0">
      <pane xSplit="2" ySplit="2" topLeftCell="C3" activePane="bottomRight" state="frozen"/>
      <selection pane="topRight" activeCell="C1" sqref="C1"/>
      <selection pane="bottomLeft" activeCell="A3" sqref="A3"/>
      <selection pane="bottomRight" activeCell="M18" sqref="M18"/>
    </sheetView>
  </sheetViews>
  <sheetFormatPr defaultRowHeight="18" outlineLevelRow="1" x14ac:dyDescent="0.55000000000000004"/>
  <cols>
    <col min="1" max="1" width="2.58203125" customWidth="1"/>
    <col min="2" max="2" width="24.58203125" customWidth="1"/>
    <col min="3" max="32" width="9.08203125" bestFit="1" customWidth="1"/>
    <col min="33" max="33" width="6.75" bestFit="1" customWidth="1"/>
    <col min="34" max="80" width="9.08203125" bestFit="1" customWidth="1"/>
    <col min="81" max="81" width="6.75" bestFit="1" customWidth="1"/>
    <col min="82" max="82" width="2.6640625" customWidth="1"/>
  </cols>
  <sheetData>
    <row r="1" spans="2:102" x14ac:dyDescent="0.55000000000000004">
      <c r="C1" t="s">
        <v>726</v>
      </c>
      <c r="CD1" t="s">
        <v>45</v>
      </c>
      <c r="CE1" t="s">
        <v>727</v>
      </c>
    </row>
    <row r="2" spans="2:102" x14ac:dyDescent="0.55000000000000004">
      <c r="B2" s="129" t="str">
        <f>financials!B3</f>
        <v>（百万円）</v>
      </c>
      <c r="C2" s="38">
        <f>financials!G3</f>
        <v>38504</v>
      </c>
      <c r="D2" s="38">
        <f>financials!H3</f>
        <v>38596</v>
      </c>
      <c r="E2" s="38">
        <f>financials!I3</f>
        <v>38687</v>
      </c>
      <c r="F2" s="38">
        <f>financials!J3</f>
        <v>38777</v>
      </c>
      <c r="G2" s="38">
        <f>financials!K3</f>
        <v>38869</v>
      </c>
      <c r="H2" s="38">
        <f>financials!L3</f>
        <v>38961</v>
      </c>
      <c r="I2" s="38">
        <f>financials!M3</f>
        <v>39052</v>
      </c>
      <c r="J2" s="38">
        <f>financials!N3</f>
        <v>39142</v>
      </c>
      <c r="K2" s="38">
        <f>financials!O3</f>
        <v>39234</v>
      </c>
      <c r="L2" s="38">
        <f>financials!P3</f>
        <v>39326</v>
      </c>
      <c r="M2" s="38">
        <f>financials!Q3</f>
        <v>39417</v>
      </c>
      <c r="N2" s="38">
        <f>financials!R3</f>
        <v>39508</v>
      </c>
      <c r="O2" s="38">
        <f>financials!S3</f>
        <v>39600</v>
      </c>
      <c r="P2" s="38">
        <f>financials!T3</f>
        <v>39692</v>
      </c>
      <c r="Q2" s="38">
        <f>financials!U3</f>
        <v>39783</v>
      </c>
      <c r="R2" s="38">
        <f>financials!V3</f>
        <v>39873</v>
      </c>
      <c r="S2" s="38">
        <f>financials!W3</f>
        <v>39965</v>
      </c>
      <c r="T2" s="38">
        <f>financials!X3</f>
        <v>40057</v>
      </c>
      <c r="U2" s="38">
        <f>financials!Y3</f>
        <v>40148</v>
      </c>
      <c r="V2" s="38">
        <f>financials!Z3</f>
        <v>40238</v>
      </c>
      <c r="W2" s="38">
        <f>financials!AA3</f>
        <v>40330</v>
      </c>
      <c r="X2" s="38">
        <f>financials!AB3</f>
        <v>40422</v>
      </c>
      <c r="Y2" s="38">
        <f>financials!AC3</f>
        <v>40513</v>
      </c>
      <c r="Z2" s="38">
        <f>financials!AD3</f>
        <v>40603</v>
      </c>
      <c r="AA2" s="38">
        <f>financials!AE3</f>
        <v>40695</v>
      </c>
      <c r="AB2" s="38">
        <f>financials!AF3</f>
        <v>40787</v>
      </c>
      <c r="AC2" s="38">
        <f>financials!AG3</f>
        <v>40878</v>
      </c>
      <c r="AD2" s="38">
        <f>financials!AH3</f>
        <v>40969</v>
      </c>
      <c r="AE2" s="38">
        <f>financials!AI3</f>
        <v>41061</v>
      </c>
      <c r="AF2" s="38">
        <f>financials!AJ3</f>
        <v>41153</v>
      </c>
      <c r="AG2" s="38">
        <f>financials!AK3</f>
        <v>41244</v>
      </c>
      <c r="AH2" s="38">
        <f>financials!AL3</f>
        <v>41334</v>
      </c>
      <c r="AI2" s="38">
        <f>financials!AM3</f>
        <v>41426</v>
      </c>
      <c r="AJ2" s="38">
        <f>financials!AN3</f>
        <v>41518</v>
      </c>
      <c r="AK2" s="38">
        <f>financials!AO3</f>
        <v>41609</v>
      </c>
      <c r="AL2" s="38">
        <f>financials!AP3</f>
        <v>41699</v>
      </c>
      <c r="AM2" s="38">
        <f>financials!AQ3</f>
        <v>41791</v>
      </c>
      <c r="AN2" s="38">
        <f>financials!AR3</f>
        <v>41883</v>
      </c>
      <c r="AO2" s="38">
        <f>financials!AS3</f>
        <v>41974</v>
      </c>
      <c r="AP2" s="38">
        <f>financials!AT3</f>
        <v>42064</v>
      </c>
      <c r="AQ2" s="38">
        <f>financials!AU3</f>
        <v>42156</v>
      </c>
      <c r="AR2" s="38">
        <f>financials!AV3</f>
        <v>42248</v>
      </c>
      <c r="AS2" s="38">
        <f>financials!AW3</f>
        <v>42339</v>
      </c>
      <c r="AT2" s="38">
        <f>financials!AX3</f>
        <v>42430</v>
      </c>
      <c r="AU2" s="38">
        <f>financials!AY3</f>
        <v>42522</v>
      </c>
      <c r="AV2" s="38">
        <f>financials!AZ3</f>
        <v>42614</v>
      </c>
      <c r="AW2" s="38">
        <f>financials!BA3</f>
        <v>42705</v>
      </c>
      <c r="AX2" s="38">
        <f>financials!BB3</f>
        <v>42795</v>
      </c>
      <c r="AY2" s="38">
        <f>financials!BC3</f>
        <v>42887</v>
      </c>
      <c r="AZ2" s="38">
        <f>financials!BD3</f>
        <v>42979</v>
      </c>
      <c r="BA2" s="38">
        <f>financials!BE3</f>
        <v>43070</v>
      </c>
      <c r="BB2" s="38">
        <f>financials!BF3</f>
        <v>43160</v>
      </c>
      <c r="BC2" s="38">
        <f>financials!BG3</f>
        <v>43252</v>
      </c>
      <c r="BD2" s="38">
        <f>financials!BH3</f>
        <v>43344</v>
      </c>
      <c r="BE2" s="38">
        <f>financials!BI3</f>
        <v>43435</v>
      </c>
      <c r="BF2" s="38">
        <f>financials!BJ3</f>
        <v>43525</v>
      </c>
      <c r="BG2" s="38">
        <f>financials!BK3</f>
        <v>43617</v>
      </c>
      <c r="BH2" s="38">
        <f>financials!BL3</f>
        <v>43709</v>
      </c>
      <c r="BI2" s="38">
        <f>financials!BM3</f>
        <v>43800</v>
      </c>
      <c r="BJ2" s="38">
        <f>financials!BN3</f>
        <v>43891</v>
      </c>
      <c r="BK2" s="38">
        <f>financials!BO3</f>
        <v>43983</v>
      </c>
      <c r="BL2" s="38">
        <f>financials!BP3</f>
        <v>44075</v>
      </c>
      <c r="BM2" s="38">
        <f>financials!BQ3</f>
        <v>44166</v>
      </c>
      <c r="BN2" s="38">
        <f>financials!BR3</f>
        <v>44256</v>
      </c>
      <c r="BO2" s="38">
        <f>financials!BS3</f>
        <v>44348</v>
      </c>
      <c r="BP2" s="38">
        <f>financials!BT3</f>
        <v>44440</v>
      </c>
      <c r="BQ2" s="38">
        <f>financials!BU3</f>
        <v>44531</v>
      </c>
      <c r="BR2" s="38">
        <f>financials!BV3</f>
        <v>44621</v>
      </c>
      <c r="BS2" s="38">
        <f>financials!BW3</f>
        <v>44713</v>
      </c>
      <c r="BT2" s="38">
        <f>financials!BX3</f>
        <v>44805</v>
      </c>
      <c r="BU2" s="38">
        <f>financials!BY3</f>
        <v>44896</v>
      </c>
      <c r="BV2" s="38">
        <f>financials!BZ3</f>
        <v>44986</v>
      </c>
      <c r="BW2" s="38">
        <f>financials!CA3</f>
        <v>45078</v>
      </c>
      <c r="BX2" s="38">
        <f>financials!CB3</f>
        <v>45170</v>
      </c>
      <c r="BY2" s="38">
        <f>financials!CC3</f>
        <v>45261</v>
      </c>
      <c r="BZ2" s="38">
        <f>financials!CD3</f>
        <v>45352</v>
      </c>
      <c r="CA2" s="38">
        <f>financials!CE3</f>
        <v>45444</v>
      </c>
      <c r="CB2" s="38">
        <f>financials!CF3</f>
        <v>45536</v>
      </c>
      <c r="CC2" s="38">
        <f>financials!CG3</f>
        <v>45627</v>
      </c>
      <c r="CD2" t="s">
        <v>45</v>
      </c>
      <c r="CE2" s="38">
        <v>38687</v>
      </c>
      <c r="CF2" s="38">
        <f>EDATE(CE2,12)</f>
        <v>39052</v>
      </c>
      <c r="CG2" s="38">
        <f>EDATE(CF2,12)</f>
        <v>39417</v>
      </c>
      <c r="CH2" s="38">
        <f>EDATE(CG2,12)</f>
        <v>39783</v>
      </c>
      <c r="CI2" s="38">
        <f>EDATE(CH2,12)</f>
        <v>40148</v>
      </c>
      <c r="CJ2" s="38">
        <f>EDATE(CI2,12)</f>
        <v>40513</v>
      </c>
      <c r="CK2" s="38">
        <f>EDATE(CJ2,12)</f>
        <v>40878</v>
      </c>
      <c r="CL2" s="38">
        <f>EDATE(CK2,12)</f>
        <v>41244</v>
      </c>
      <c r="CM2" s="38">
        <f>EDATE(CL2,12)</f>
        <v>41609</v>
      </c>
      <c r="CN2" s="38">
        <f>EDATE(CM2,12)</f>
        <v>41974</v>
      </c>
      <c r="CO2" s="38">
        <f>EDATE(CN2,12)</f>
        <v>42339</v>
      </c>
      <c r="CP2" s="38">
        <f>EDATE(CO2,12)</f>
        <v>42705</v>
      </c>
      <c r="CQ2" s="38">
        <f>EDATE(CP2,12)</f>
        <v>43070</v>
      </c>
      <c r="CR2" s="38">
        <f>EDATE(CQ2,12)</f>
        <v>43435</v>
      </c>
      <c r="CS2" s="38">
        <f>EDATE(CR2,12)</f>
        <v>43800</v>
      </c>
      <c r="CT2" s="38">
        <f>EDATE(CS2,12)</f>
        <v>44166</v>
      </c>
      <c r="CU2" s="38">
        <f>EDATE(CT2,12)</f>
        <v>44531</v>
      </c>
      <c r="CV2" s="38">
        <f>EDATE(CU2,12)</f>
        <v>44896</v>
      </c>
      <c r="CW2" s="38">
        <f>EDATE(CV2,12)</f>
        <v>45261</v>
      </c>
      <c r="CX2" s="38">
        <f>EDATE(CW2,12)</f>
        <v>45627</v>
      </c>
    </row>
    <row r="3" spans="2:102" outlineLevel="1" x14ac:dyDescent="0.55000000000000004">
      <c r="B3" t="str">
        <f>financials!B4</f>
        <v>売上</v>
      </c>
      <c r="C3" s="132">
        <f>financials!G4</f>
        <v>233165</v>
      </c>
      <c r="D3" s="132">
        <f>financials!H4</f>
        <v>249933</v>
      </c>
      <c r="E3" s="132">
        <f>financials!I4</f>
        <v>262935</v>
      </c>
      <c r="F3" s="132">
        <f>financials!J4</f>
        <v>225197</v>
      </c>
      <c r="G3" s="132">
        <f>financials!K4</f>
        <v>283854</v>
      </c>
      <c r="H3" s="132">
        <f>financials!L4</f>
        <v>318684</v>
      </c>
      <c r="I3" s="132">
        <f>financials!M4</f>
        <v>329134</v>
      </c>
      <c r="J3" s="132">
        <f>financials!N4</f>
        <v>300136</v>
      </c>
      <c r="K3" s="132">
        <f>financials!O4</f>
        <v>318225</v>
      </c>
      <c r="L3" s="132">
        <f>financials!P4</f>
        <v>336239</v>
      </c>
      <c r="M3" s="132">
        <f>financials!Q4</f>
        <v>345650</v>
      </c>
      <c r="N3" s="132">
        <f>financials!R4</f>
        <v>318399</v>
      </c>
      <c r="O3" s="132">
        <f>financials!S4</f>
        <v>316848</v>
      </c>
      <c r="P3" s="132">
        <f>financials!T4</f>
        <v>341057</v>
      </c>
      <c r="Q3" s="132">
        <f>financials!U4</f>
        <v>346201</v>
      </c>
      <c r="R3" s="132">
        <f>financials!V4</f>
        <v>272210</v>
      </c>
      <c r="S3" s="132">
        <f>financials!W4</f>
        <v>287213</v>
      </c>
      <c r="T3" s="132">
        <f>financials!X4</f>
        <v>311838</v>
      </c>
      <c r="U3" s="132">
        <f>financials!Y4</f>
        <v>311583</v>
      </c>
      <c r="V3" s="132">
        <f>financials!Z4</f>
        <v>273750</v>
      </c>
      <c r="W3" s="132">
        <f>financials!AA4</f>
        <v>289969</v>
      </c>
      <c r="X3" s="132">
        <f>financials!AB4</f>
        <v>311382</v>
      </c>
      <c r="Y3" s="132">
        <f>financials!AC4</f>
        <v>313093</v>
      </c>
      <c r="Z3" s="132">
        <f>financials!AD4</f>
        <v>272387</v>
      </c>
      <c r="AA3" s="132">
        <f>financials!AE4</f>
        <v>294939</v>
      </c>
      <c r="AB3" s="132">
        <f>financials!AF4</f>
        <v>319946</v>
      </c>
      <c r="AC3" s="132">
        <f>financials!AG4</f>
        <v>319919</v>
      </c>
      <c r="AD3" s="132">
        <f>financials!AH4</f>
        <v>281291</v>
      </c>
      <c r="AE3" s="132">
        <f>financials!AI4</f>
        <v>294530</v>
      </c>
      <c r="AF3" s="132">
        <f>financials!AJ4</f>
        <v>314446</v>
      </c>
      <c r="AG3" s="132">
        <f>financials!AK4</f>
        <v>0</v>
      </c>
      <c r="AH3" s="132">
        <f>financials!AL4</f>
        <v>289045</v>
      </c>
      <c r="AI3" s="132">
        <f>financials!AM4</f>
        <v>335908</v>
      </c>
      <c r="AJ3" s="132">
        <f>financials!AN4</f>
        <v>325585</v>
      </c>
      <c r="AK3" s="132">
        <f>financials!AO4</f>
        <v>364679</v>
      </c>
      <c r="AL3" s="132">
        <f>financials!AP4</f>
        <v>341200</v>
      </c>
      <c r="AM3" s="132">
        <f>financials!AQ4</f>
        <v>324740</v>
      </c>
      <c r="AN3" s="132">
        <f>financials!AR4</f>
        <v>341305</v>
      </c>
      <c r="AO3" s="132">
        <f>financials!AS4</f>
        <v>394462</v>
      </c>
      <c r="AP3" s="132">
        <f>financials!AT4</f>
        <v>328777</v>
      </c>
      <c r="AQ3" s="132">
        <f>financials!AU4</f>
        <v>366390</v>
      </c>
      <c r="AR3" s="132">
        <f>financials!AV4</f>
        <v>367310</v>
      </c>
      <c r="AS3" s="132">
        <f>financials!AW4</f>
        <v>409314</v>
      </c>
      <c r="AT3" s="132">
        <f>financials!AX4</f>
        <v>335092</v>
      </c>
      <c r="AU3" s="132">
        <f>financials!AY4</f>
        <v>364437</v>
      </c>
      <c r="AV3" s="132">
        <f>financials!AZ4</f>
        <v>355560</v>
      </c>
      <c r="AW3" s="132">
        <f>financials!BA4</f>
        <v>402521</v>
      </c>
      <c r="AX3" s="132">
        <f>financials!BB4</f>
        <v>345179</v>
      </c>
      <c r="AY3" s="132">
        <f>financials!BC4</f>
        <v>372125</v>
      </c>
      <c r="AZ3" s="132">
        <f>financials!BD4</f>
        <v>362946</v>
      </c>
      <c r="BA3" s="132">
        <f>financials!BE4</f>
        <v>409171</v>
      </c>
      <c r="BB3" s="132">
        <f>financials!BF4</f>
        <v>350645</v>
      </c>
      <c r="BC3" s="132">
        <f>financials!BG4</f>
        <v>378385</v>
      </c>
      <c r="BD3" s="132">
        <f>financials!BH4</f>
        <v>368779</v>
      </c>
      <c r="BE3" s="132">
        <f>financials!BI4</f>
        <v>410198</v>
      </c>
      <c r="BF3" s="132">
        <f>financials!BJ4</f>
        <v>346904</v>
      </c>
      <c r="BG3" s="132">
        <f>financials!BK4</f>
        <v>374495</v>
      </c>
      <c r="BH3" s="132">
        <f>financials!BL4</f>
        <v>387931</v>
      </c>
      <c r="BI3" s="132">
        <f>financials!BM4</f>
        <v>392911</v>
      </c>
      <c r="BJ3" s="132">
        <f>financials!BN4</f>
        <v>337767</v>
      </c>
      <c r="BK3" s="132">
        <f>financials!BO4</f>
        <v>329391</v>
      </c>
      <c r="BL3" s="132">
        <f>financials!BP4</f>
        <v>338102</v>
      </c>
      <c r="BM3" s="132">
        <f>financials!BQ4</f>
        <v>376737</v>
      </c>
      <c r="BN3" s="132">
        <f>financials!BR4</f>
        <v>320558</v>
      </c>
      <c r="BO3" s="132">
        <f>financials!BS4</f>
        <v>354621</v>
      </c>
      <c r="BP3" s="132">
        <f>financials!BT4</f>
        <v>345780</v>
      </c>
      <c r="BQ3" s="132">
        <f>financials!BU4</f>
        <v>397809</v>
      </c>
      <c r="BR3" s="132">
        <f>financials!BV4</f>
        <v>346795</v>
      </c>
      <c r="BS3" s="132">
        <f>financials!BW4</f>
        <v>387106</v>
      </c>
      <c r="BT3" s="132">
        <f>financials!BX4</f>
        <v>393809</v>
      </c>
      <c r="BU3" s="132">
        <f>financials!BY4</f>
        <v>423349</v>
      </c>
      <c r="BV3" s="132">
        <f>financials!BZ4</f>
        <v>347794</v>
      </c>
      <c r="BW3" s="132">
        <f>financials!CA4</f>
        <v>390734</v>
      </c>
      <c r="BX3" s="132">
        <f>financials!CB4</f>
        <v>387355</v>
      </c>
      <c r="BY3" s="132">
        <f>financials!CC4</f>
        <v>406696</v>
      </c>
      <c r="BZ3" s="132">
        <f>financials!CD4</f>
        <v>365797</v>
      </c>
      <c r="CA3" s="132">
        <f>financials!CE4</f>
        <v>422190</v>
      </c>
      <c r="CB3" s="132">
        <f>financials!CF4</f>
        <v>402024</v>
      </c>
      <c r="CC3" s="132">
        <f>financials!CG4</f>
        <v>0</v>
      </c>
      <c r="CD3" t="s">
        <v>45</v>
      </c>
    </row>
    <row r="4" spans="2:102" outlineLevel="1" x14ac:dyDescent="0.55000000000000004">
      <c r="B4" t="str">
        <f>financials!B25</f>
        <v>売上総利益</v>
      </c>
      <c r="C4" s="132">
        <f>financials!G25</f>
        <v>131778</v>
      </c>
      <c r="D4" s="132">
        <f>financials!H25</f>
        <v>140598</v>
      </c>
      <c r="E4" s="132">
        <f>financials!I25</f>
        <v>151667</v>
      </c>
      <c r="F4" s="132">
        <f>financials!J25</f>
        <v>119453</v>
      </c>
      <c r="G4" s="132">
        <f>financials!K25</f>
        <v>167686</v>
      </c>
      <c r="H4" s="132">
        <f>financials!L25</f>
        <v>189870</v>
      </c>
      <c r="I4" s="132">
        <f>financials!M25</f>
        <v>196594</v>
      </c>
      <c r="J4" s="132">
        <f>financials!N25</f>
        <v>174386</v>
      </c>
      <c r="K4" s="132">
        <f>financials!O25</f>
        <v>186669</v>
      </c>
      <c r="L4" s="132">
        <f>financials!P25</f>
        <v>194943</v>
      </c>
      <c r="M4" s="132">
        <f>financials!Q25</f>
        <v>201880</v>
      </c>
      <c r="N4" s="132">
        <f>financials!R25</f>
        <v>180868</v>
      </c>
      <c r="O4" s="132">
        <f>financials!S25</f>
        <v>181957</v>
      </c>
      <c r="P4" s="132">
        <f>financials!T25</f>
        <v>189627</v>
      </c>
      <c r="Q4" s="132">
        <f>financials!U25</f>
        <v>194178</v>
      </c>
      <c r="R4" s="132">
        <f>financials!V25</f>
        <v>151565</v>
      </c>
      <c r="S4" s="132">
        <f>financials!W25</f>
        <v>167564</v>
      </c>
      <c r="T4" s="132">
        <f>financials!X25</f>
        <v>180335</v>
      </c>
      <c r="U4" s="132">
        <f>financials!Y25</f>
        <v>187280</v>
      </c>
      <c r="V4" s="132">
        <f>financials!Z25</f>
        <v>156201</v>
      </c>
      <c r="W4" s="132">
        <f>financials!AA25</f>
        <v>171132</v>
      </c>
      <c r="X4" s="132">
        <f>financials!AB25</f>
        <v>181717</v>
      </c>
      <c r="Y4" s="132">
        <f>financials!AC25</f>
        <v>185813</v>
      </c>
      <c r="Z4" s="132">
        <f>financials!AD25</f>
        <v>149199</v>
      </c>
      <c r="AA4" s="132">
        <f>financials!AE25</f>
        <v>170411</v>
      </c>
      <c r="AB4" s="132">
        <f>financials!AF25</f>
        <v>180973</v>
      </c>
      <c r="AC4" s="132">
        <f>financials!AG25</f>
        <v>183946</v>
      </c>
      <c r="AD4" s="132">
        <f>financials!AH25</f>
        <v>155754</v>
      </c>
      <c r="AE4" s="132">
        <f>financials!AI25</f>
        <v>165985</v>
      </c>
      <c r="AF4" s="132">
        <f>financials!AJ25</f>
        <v>180049</v>
      </c>
      <c r="AG4" s="132">
        <f>financials!AK25</f>
        <v>0</v>
      </c>
      <c r="AH4" s="132">
        <f>financials!AL25</f>
        <v>161697</v>
      </c>
      <c r="AI4" s="132">
        <f>financials!AM25</f>
        <v>187268</v>
      </c>
      <c r="AJ4" s="132">
        <f>financials!AN25</f>
        <v>186077</v>
      </c>
      <c r="AK4" s="132">
        <f>financials!AO25</f>
        <v>207406</v>
      </c>
      <c r="AL4" s="132">
        <f>financials!AP25</f>
        <v>190418</v>
      </c>
      <c r="AM4" s="132">
        <f>financials!AQ25</f>
        <v>175845</v>
      </c>
      <c r="AN4" s="132">
        <f>financials!AR25</f>
        <v>184069</v>
      </c>
      <c r="AO4" s="132">
        <f>financials!AS25</f>
        <v>219170</v>
      </c>
      <c r="AP4" s="132">
        <f>financials!AT25</f>
        <v>173973</v>
      </c>
      <c r="AQ4" s="132">
        <f>financials!AU25</f>
        <v>201653</v>
      </c>
      <c r="AR4" s="132">
        <f>financials!AV25</f>
        <v>204039</v>
      </c>
      <c r="AS4" s="132">
        <f>financials!AW25</f>
        <v>233905</v>
      </c>
      <c r="AT4" s="132">
        <f>financials!AX25</f>
        <v>184744</v>
      </c>
      <c r="AU4" s="132">
        <f>financials!AY25</f>
        <v>206151</v>
      </c>
      <c r="AV4" s="132">
        <f>financials!AZ25</f>
        <v>201071</v>
      </c>
      <c r="AW4" s="132">
        <f>financials!BA25</f>
        <v>228142</v>
      </c>
      <c r="AX4" s="132">
        <f>financials!BB25</f>
        <v>148376</v>
      </c>
      <c r="AY4" s="132">
        <f>financials!BC25</f>
        <v>165823</v>
      </c>
      <c r="AZ4" s="132">
        <f>financials!BD25</f>
        <v>155985</v>
      </c>
      <c r="BA4" s="132">
        <f>financials!BE25</f>
        <v>185130</v>
      </c>
      <c r="BB4" s="132">
        <f>financials!BF25</f>
        <v>146246</v>
      </c>
      <c r="BC4" s="132">
        <f>financials!BG25</f>
        <v>166271</v>
      </c>
      <c r="BD4" s="132">
        <f>financials!BH25</f>
        <v>158003</v>
      </c>
      <c r="BE4" s="132">
        <f>financials!BI25</f>
        <v>183498</v>
      </c>
      <c r="BF4" s="132">
        <f>financials!BJ25</f>
        <v>146178</v>
      </c>
      <c r="BG4" s="132">
        <f>financials!BK25</f>
        <v>163589</v>
      </c>
      <c r="BH4" s="132">
        <f>financials!BL25</f>
        <v>169788</v>
      </c>
      <c r="BI4" s="132">
        <f>financials!BM25</f>
        <v>173963</v>
      </c>
      <c r="BJ4" s="132">
        <f>financials!BN25</f>
        <v>144335</v>
      </c>
      <c r="BK4" s="132">
        <f>financials!BO25</f>
        <v>138612</v>
      </c>
      <c r="BL4" s="132">
        <f>financials!BP25</f>
        <v>143570</v>
      </c>
      <c r="BM4" s="132">
        <f>financials!BQ25</f>
        <v>164176</v>
      </c>
      <c r="BN4" s="132">
        <f>financials!BR25</f>
        <v>130736</v>
      </c>
      <c r="BO4" s="132">
        <f>financials!BS25</f>
        <v>146689</v>
      </c>
      <c r="BP4" s="132">
        <f>financials!BT25</f>
        <v>139359</v>
      </c>
      <c r="BQ4" s="132">
        <f>financials!BU25</f>
        <v>156410</v>
      </c>
      <c r="BR4" s="132">
        <f>financials!BV25</f>
        <v>126171</v>
      </c>
      <c r="BS4" s="132">
        <f>financials!BW25</f>
        <v>139989</v>
      </c>
      <c r="BT4" s="132">
        <f>financials!BX25</f>
        <v>135205</v>
      </c>
      <c r="BU4" s="132">
        <f>financials!BY25</f>
        <v>146977</v>
      </c>
      <c r="BV4" s="132">
        <f>financials!BZ25</f>
        <v>114889</v>
      </c>
      <c r="BW4" s="132">
        <f>financials!CA25</f>
        <v>144045</v>
      </c>
      <c r="BX4" s="132">
        <f>financials!CB25</f>
        <v>148947</v>
      </c>
      <c r="BY4" s="132">
        <f>financials!CC25</f>
        <v>152546</v>
      </c>
      <c r="BZ4" s="132">
        <f>financials!CD25</f>
        <v>136964</v>
      </c>
      <c r="CA4" s="132">
        <f>financials!CE25</f>
        <v>166694</v>
      </c>
      <c r="CB4" s="132">
        <f>financials!CF25</f>
        <v>155628</v>
      </c>
      <c r="CC4" s="132">
        <f>financials!CG25</f>
        <v>0</v>
      </c>
      <c r="CD4" t="s">
        <v>45</v>
      </c>
    </row>
    <row r="5" spans="2:102" outlineLevel="1" x14ac:dyDescent="0.55000000000000004">
      <c r="B5" t="str">
        <f>financials!B27</f>
        <v>販管費</v>
      </c>
      <c r="C5" s="132">
        <f>financials!G27</f>
        <v>104890</v>
      </c>
      <c r="D5" s="132">
        <f>financials!H27</f>
        <v>104415</v>
      </c>
      <c r="E5" s="132">
        <f>financials!I27</f>
        <v>109532</v>
      </c>
      <c r="F5" s="132">
        <f>financials!J27</f>
        <v>104524</v>
      </c>
      <c r="G5" s="132">
        <f>financials!K27</f>
        <v>143489</v>
      </c>
      <c r="H5" s="132">
        <f>financials!L27</f>
        <v>155640</v>
      </c>
      <c r="I5" s="132">
        <f>financials!M27</f>
        <v>156867</v>
      </c>
      <c r="J5" s="132">
        <f>financials!N27</f>
        <v>151681</v>
      </c>
      <c r="K5" s="132">
        <f>financials!O27</f>
        <v>161045</v>
      </c>
      <c r="L5" s="132">
        <f>financials!P27</f>
        <v>165015</v>
      </c>
      <c r="M5" s="132">
        <f>financials!Q27</f>
        <v>161306</v>
      </c>
      <c r="N5" s="132">
        <f>financials!R27</f>
        <v>160741</v>
      </c>
      <c r="O5" s="132">
        <f>financials!S27</f>
        <v>156250</v>
      </c>
      <c r="P5" s="132">
        <f>financials!T27</f>
        <v>160591</v>
      </c>
      <c r="Q5" s="132">
        <f>financials!U27</f>
        <v>157507</v>
      </c>
      <c r="R5" s="132">
        <f>financials!V27</f>
        <v>146179</v>
      </c>
      <c r="S5" s="132">
        <f>financials!W27</f>
        <v>148126</v>
      </c>
      <c r="T5" s="132">
        <f>financials!X27</f>
        <v>154188</v>
      </c>
      <c r="U5" s="132">
        <f>financials!Y27</f>
        <v>148078</v>
      </c>
      <c r="V5" s="132">
        <f>financials!Z27</f>
        <v>146955</v>
      </c>
      <c r="W5" s="132">
        <f>financials!AA27</f>
        <v>144961</v>
      </c>
      <c r="X5" s="132">
        <f>financials!AB27</f>
        <v>150014</v>
      </c>
      <c r="Y5" s="132">
        <f>financials!AC27</f>
        <v>143458</v>
      </c>
      <c r="Z5" s="132">
        <f>financials!AD27</f>
        <v>144836</v>
      </c>
      <c r="AA5" s="132">
        <f>financials!AE27</f>
        <v>141166</v>
      </c>
      <c r="AB5" s="132">
        <f>financials!AF27</f>
        <v>152710</v>
      </c>
      <c r="AC5" s="132">
        <f>financials!AG27</f>
        <v>147386</v>
      </c>
      <c r="AD5" s="132">
        <f>financials!AH27</f>
        <v>141232</v>
      </c>
      <c r="AE5" s="132">
        <f>financials!AI27</f>
        <v>145255</v>
      </c>
      <c r="AF5" s="132">
        <f>financials!AJ27</f>
        <v>147402</v>
      </c>
      <c r="AG5" s="132">
        <f>financials!AK27</f>
        <v>0</v>
      </c>
      <c r="AH5" s="132">
        <f>financials!AL27</f>
        <v>143361</v>
      </c>
      <c r="AI5" s="132">
        <f>financials!AM27</f>
        <v>162660</v>
      </c>
      <c r="AJ5" s="132">
        <f>financials!AN27</f>
        <v>147157</v>
      </c>
      <c r="AK5" s="132">
        <f>financials!AO27</f>
        <v>164614</v>
      </c>
      <c r="AL5" s="132">
        <f>financials!AP27</f>
        <v>150776</v>
      </c>
      <c r="AM5" s="132">
        <f>financials!AQ27</f>
        <v>166138</v>
      </c>
      <c r="AN5" s="132">
        <f>financials!AR27</f>
        <v>152498</v>
      </c>
      <c r="AO5" s="132">
        <f>financials!AS27</f>
        <v>166820</v>
      </c>
      <c r="AP5" s="132">
        <f>financials!AT27</f>
        <v>150564</v>
      </c>
      <c r="AQ5" s="132">
        <f>financials!AU27</f>
        <v>164968</v>
      </c>
      <c r="AR5" s="132">
        <f>financials!AV27</f>
        <v>153895</v>
      </c>
      <c r="AS5" s="132">
        <f>financials!AW27</f>
        <v>179763</v>
      </c>
      <c r="AT5" s="132">
        <f>financials!AX27</f>
        <v>150295</v>
      </c>
      <c r="AU5" s="132">
        <f>financials!AY27</f>
        <v>159505</v>
      </c>
      <c r="AV5" s="132">
        <f>financials!AZ27</f>
        <v>150964</v>
      </c>
      <c r="AW5" s="132">
        <f>financials!BA27</f>
        <v>173773</v>
      </c>
      <c r="AX5" s="132">
        <f>financials!BB27</f>
        <v>109767</v>
      </c>
      <c r="AY5" s="132">
        <f>financials!BC27</f>
        <v>117078</v>
      </c>
      <c r="AZ5" s="132">
        <f>financials!BD27</f>
        <v>105548</v>
      </c>
      <c r="BA5" s="132">
        <f>financials!BE27</f>
        <v>118130</v>
      </c>
      <c r="BB5" s="132">
        <f>financials!BF27</f>
        <v>106801</v>
      </c>
      <c r="BC5" s="132">
        <f>financials!BG27</f>
        <v>114961</v>
      </c>
      <c r="BD5" s="132">
        <f>financials!BH27</f>
        <v>106571</v>
      </c>
      <c r="BE5" s="132">
        <f>financials!BI27</f>
        <v>117982</v>
      </c>
      <c r="BF5" s="132">
        <f>financials!BJ27</f>
        <v>107971</v>
      </c>
      <c r="BG5" s="132">
        <f>financials!BK27</f>
        <v>115410</v>
      </c>
      <c r="BH5" s="132">
        <f>financials!BL27</f>
        <v>105202</v>
      </c>
      <c r="BI5" s="132">
        <f>financials!BM27</f>
        <v>113212</v>
      </c>
      <c r="BJ5" s="132">
        <f>financials!BN27</f>
        <v>105056</v>
      </c>
      <c r="BK5" s="132">
        <f>financials!BO27</f>
        <v>103407</v>
      </c>
      <c r="BL5" s="132">
        <f>financials!BP27</f>
        <v>97992</v>
      </c>
      <c r="BM5" s="132">
        <f>financials!BQ27</f>
        <v>108675</v>
      </c>
      <c r="BN5" s="132">
        <f>financials!BR27</f>
        <v>99799</v>
      </c>
      <c r="BO5" s="132">
        <f>financials!BS27</f>
        <v>107075</v>
      </c>
      <c r="BP5" s="132">
        <f>financials!BT27</f>
        <v>100916</v>
      </c>
      <c r="BQ5" s="132">
        <f>financials!BU27</f>
        <v>121894</v>
      </c>
      <c r="BR5" s="132">
        <f>financials!BV27</f>
        <v>103219</v>
      </c>
      <c r="BS5" s="132">
        <f>financials!BW27</f>
        <v>109280</v>
      </c>
      <c r="BT5" s="132">
        <f>financials!BX27</f>
        <v>111949</v>
      </c>
      <c r="BU5" s="132">
        <f>financials!BY27</f>
        <v>113823</v>
      </c>
      <c r="BV5" s="132">
        <f>financials!BZ27</f>
        <v>107602</v>
      </c>
      <c r="BW5" s="132">
        <f>financials!CA27</f>
        <v>125432</v>
      </c>
      <c r="BX5" s="132">
        <f>financials!CB27</f>
        <v>124142</v>
      </c>
      <c r="BY5" s="132">
        <f>financials!CC27</f>
        <v>143216</v>
      </c>
      <c r="BZ5" s="132">
        <f>financials!CD27</f>
        <v>114980</v>
      </c>
      <c r="CA5" s="132">
        <f>financials!CE27</f>
        <v>130739</v>
      </c>
      <c r="CB5" s="132">
        <f>financials!CF27</f>
        <v>112512</v>
      </c>
      <c r="CC5" s="132">
        <f>financials!CG27</f>
        <v>0</v>
      </c>
      <c r="CD5" t="s">
        <v>45</v>
      </c>
    </row>
    <row r="6" spans="2:102" x14ac:dyDescent="0.55000000000000004">
      <c r="B6" s="130" t="s">
        <v>703</v>
      </c>
      <c r="C6" s="132">
        <f>financials!G29</f>
        <v>0</v>
      </c>
      <c r="D6" s="132">
        <f>financials!H29</f>
        <v>0</v>
      </c>
      <c r="E6" s="132">
        <f>financials!I29</f>
        <v>0</v>
      </c>
      <c r="F6" s="132">
        <f>financials!J29</f>
        <v>0</v>
      </c>
      <c r="G6" s="132">
        <f>financials!K29</f>
        <v>0</v>
      </c>
      <c r="H6" s="132">
        <f>financials!L29</f>
        <v>0</v>
      </c>
      <c r="I6" s="132">
        <f>financials!M29</f>
        <v>0</v>
      </c>
      <c r="J6" s="132">
        <f>financials!N29</f>
        <v>0</v>
      </c>
      <c r="K6" s="132">
        <f>financials!O29</f>
        <v>0</v>
      </c>
      <c r="L6" s="132">
        <f>financials!P29</f>
        <v>0</v>
      </c>
      <c r="M6" s="132">
        <f>financials!Q29</f>
        <v>0</v>
      </c>
      <c r="N6" s="132">
        <f>financials!R29</f>
        <v>0</v>
      </c>
      <c r="O6" s="132">
        <f>financials!S29</f>
        <v>32436</v>
      </c>
      <c r="P6" s="132">
        <f>financials!T29</f>
        <v>32468</v>
      </c>
      <c r="Q6" s="132">
        <f>financials!U29</f>
        <v>32121</v>
      </c>
      <c r="R6" s="132">
        <f>financials!V29</f>
        <v>28670</v>
      </c>
      <c r="S6" s="132">
        <f>financials!W29</f>
        <v>30413</v>
      </c>
      <c r="T6" s="132">
        <f>financials!X29</f>
        <v>31072</v>
      </c>
      <c r="U6" s="132">
        <f>financials!Y29</f>
        <v>30950</v>
      </c>
      <c r="V6" s="132">
        <f>financials!Z29</f>
        <v>32093</v>
      </c>
      <c r="W6" s="132">
        <f>financials!AA29</f>
        <v>31383</v>
      </c>
      <c r="X6" s="132">
        <f>financials!AB29</f>
        <v>30987</v>
      </c>
      <c r="Y6" s="132">
        <f>financials!AC29</f>
        <v>30414</v>
      </c>
      <c r="Z6" s="132">
        <f>financials!AD29</f>
        <v>31563</v>
      </c>
      <c r="AA6" s="132">
        <f>financials!AE29</f>
        <v>30636</v>
      </c>
      <c r="AB6" s="132">
        <f>financials!AF29</f>
        <v>30449</v>
      </c>
      <c r="AC6" s="132">
        <f>financials!AG29</f>
        <v>30732</v>
      </c>
      <c r="AD6" s="132">
        <f>financials!AH29</f>
        <v>29969</v>
      </c>
      <c r="AE6" s="132">
        <f>financials!AI29</f>
        <v>30556</v>
      </c>
      <c r="AF6" s="132">
        <f>financials!AJ29</f>
        <v>30140</v>
      </c>
      <c r="AG6" s="132">
        <f>financials!AK29</f>
        <v>0</v>
      </c>
      <c r="AH6" s="132">
        <f>financials!AL29</f>
        <v>31530</v>
      </c>
      <c r="AI6" s="132">
        <f>financials!AM29</f>
        <v>34557</v>
      </c>
      <c r="AJ6" s="132">
        <f>financials!AN29</f>
        <v>31704</v>
      </c>
      <c r="AK6" s="132">
        <f>financials!AO29</f>
        <v>32474</v>
      </c>
      <c r="AL6" s="132">
        <f>financials!AP29</f>
        <v>32189</v>
      </c>
      <c r="AM6" s="132">
        <f>financials!AQ29</f>
        <v>34112</v>
      </c>
      <c r="AN6" s="132">
        <f>financials!AR29</f>
        <v>32560</v>
      </c>
      <c r="AO6" s="132">
        <f>financials!AS29</f>
        <v>32113</v>
      </c>
      <c r="AP6" s="132">
        <f>financials!AT29</f>
        <v>33013</v>
      </c>
      <c r="AQ6" s="132">
        <f>financials!AU29</f>
        <v>33764</v>
      </c>
      <c r="AR6" s="132">
        <f>financials!AV29</f>
        <v>33012</v>
      </c>
      <c r="AS6" s="132">
        <f>financials!AW29</f>
        <v>33521</v>
      </c>
      <c r="AT6" s="132">
        <f>financials!AX29</f>
        <v>47127</v>
      </c>
      <c r="AU6" s="132">
        <f>financials!AY29</f>
        <v>48385</v>
      </c>
      <c r="AV6" s="132">
        <f>financials!AZ29</f>
        <v>46800</v>
      </c>
      <c r="AW6" s="132">
        <f>financials!BA29</f>
        <v>48810</v>
      </c>
      <c r="AX6" s="132">
        <f>financials!BB29</f>
        <v>36808</v>
      </c>
      <c r="AY6" s="132">
        <f>financials!BC29</f>
        <v>37562</v>
      </c>
      <c r="AZ6" s="132">
        <f>financials!BD29</f>
        <v>35711</v>
      </c>
      <c r="BA6" s="132">
        <f>financials!BE29</f>
        <v>36926</v>
      </c>
      <c r="BB6" s="132">
        <f>financials!BF29</f>
        <v>37377</v>
      </c>
      <c r="BC6" s="132">
        <f>financials!BG29</f>
        <v>37063</v>
      </c>
      <c r="BD6" s="132">
        <f>financials!BH29</f>
        <v>37204</v>
      </c>
      <c r="BE6" s="132">
        <f>financials!BI29</f>
        <v>36576</v>
      </c>
      <c r="BF6" s="132">
        <f>financials!BJ29</f>
        <v>38160</v>
      </c>
      <c r="BG6" s="132">
        <f>financials!BK29</f>
        <v>36858</v>
      </c>
      <c r="BH6" s="132">
        <f>financials!BL29</f>
        <v>36563</v>
      </c>
      <c r="BI6" s="132">
        <f>financials!BM29</f>
        <v>36850</v>
      </c>
      <c r="BJ6" s="132">
        <f>financials!BN29</f>
        <v>37394</v>
      </c>
      <c r="BK6" s="132">
        <f>financials!BO29</f>
        <v>36675</v>
      </c>
      <c r="BL6" s="132">
        <f>financials!BP29</f>
        <v>37442</v>
      </c>
      <c r="BM6" s="132">
        <f>financials!BQ29</f>
        <v>36770</v>
      </c>
      <c r="BN6" s="132">
        <f>financials!BR29</f>
        <v>38205</v>
      </c>
      <c r="BO6" s="132">
        <f>financials!BS29</f>
        <v>38822</v>
      </c>
      <c r="BP6" s="132">
        <f>financials!BT29</f>
        <v>37936</v>
      </c>
      <c r="BQ6" s="132">
        <f>financials!BU29</f>
        <v>38215</v>
      </c>
      <c r="BR6" s="132">
        <f>financials!BV29</f>
        <v>39429</v>
      </c>
      <c r="BS6" s="132">
        <f>financials!BW29</f>
        <v>40307</v>
      </c>
      <c r="BT6" s="132">
        <f>financials!BX29</f>
        <v>40336</v>
      </c>
      <c r="BU6" s="132">
        <f>financials!BY29</f>
        <v>39695</v>
      </c>
      <c r="BV6" s="132">
        <f>financials!BZ29</f>
        <v>41111</v>
      </c>
      <c r="BW6" s="132">
        <f>financials!CA29</f>
        <v>42807</v>
      </c>
      <c r="BX6" s="132">
        <f>financials!CB29</f>
        <v>42493</v>
      </c>
      <c r="BY6" s="132">
        <f>financials!CC29</f>
        <v>42234</v>
      </c>
      <c r="BZ6" s="132">
        <f>financials!CD29</f>
        <v>43718</v>
      </c>
      <c r="CA6" s="132">
        <f>financials!CE29</f>
        <v>45568</v>
      </c>
      <c r="CB6" s="132">
        <f>financials!CF29</f>
        <v>43020</v>
      </c>
      <c r="CC6" s="132">
        <f>financials!CG29</f>
        <v>0</v>
      </c>
      <c r="CD6" t="s">
        <v>45</v>
      </c>
    </row>
    <row r="7" spans="2:102" x14ac:dyDescent="0.55000000000000004">
      <c r="B7" s="130" t="s">
        <v>704</v>
      </c>
      <c r="C7" s="132">
        <f>financials!G31</f>
        <v>0</v>
      </c>
      <c r="D7" s="132">
        <f>financials!H31</f>
        <v>0</v>
      </c>
      <c r="E7" s="132">
        <f>financials!I31</f>
        <v>0</v>
      </c>
      <c r="F7" s="132">
        <f>financials!J31</f>
        <v>0</v>
      </c>
      <c r="G7" s="132">
        <f>financials!K31</f>
        <v>0</v>
      </c>
      <c r="H7" s="132">
        <f>financials!L31</f>
        <v>0</v>
      </c>
      <c r="I7" s="132">
        <f>financials!M31</f>
        <v>0</v>
      </c>
      <c r="J7" s="132">
        <f>financials!N31</f>
        <v>0</v>
      </c>
      <c r="K7" s="132">
        <f>financials!O31</f>
        <v>0</v>
      </c>
      <c r="L7" s="132">
        <f>financials!P31</f>
        <v>0</v>
      </c>
      <c r="M7" s="132">
        <f>financials!Q31</f>
        <v>0</v>
      </c>
      <c r="N7" s="132">
        <f>financials!R31</f>
        <v>0</v>
      </c>
      <c r="O7" s="132">
        <f>financials!S31</f>
        <v>24959</v>
      </c>
      <c r="P7" s="132">
        <f>financials!T31</f>
        <v>22408</v>
      </c>
      <c r="Q7" s="132">
        <f>financials!U31</f>
        <v>23660</v>
      </c>
      <c r="R7" s="132">
        <f>financials!V31</f>
        <v>19231</v>
      </c>
      <c r="S7" s="132">
        <f>financials!W31</f>
        <v>23461</v>
      </c>
      <c r="T7" s="132">
        <f>financials!X31</f>
        <v>22804</v>
      </c>
      <c r="U7" s="132">
        <f>financials!Y31</f>
        <v>21469</v>
      </c>
      <c r="V7" s="132">
        <f>financials!Z31</f>
        <v>18624</v>
      </c>
      <c r="W7" s="132">
        <f>financials!AA31</f>
        <v>20978</v>
      </c>
      <c r="X7" s="132">
        <f>financials!AB31</f>
        <v>21461</v>
      </c>
      <c r="Y7" s="132">
        <f>financials!AC31</f>
        <v>20125</v>
      </c>
      <c r="Z7" s="132">
        <f>financials!AD31</f>
        <v>18517</v>
      </c>
      <c r="AA7" s="132">
        <f>financials!AE31</f>
        <v>19869</v>
      </c>
      <c r="AB7" s="132">
        <f>financials!AF31</f>
        <v>23848</v>
      </c>
      <c r="AC7" s="132">
        <f>financials!AG31</f>
        <v>21427</v>
      </c>
      <c r="AD7" s="132">
        <f>financials!AH31</f>
        <v>17065</v>
      </c>
      <c r="AE7" s="132">
        <f>financials!AI31</f>
        <v>22027</v>
      </c>
      <c r="AF7" s="132">
        <f>financials!AJ31</f>
        <v>21183</v>
      </c>
      <c r="AG7" s="132">
        <f>financials!AK31</f>
        <v>0</v>
      </c>
      <c r="AH7" s="132">
        <f>financials!AL31</f>
        <v>20180</v>
      </c>
      <c r="AI7" s="132">
        <f>financials!AM31</f>
        <v>24634</v>
      </c>
      <c r="AJ7" s="132">
        <f>financials!AN31</f>
        <v>18772</v>
      </c>
      <c r="AK7" s="132">
        <f>financials!AO31</f>
        <v>22820</v>
      </c>
      <c r="AL7" s="132">
        <f>financials!AP31</f>
        <v>20878</v>
      </c>
      <c r="AM7" s="132">
        <f>financials!AQ31</f>
        <v>28259</v>
      </c>
      <c r="AN7" s="132">
        <f>financials!AR31</f>
        <v>20818</v>
      </c>
      <c r="AO7" s="132">
        <f>financials!AS31</f>
        <v>22455</v>
      </c>
      <c r="AP7" s="132">
        <f>financials!AT31</f>
        <v>21014</v>
      </c>
      <c r="AQ7" s="132">
        <f>financials!AU31</f>
        <v>27518</v>
      </c>
      <c r="AR7" s="132">
        <f>financials!AV31</f>
        <v>20015</v>
      </c>
      <c r="AS7" s="132">
        <f>financials!AW31</f>
        <v>25949</v>
      </c>
      <c r="AT7" s="132">
        <f>financials!AX31</f>
        <v>21502</v>
      </c>
      <c r="AU7" s="132">
        <f>financials!AY31</f>
        <v>25649</v>
      </c>
      <c r="AV7" s="132">
        <f>financials!AZ31</f>
        <v>22172</v>
      </c>
      <c r="AW7" s="132">
        <f>financials!BA31</f>
        <v>28114</v>
      </c>
      <c r="AX7" s="132">
        <f>financials!BB31</f>
        <v>19782</v>
      </c>
      <c r="AY7" s="132">
        <f>financials!BC31</f>
        <v>24906</v>
      </c>
      <c r="AZ7" s="132">
        <f>financials!BD31</f>
        <v>20219</v>
      </c>
      <c r="BA7" s="132">
        <f>financials!BE31</f>
        <v>25028</v>
      </c>
      <c r="BB7" s="132">
        <f>financials!BF31</f>
        <v>17610</v>
      </c>
      <c r="BC7" s="132">
        <f>financials!BG31</f>
        <v>22833</v>
      </c>
      <c r="BD7" s="132">
        <f>financials!BH31</f>
        <v>17933</v>
      </c>
      <c r="BE7" s="132">
        <f>financials!BI31</f>
        <v>21898</v>
      </c>
      <c r="BF7" s="132">
        <f>financials!BJ31</f>
        <v>16362</v>
      </c>
      <c r="BG7" s="132">
        <f>financials!BK31</f>
        <v>22909</v>
      </c>
      <c r="BH7" s="132">
        <f>financials!BL31</f>
        <v>17171</v>
      </c>
      <c r="BI7" s="132">
        <f>financials!BM31</f>
        <v>21103</v>
      </c>
      <c r="BJ7" s="132">
        <f>financials!BN31</f>
        <v>16137</v>
      </c>
      <c r="BK7" s="132">
        <f>financials!BO31</f>
        <v>19914</v>
      </c>
      <c r="BL7" s="132">
        <f>financials!BP31</f>
        <v>15592</v>
      </c>
      <c r="BM7" s="132">
        <f>financials!BQ31</f>
        <v>20341</v>
      </c>
      <c r="BN7" s="132">
        <f>financials!BR31</f>
        <v>14594</v>
      </c>
      <c r="BO7" s="132">
        <f>financials!BS31</f>
        <v>20723</v>
      </c>
      <c r="BP7" s="132">
        <f>financials!BT31</f>
        <v>17141</v>
      </c>
      <c r="BQ7" s="132">
        <f>financials!BU31</f>
        <v>22389</v>
      </c>
      <c r="BR7" s="132">
        <f>financials!BV31</f>
        <v>14870</v>
      </c>
      <c r="BS7" s="132">
        <f>financials!BW31</f>
        <v>20944</v>
      </c>
      <c r="BT7" s="132">
        <f>financials!BX31</f>
        <v>20946</v>
      </c>
      <c r="BU7" s="132">
        <f>financials!BY31</f>
        <v>17904</v>
      </c>
      <c r="BV7" s="132">
        <f>financials!BZ31</f>
        <v>14683</v>
      </c>
      <c r="BW7" s="132">
        <f>financials!CA31</f>
        <v>21927</v>
      </c>
      <c r="BX7" s="132">
        <f>financials!CB31</f>
        <v>17933</v>
      </c>
      <c r="BY7" s="132">
        <f>financials!CC31</f>
        <v>21298</v>
      </c>
      <c r="BZ7" s="132">
        <f>financials!CD31</f>
        <v>16686</v>
      </c>
      <c r="CA7" s="132">
        <f>financials!CE31</f>
        <v>25317</v>
      </c>
      <c r="CB7" s="132">
        <f>financials!CF31</f>
        <v>19837</v>
      </c>
      <c r="CC7" s="132">
        <f>financials!CG31</f>
        <v>0</v>
      </c>
      <c r="CD7" t="s">
        <v>45</v>
      </c>
    </row>
    <row r="8" spans="2:102" x14ac:dyDescent="0.55000000000000004">
      <c r="B8" s="130" t="s">
        <v>705</v>
      </c>
      <c r="C8" s="132">
        <f>financials!G33</f>
        <v>0</v>
      </c>
      <c r="D8" s="132">
        <f>financials!H33</f>
        <v>0</v>
      </c>
      <c r="E8" s="132">
        <f>financials!I33</f>
        <v>0</v>
      </c>
      <c r="F8" s="132">
        <f>financials!J33</f>
        <v>0</v>
      </c>
      <c r="G8" s="132">
        <f>financials!K33</f>
        <v>0</v>
      </c>
      <c r="H8" s="132">
        <f>financials!L33</f>
        <v>0</v>
      </c>
      <c r="I8" s="132">
        <f>financials!M33</f>
        <v>0</v>
      </c>
      <c r="J8" s="132">
        <f>financials!N33</f>
        <v>0</v>
      </c>
      <c r="K8" s="132">
        <f>financials!O33</f>
        <v>0</v>
      </c>
      <c r="L8" s="132">
        <f>financials!P33</f>
        <v>0</v>
      </c>
      <c r="M8" s="132">
        <f>financials!Q33</f>
        <v>0</v>
      </c>
      <c r="N8" s="132">
        <f>financials!R33</f>
        <v>0</v>
      </c>
      <c r="O8" s="132">
        <f>financials!S33</f>
        <v>11501</v>
      </c>
      <c r="P8" s="132">
        <f>financials!T33</f>
        <v>11523</v>
      </c>
      <c r="Q8" s="132">
        <f>financials!U33</f>
        <v>11379</v>
      </c>
      <c r="R8" s="132">
        <f>financials!V33</f>
        <v>11723</v>
      </c>
      <c r="S8" s="132">
        <f>financials!W33</f>
        <v>11234</v>
      </c>
      <c r="T8" s="132">
        <f>financials!X33</f>
        <v>11326</v>
      </c>
      <c r="U8" s="132">
        <f>financials!Y33</f>
        <v>10975</v>
      </c>
      <c r="V8" s="132">
        <f>financials!Z33</f>
        <v>11376</v>
      </c>
      <c r="W8" s="132">
        <f>financials!AA33</f>
        <v>11147</v>
      </c>
      <c r="X8" s="132">
        <f>financials!AB33</f>
        <v>11212</v>
      </c>
      <c r="Y8" s="132">
        <f>financials!AC33</f>
        <v>11221</v>
      </c>
      <c r="Z8" s="132">
        <f>financials!AD33</f>
        <v>11936</v>
      </c>
      <c r="AA8" s="132">
        <f>financials!AE33</f>
        <v>11645</v>
      </c>
      <c r="AB8" s="132">
        <f>financials!AF33</f>
        <v>11928</v>
      </c>
      <c r="AC8" s="132">
        <f>financials!AG33</f>
        <v>11954</v>
      </c>
      <c r="AD8" s="132">
        <f>financials!AH33</f>
        <v>12644</v>
      </c>
      <c r="AE8" s="132">
        <f>financials!AI33</f>
        <v>11954</v>
      </c>
      <c r="AF8" s="132">
        <f>financials!AJ33</f>
        <v>12053</v>
      </c>
      <c r="AG8" s="132">
        <f>financials!AK33</f>
        <v>0</v>
      </c>
      <c r="AH8" s="132">
        <f>financials!AL33</f>
        <v>11917</v>
      </c>
      <c r="AI8" s="132">
        <f>financials!AM33</f>
        <v>12625</v>
      </c>
      <c r="AJ8" s="132">
        <f>financials!AN33</f>
        <v>12074</v>
      </c>
      <c r="AK8" s="132">
        <f>financials!AO33</f>
        <v>13084</v>
      </c>
      <c r="AL8" s="132">
        <f>financials!AP33</f>
        <v>12800</v>
      </c>
      <c r="AM8" s="132">
        <f>financials!AQ33</f>
        <v>13417</v>
      </c>
      <c r="AN8" s="132">
        <f>financials!AR33</f>
        <v>12583</v>
      </c>
      <c r="AO8" s="132">
        <f>financials!AS33</f>
        <v>12939</v>
      </c>
      <c r="AP8" s="132">
        <f>financials!AT33</f>
        <v>12800</v>
      </c>
      <c r="AQ8" s="132">
        <f>financials!AU33</f>
        <v>13126</v>
      </c>
      <c r="AR8" s="132">
        <f>financials!AV33</f>
        <v>12674</v>
      </c>
      <c r="AS8" s="132">
        <f>financials!AW33</f>
        <v>13400</v>
      </c>
      <c r="AT8" s="132">
        <f>financials!AX33</f>
        <v>13203</v>
      </c>
      <c r="AU8" s="132">
        <f>financials!AY33</f>
        <v>13524</v>
      </c>
      <c r="AV8" s="132">
        <f>financials!AZ33</f>
        <v>13301</v>
      </c>
      <c r="AW8" s="132">
        <f>financials!BA33</f>
        <v>14572</v>
      </c>
      <c r="AX8" s="132">
        <f>financials!BB33</f>
        <v>14345</v>
      </c>
      <c r="AY8" s="132">
        <f>financials!BC33</f>
        <v>14355</v>
      </c>
      <c r="AZ8" s="132">
        <f>financials!BD33</f>
        <v>13850</v>
      </c>
      <c r="BA8" s="132">
        <f>financials!BE33</f>
        <v>14153</v>
      </c>
      <c r="BB8" s="132">
        <f>financials!BF33</f>
        <v>14600</v>
      </c>
      <c r="BC8" s="132">
        <f>financials!BG33</f>
        <v>14314</v>
      </c>
      <c r="BD8" s="132">
        <f>financials!BH33</f>
        <v>14186</v>
      </c>
      <c r="BE8" s="132">
        <f>financials!BI33</f>
        <v>14600</v>
      </c>
      <c r="BF8" s="132">
        <f>financials!BJ33</f>
        <v>15300</v>
      </c>
      <c r="BG8" s="132">
        <f>financials!BK33</f>
        <v>14800</v>
      </c>
      <c r="BH8" s="132">
        <f>financials!BL33</f>
        <v>14300</v>
      </c>
      <c r="BI8" s="132">
        <f>financials!BM33</f>
        <v>14743</v>
      </c>
      <c r="BJ8" s="132">
        <f>financials!BN33</f>
        <v>15110</v>
      </c>
      <c r="BK8" s="132">
        <f>financials!BO33</f>
        <v>13790</v>
      </c>
      <c r="BL8" s="132">
        <f>financials!BP33</f>
        <v>14600</v>
      </c>
      <c r="BM8" s="132">
        <f>financials!BQ33</f>
        <v>15009</v>
      </c>
      <c r="BN8" s="132">
        <f>financials!BR33</f>
        <v>14908</v>
      </c>
      <c r="BO8" s="132">
        <f>financials!BS33</f>
        <v>14692</v>
      </c>
      <c r="BP8" s="132">
        <f>financials!BT33</f>
        <v>14200</v>
      </c>
      <c r="BQ8" s="132">
        <f>financials!BU33</f>
        <v>15200</v>
      </c>
      <c r="BR8" s="132">
        <f>financials!BV33</f>
        <v>15600</v>
      </c>
      <c r="BS8" s="132">
        <f>financials!BW33</f>
        <v>14900</v>
      </c>
      <c r="BT8" s="132">
        <f>financials!BX33</f>
        <v>14700</v>
      </c>
      <c r="BU8" s="132">
        <f>financials!BY33</f>
        <v>15401</v>
      </c>
      <c r="BV8" s="132">
        <f>financials!BZ33</f>
        <v>15736</v>
      </c>
      <c r="BW8" s="132">
        <f>financials!CA33</f>
        <v>15393</v>
      </c>
      <c r="BX8" s="132">
        <f>financials!CB33</f>
        <v>15409</v>
      </c>
      <c r="BY8" s="132">
        <f>financials!CC33</f>
        <v>16062</v>
      </c>
      <c r="BZ8" s="132">
        <f>financials!CD33</f>
        <v>16200</v>
      </c>
      <c r="CA8" s="132">
        <f>financials!CE33</f>
        <v>15319</v>
      </c>
      <c r="CB8" s="132">
        <f>financials!CF33</f>
        <v>14929</v>
      </c>
      <c r="CC8" s="132">
        <f>financials!CG33</f>
        <v>0</v>
      </c>
      <c r="CD8" t="s">
        <v>45</v>
      </c>
    </row>
    <row r="9" spans="2:102" x14ac:dyDescent="0.55000000000000004">
      <c r="B9" s="130" t="s">
        <v>721</v>
      </c>
      <c r="C9" s="132">
        <f>financials!G35</f>
        <v>13613</v>
      </c>
      <c r="D9" s="132">
        <f>financials!H35</f>
        <v>14027</v>
      </c>
      <c r="E9" s="132">
        <f>financials!I35</f>
        <v>14779</v>
      </c>
      <c r="F9" s="132">
        <f>financials!J35</f>
        <v>18339</v>
      </c>
      <c r="G9" s="132">
        <f>financials!K35</f>
        <v>20640</v>
      </c>
      <c r="H9" s="132">
        <f>financials!L35</f>
        <v>23122</v>
      </c>
      <c r="I9" s="132">
        <f>financials!M35</f>
        <v>23533</v>
      </c>
      <c r="J9" s="132">
        <f>financials!N35</f>
        <v>24876</v>
      </c>
      <c r="K9" s="132">
        <f>financials!O35</f>
        <v>22347</v>
      </c>
      <c r="L9" s="132">
        <f>financials!P35</f>
        <v>23091</v>
      </c>
      <c r="M9" s="132">
        <f>financials!Q35</f>
        <v>23725</v>
      </c>
      <c r="N9" s="132">
        <f>financials!R35</f>
        <v>24281</v>
      </c>
      <c r="O9" s="132">
        <f>financials!S35</f>
        <v>21519</v>
      </c>
      <c r="P9" s="132">
        <f>financials!T35</f>
        <v>21833</v>
      </c>
      <c r="Q9" s="132">
        <f>financials!U35</f>
        <v>22187</v>
      </c>
      <c r="R9" s="132">
        <f>financials!V35</f>
        <v>21923</v>
      </c>
      <c r="S9" s="132">
        <f>financials!W35</f>
        <v>20255</v>
      </c>
      <c r="T9" s="132">
        <f>financials!X35</f>
        <v>21184</v>
      </c>
      <c r="U9" s="132">
        <f>financials!Y35</f>
        <v>21471</v>
      </c>
      <c r="V9" s="132">
        <f>financials!Z35</f>
        <v>21867</v>
      </c>
      <c r="W9" s="132">
        <f>financials!AA35</f>
        <v>20267</v>
      </c>
      <c r="X9" s="132">
        <f>financials!AB35</f>
        <v>20233</v>
      </c>
      <c r="Y9" s="132">
        <f>financials!AC35</f>
        <v>20281</v>
      </c>
      <c r="Z9" s="132">
        <f>financials!AD35</f>
        <v>8092</v>
      </c>
      <c r="AA9" s="132">
        <f>financials!AE35</f>
        <v>19408</v>
      </c>
      <c r="AB9" s="132">
        <f>financials!AF35</f>
        <v>19896</v>
      </c>
      <c r="AC9" s="132">
        <f>financials!AG35</f>
        <v>19997</v>
      </c>
      <c r="AD9" s="132">
        <f>financials!AH35</f>
        <v>7833</v>
      </c>
      <c r="AE9" s="132">
        <f>financials!AI35</f>
        <v>19110</v>
      </c>
      <c r="AF9" s="132">
        <f>financials!AJ35</f>
        <v>19143</v>
      </c>
      <c r="AG9" s="132">
        <f>financials!AK35</f>
        <v>0</v>
      </c>
      <c r="AH9" s="132">
        <f>financials!AL35</f>
        <v>18388</v>
      </c>
      <c r="AI9" s="132">
        <f>financials!AM35</f>
        <v>18789</v>
      </c>
      <c r="AJ9" s="132">
        <f>financials!AN35</f>
        <v>18989</v>
      </c>
      <c r="AK9" s="132">
        <f>financials!AO35</f>
        <v>7302</v>
      </c>
      <c r="AL9" s="132">
        <f>financials!AP35</f>
        <v>19377</v>
      </c>
      <c r="AM9" s="132">
        <f>financials!AQ35</f>
        <v>19106</v>
      </c>
      <c r="AN9" s="132">
        <f>financials!AR35</f>
        <v>19179</v>
      </c>
      <c r="AO9" s="132">
        <f>financials!AS35</f>
        <v>6900</v>
      </c>
      <c r="AP9" s="132">
        <f>financials!AT35</f>
        <v>17734</v>
      </c>
      <c r="AQ9" s="132">
        <f>financials!AU35</f>
        <v>17965</v>
      </c>
      <c r="AR9" s="132">
        <f>financials!AV35</f>
        <v>18480</v>
      </c>
      <c r="AS9" s="132">
        <f>financials!AW35</f>
        <v>6566</v>
      </c>
      <c r="AT9" s="132">
        <f>financials!AX35</f>
        <v>13950</v>
      </c>
      <c r="AU9" s="132">
        <f>financials!AY35</f>
        <v>11906</v>
      </c>
      <c r="AV9" s="132">
        <f>financials!AZ35</f>
        <v>12313</v>
      </c>
      <c r="AW9" s="132">
        <f>financials!BA35</f>
        <v>12947</v>
      </c>
      <c r="AX9" s="132">
        <f>financials!BB35</f>
        <v>13089</v>
      </c>
      <c r="AY9" s="132">
        <f>financials!BC35</f>
        <v>13476</v>
      </c>
      <c r="AZ9" s="132">
        <f>financials!BD35</f>
        <v>13710</v>
      </c>
      <c r="BA9" s="132">
        <f>financials!BE35</f>
        <v>14233</v>
      </c>
      <c r="BB9" s="132">
        <f>financials!BF35</f>
        <v>14543</v>
      </c>
      <c r="BC9" s="132">
        <f>financials!BG35</f>
        <v>14951</v>
      </c>
      <c r="BD9" s="132">
        <f>financials!BH35</f>
        <v>15098</v>
      </c>
      <c r="BE9" s="132">
        <f>financials!BI35</f>
        <v>16070</v>
      </c>
      <c r="BF9" s="132">
        <f>financials!BJ35</f>
        <v>21151</v>
      </c>
      <c r="BG9" s="132">
        <f>financials!BK35</f>
        <v>21498</v>
      </c>
      <c r="BH9" s="132">
        <f>financials!BL35</f>
        <v>21976</v>
      </c>
      <c r="BI9" s="132">
        <f>financials!BM35</f>
        <v>18744</v>
      </c>
      <c r="BJ9" s="132">
        <f>financials!BN35</f>
        <v>21426</v>
      </c>
      <c r="BK9" s="132">
        <f>financials!BO35</f>
        <v>21270</v>
      </c>
      <c r="BL9" s="132">
        <f>financials!BP35</f>
        <v>21448</v>
      </c>
      <c r="BM9" s="132">
        <f>financials!BQ35</f>
        <v>21936</v>
      </c>
      <c r="BN9" s="132">
        <f>financials!BR35</f>
        <v>21704</v>
      </c>
      <c r="BO9" s="132">
        <f>financials!BS35</f>
        <v>21937</v>
      </c>
      <c r="BP9" s="132">
        <f>financials!BT35</f>
        <v>22025</v>
      </c>
      <c r="BQ9" s="132">
        <f>financials!BU35</f>
        <v>21675</v>
      </c>
      <c r="BR9" s="132">
        <f>financials!BV35</f>
        <v>21601</v>
      </c>
      <c r="BS9" s="132">
        <f>financials!BW35</f>
        <v>22422</v>
      </c>
      <c r="BT9" s="132">
        <f>financials!BX35</f>
        <v>22848</v>
      </c>
      <c r="BU9" s="132">
        <f>financials!BY35</f>
        <v>22867</v>
      </c>
      <c r="BV9" s="132">
        <f>financials!BZ35</f>
        <v>22108</v>
      </c>
      <c r="BW9" s="132">
        <f>financials!CA35</f>
        <v>22468</v>
      </c>
      <c r="BX9" s="132">
        <f>financials!CB35</f>
        <v>22432</v>
      </c>
      <c r="BY9" s="132">
        <f>financials!CC35</f>
        <v>22587</v>
      </c>
      <c r="BZ9" s="132">
        <f>financials!CD35</f>
        <v>22065</v>
      </c>
      <c r="CA9" s="132">
        <f>financials!CE35</f>
        <v>22293</v>
      </c>
      <c r="CB9" s="132">
        <f>financials!CF35</f>
        <v>22069</v>
      </c>
      <c r="CC9" s="132">
        <f>financials!CG35</f>
        <v>0</v>
      </c>
      <c r="CD9" t="s">
        <v>45</v>
      </c>
    </row>
    <row r="10" spans="2:102" x14ac:dyDescent="0.55000000000000004">
      <c r="B10" s="130" t="s">
        <v>34</v>
      </c>
      <c r="C10" s="132">
        <f>financials!G37</f>
        <v>91277</v>
      </c>
      <c r="D10" s="132">
        <f>financials!H37</f>
        <v>90388</v>
      </c>
      <c r="E10" s="132">
        <f>financials!I37</f>
        <v>94753</v>
      </c>
      <c r="F10" s="132">
        <f>financials!J37</f>
        <v>86185</v>
      </c>
      <c r="G10" s="132">
        <f>financials!K37</f>
        <v>122849</v>
      </c>
      <c r="H10" s="132">
        <f>financials!L37</f>
        <v>132518</v>
      </c>
      <c r="I10" s="132">
        <f>financials!M37</f>
        <v>133334</v>
      </c>
      <c r="J10" s="132">
        <f>financials!N37</f>
        <v>126805</v>
      </c>
      <c r="K10" s="132">
        <f>financials!O37</f>
        <v>138698</v>
      </c>
      <c r="L10" s="132">
        <f>financials!P37</f>
        <v>141924</v>
      </c>
      <c r="M10" s="132">
        <f>financials!Q37</f>
        <v>137581</v>
      </c>
      <c r="N10" s="132">
        <f>financials!R37</f>
        <v>136460</v>
      </c>
      <c r="O10" s="132">
        <f>financials!S37</f>
        <v>65835</v>
      </c>
      <c r="P10" s="132">
        <f>financials!T37</f>
        <v>72359</v>
      </c>
      <c r="Q10" s="132">
        <f>financials!U37</f>
        <v>68160</v>
      </c>
      <c r="R10" s="132">
        <f>financials!V37</f>
        <v>64632</v>
      </c>
      <c r="S10" s="132">
        <f>financials!W37</f>
        <v>62763</v>
      </c>
      <c r="T10" s="132">
        <f>financials!X37</f>
        <v>67802</v>
      </c>
      <c r="U10" s="132">
        <f>financials!Y37</f>
        <v>63213</v>
      </c>
      <c r="V10" s="132">
        <f>financials!Z37</f>
        <v>62995</v>
      </c>
      <c r="W10" s="132">
        <f>financials!AA37</f>
        <v>61186</v>
      </c>
      <c r="X10" s="132">
        <f>financials!AB37</f>
        <v>66121</v>
      </c>
      <c r="Y10" s="132">
        <f>financials!AC37</f>
        <v>61417</v>
      </c>
      <c r="Z10" s="132">
        <f>financials!AD37</f>
        <v>74728</v>
      </c>
      <c r="AA10" s="132">
        <f>financials!AE37</f>
        <v>59608</v>
      </c>
      <c r="AB10" s="132">
        <f>financials!AF37</f>
        <v>66589</v>
      </c>
      <c r="AC10" s="132">
        <f>financials!AG37</f>
        <v>63276</v>
      </c>
      <c r="AD10" s="132">
        <f>financials!AH37</f>
        <v>73721</v>
      </c>
      <c r="AE10" s="132">
        <f>financials!AI37</f>
        <v>61608</v>
      </c>
      <c r="AF10" s="132">
        <f>financials!AJ37</f>
        <v>64883</v>
      </c>
      <c r="AG10" s="132">
        <f>financials!AK37</f>
        <v>0</v>
      </c>
      <c r="AH10" s="132">
        <f>financials!AL37</f>
        <v>61346</v>
      </c>
      <c r="AI10" s="132">
        <f>financials!AM37</f>
        <v>72055</v>
      </c>
      <c r="AJ10" s="132">
        <f>financials!AN37</f>
        <v>65618</v>
      </c>
      <c r="AK10" s="132">
        <f>financials!AO37</f>
        <v>88934</v>
      </c>
      <c r="AL10" s="132">
        <f>financials!AP37</f>
        <v>65532</v>
      </c>
      <c r="AM10" s="132">
        <f>financials!AQ37</f>
        <v>71244</v>
      </c>
      <c r="AN10" s="132">
        <f>financials!AR37</f>
        <v>67358</v>
      </c>
      <c r="AO10" s="132">
        <f>financials!AS37</f>
        <v>92413</v>
      </c>
      <c r="AP10" s="132">
        <f>financials!AT37</f>
        <v>66003</v>
      </c>
      <c r="AQ10" s="132">
        <f>financials!AU37</f>
        <v>72595</v>
      </c>
      <c r="AR10" s="132">
        <f>financials!AV37</f>
        <v>69714</v>
      </c>
      <c r="AS10" s="132">
        <f>financials!AW37</f>
        <v>100327</v>
      </c>
      <c r="AT10" s="132">
        <f>financials!AX37</f>
        <v>54513</v>
      </c>
      <c r="AU10" s="132">
        <f>financials!AY37</f>
        <v>60041</v>
      </c>
      <c r="AV10" s="132">
        <f>financials!AZ37</f>
        <v>56378</v>
      </c>
      <c r="AW10" s="132">
        <f>financials!BA37</f>
        <v>69330</v>
      </c>
      <c r="AX10" s="132">
        <f>financials!BB37</f>
        <v>25743</v>
      </c>
      <c r="AY10" s="132">
        <f>financials!BC37</f>
        <v>26779</v>
      </c>
      <c r="AZ10" s="132">
        <f>financials!BD37</f>
        <v>22058</v>
      </c>
      <c r="BA10" s="132">
        <f>financials!BE37</f>
        <v>27790</v>
      </c>
      <c r="BB10" s="132">
        <f>financials!BF37</f>
        <v>22671</v>
      </c>
      <c r="BC10" s="132">
        <f>financials!BG37</f>
        <v>25800</v>
      </c>
      <c r="BD10" s="132">
        <f>financials!BH37</f>
        <v>22150</v>
      </c>
      <c r="BE10" s="132">
        <f>financials!BI37</f>
        <v>28838</v>
      </c>
      <c r="BF10" s="132">
        <f>financials!BJ37</f>
        <v>16998</v>
      </c>
      <c r="BG10" s="132">
        <f>financials!BK37</f>
        <v>19345</v>
      </c>
      <c r="BH10" s="132">
        <f>financials!BL37</f>
        <v>15192</v>
      </c>
      <c r="BI10" s="132">
        <f>financials!BM37</f>
        <v>21772</v>
      </c>
      <c r="BJ10" s="132">
        <f>financials!BN37</f>
        <v>14989</v>
      </c>
      <c r="BK10" s="132">
        <f>financials!BO37</f>
        <v>11758</v>
      </c>
      <c r="BL10" s="132">
        <f>financials!BP37</f>
        <v>8910</v>
      </c>
      <c r="BM10" s="132">
        <f>financials!BQ37</f>
        <v>14619</v>
      </c>
      <c r="BN10" s="132">
        <f>financials!BR37</f>
        <v>10388</v>
      </c>
      <c r="BO10" s="132">
        <f>financials!BS37</f>
        <v>10901</v>
      </c>
      <c r="BP10" s="132">
        <f>financials!BT37</f>
        <v>9614</v>
      </c>
      <c r="BQ10" s="132">
        <f>financials!BU37</f>
        <v>24415</v>
      </c>
      <c r="BR10" s="132">
        <f>financials!BV37</f>
        <v>11719</v>
      </c>
      <c r="BS10" s="132">
        <f>financials!BW37</f>
        <v>10707</v>
      </c>
      <c r="BT10" s="132">
        <f>financials!BX37</f>
        <v>13119</v>
      </c>
      <c r="BU10" s="132">
        <f>financials!BY37</f>
        <v>17956</v>
      </c>
      <c r="BV10" s="132">
        <f>financials!BZ37</f>
        <v>13964</v>
      </c>
      <c r="BW10" s="132">
        <f>financials!CA37</f>
        <v>22837</v>
      </c>
      <c r="BX10" s="132">
        <f>financials!CB37</f>
        <v>25875</v>
      </c>
      <c r="BY10" s="132">
        <f>financials!CC37</f>
        <v>41035</v>
      </c>
      <c r="BZ10" s="132">
        <f>financials!CD37</f>
        <v>16311</v>
      </c>
      <c r="CA10" s="132">
        <f>financials!CE37</f>
        <v>22242</v>
      </c>
      <c r="CB10" s="132">
        <f>financials!CF37</f>
        <v>12657</v>
      </c>
      <c r="CC10" s="132">
        <f>financials!CG37</f>
        <v>0</v>
      </c>
      <c r="CD10" t="s">
        <v>45</v>
      </c>
    </row>
    <row r="11" spans="2:102" x14ac:dyDescent="0.55000000000000004">
      <c r="B11" t="str">
        <f>financials!B39</f>
        <v>営業利益</v>
      </c>
      <c r="C11" s="132">
        <f>financials!G39</f>
        <v>26887</v>
      </c>
      <c r="D11" s="132">
        <f>financials!H39</f>
        <v>36183</v>
      </c>
      <c r="E11" s="132">
        <f>financials!I39</f>
        <v>42135</v>
      </c>
      <c r="F11" s="132">
        <f>financials!J39</f>
        <v>14929</v>
      </c>
      <c r="G11" s="132">
        <f>financials!K39</f>
        <v>24197</v>
      </c>
      <c r="H11" s="132">
        <f>financials!L39</f>
        <v>34229</v>
      </c>
      <c r="I11" s="132">
        <f>financials!M39</f>
        <v>39726</v>
      </c>
      <c r="J11" s="132">
        <f>financials!N39</f>
        <v>22706</v>
      </c>
      <c r="K11" s="132">
        <f>financials!O39</f>
        <v>25623</v>
      </c>
      <c r="L11" s="132">
        <f>financials!P39</f>
        <v>29928</v>
      </c>
      <c r="M11" s="132">
        <f>financials!Q39</f>
        <v>40574</v>
      </c>
      <c r="N11" s="132">
        <f>financials!R39</f>
        <v>20127</v>
      </c>
      <c r="O11" s="132">
        <f>financials!S39</f>
        <v>25707</v>
      </c>
      <c r="P11" s="132">
        <f>financials!T39</f>
        <v>29035</v>
      </c>
      <c r="Q11" s="132">
        <f>financials!U39</f>
        <v>36671</v>
      </c>
      <c r="R11" s="132">
        <f>financials!V39</f>
        <v>5387</v>
      </c>
      <c r="S11" s="132">
        <f>financials!W39</f>
        <v>19438</v>
      </c>
      <c r="T11" s="132">
        <f>financials!X39</f>
        <v>26146</v>
      </c>
      <c r="U11" s="132">
        <f>financials!Y39</f>
        <v>39203</v>
      </c>
      <c r="V11" s="132">
        <f>financials!Z39</f>
        <v>9246</v>
      </c>
      <c r="W11" s="132">
        <f>financials!AA39</f>
        <v>26170</v>
      </c>
      <c r="X11" s="132">
        <f>financials!AB39</f>
        <v>31703</v>
      </c>
      <c r="Y11" s="132">
        <f>financials!AC39</f>
        <v>42355</v>
      </c>
      <c r="Z11" s="132">
        <f>financials!AD39</f>
        <v>4363</v>
      </c>
      <c r="AA11" s="132">
        <f>financials!AE39</f>
        <v>29245</v>
      </c>
      <c r="AB11" s="132">
        <f>financials!AF39</f>
        <v>28262</v>
      </c>
      <c r="AC11" s="132">
        <f>financials!AG39</f>
        <v>36561</v>
      </c>
      <c r="AD11" s="132">
        <f>financials!AH39</f>
        <v>14522</v>
      </c>
      <c r="AE11" s="132">
        <f>financials!AI39</f>
        <v>20730</v>
      </c>
      <c r="AF11" s="132">
        <f>financials!AJ39</f>
        <v>32647</v>
      </c>
      <c r="AG11" s="132">
        <f>financials!AK39</f>
        <v>0</v>
      </c>
      <c r="AH11" s="132">
        <f>financials!AL39</f>
        <v>18336</v>
      </c>
      <c r="AI11" s="132">
        <f>financials!AM39</f>
        <v>24608</v>
      </c>
      <c r="AJ11" s="132">
        <f>financials!AN39</f>
        <v>38920</v>
      </c>
      <c r="AK11" s="132">
        <f>financials!AO39</f>
        <v>42792</v>
      </c>
      <c r="AL11" s="132">
        <f>financials!AP39</f>
        <v>39642</v>
      </c>
      <c r="AM11" s="132">
        <f>financials!AQ39</f>
        <v>9707</v>
      </c>
      <c r="AN11" s="132">
        <f>financials!AR39</f>
        <v>31571</v>
      </c>
      <c r="AO11" s="132">
        <f>financials!AS39</f>
        <v>52350</v>
      </c>
      <c r="AP11" s="132">
        <f>financials!AT39</f>
        <v>23409</v>
      </c>
      <c r="AQ11" s="132">
        <f>financials!AU39</f>
        <v>36685</v>
      </c>
      <c r="AR11" s="132">
        <f>financials!AV39</f>
        <v>50144</v>
      </c>
      <c r="AS11" s="132">
        <f>financials!AW39</f>
        <v>54142</v>
      </c>
      <c r="AT11" s="132">
        <f>financials!AX39</f>
        <v>34449</v>
      </c>
      <c r="AU11" s="132">
        <f>financials!AY39</f>
        <v>46646</v>
      </c>
      <c r="AV11" s="132">
        <f>financials!AZ39</f>
        <v>50107</v>
      </c>
      <c r="AW11" s="132">
        <f>financials!BA39</f>
        <v>54369</v>
      </c>
      <c r="AX11" s="132">
        <f>financials!BB39</f>
        <v>38609</v>
      </c>
      <c r="AY11" s="132">
        <f>financials!BC39</f>
        <v>48745</v>
      </c>
      <c r="AZ11" s="132">
        <f>financials!BD39</f>
        <v>50437</v>
      </c>
      <c r="BA11" s="132">
        <f>financials!BE39</f>
        <v>67000</v>
      </c>
      <c r="BB11" s="132">
        <f>financials!BF39</f>
        <v>39445</v>
      </c>
      <c r="BC11" s="132">
        <f>financials!BG39</f>
        <v>51310</v>
      </c>
      <c r="BD11" s="132">
        <f>financials!BH39</f>
        <v>51432</v>
      </c>
      <c r="BE11" s="132">
        <f>financials!BI39</f>
        <v>65516</v>
      </c>
      <c r="BF11" s="132">
        <f>financials!BJ39</f>
        <v>38207</v>
      </c>
      <c r="BG11" s="132">
        <f>financials!BK39</f>
        <v>48179</v>
      </c>
      <c r="BH11" s="132">
        <f>financials!BL39</f>
        <v>64586</v>
      </c>
      <c r="BI11" s="132">
        <f>financials!BM39</f>
        <v>60751</v>
      </c>
      <c r="BJ11" s="132">
        <f>financials!BN39</f>
        <v>39279</v>
      </c>
      <c r="BK11" s="132">
        <f>financials!BO39</f>
        <v>35205</v>
      </c>
      <c r="BL11" s="132">
        <f>financials!BP39</f>
        <v>45578</v>
      </c>
      <c r="BM11" s="132">
        <f>financials!BQ39</f>
        <v>55501</v>
      </c>
      <c r="BN11" s="132">
        <f>financials!BR39</f>
        <v>30937</v>
      </c>
      <c r="BO11" s="132">
        <f>financials!BS39</f>
        <v>39614</v>
      </c>
      <c r="BP11" s="132">
        <f>financials!BT39</f>
        <v>38443</v>
      </c>
      <c r="BQ11" s="132">
        <f>financials!BU39</f>
        <v>34516</v>
      </c>
      <c r="BR11" s="132">
        <f>financials!BV39</f>
        <v>22952</v>
      </c>
      <c r="BS11" s="132">
        <f>financials!BW39</f>
        <v>30709</v>
      </c>
      <c r="BT11" s="132">
        <f>financials!BX39</f>
        <v>23256</v>
      </c>
      <c r="BU11" s="132">
        <f>financials!BY39</f>
        <v>33154</v>
      </c>
      <c r="BV11" s="132">
        <f>financials!BZ39</f>
        <v>7287</v>
      </c>
      <c r="BW11" s="132">
        <f>financials!CA39</f>
        <v>18613</v>
      </c>
      <c r="BX11" s="132">
        <f>financials!CB39</f>
        <v>24805</v>
      </c>
      <c r="BY11" s="132">
        <f>financials!CC39</f>
        <v>9330</v>
      </c>
      <c r="BZ11" s="132">
        <f>financials!CD39</f>
        <v>21984</v>
      </c>
      <c r="CA11" s="132">
        <f>financials!CE39</f>
        <v>35955</v>
      </c>
      <c r="CB11" s="132">
        <f>financials!CF39</f>
        <v>43116</v>
      </c>
      <c r="CC11" s="132">
        <f>financials!CG39</f>
        <v>0</v>
      </c>
      <c r="CD11" t="s">
        <v>45</v>
      </c>
    </row>
    <row r="12" spans="2:102" x14ac:dyDescent="0.55000000000000004">
      <c r="B12" s="130" t="s">
        <v>716</v>
      </c>
      <c r="C12" s="132">
        <f>financials!G58</f>
        <v>1206</v>
      </c>
      <c r="D12" s="132">
        <f>financials!H58</f>
        <v>764</v>
      </c>
      <c r="E12" s="132">
        <f>financials!I58</f>
        <v>1366</v>
      </c>
      <c r="F12" s="132">
        <f>financials!J58</f>
        <v>1192</v>
      </c>
      <c r="G12" s="132">
        <f>financials!K58</f>
        <v>1215</v>
      </c>
      <c r="H12" s="132">
        <f>financials!L58</f>
        <v>2011</v>
      </c>
      <c r="I12" s="132">
        <f>financials!M58</f>
        <v>1438</v>
      </c>
      <c r="J12" s="132">
        <f>financials!N58</f>
        <v>1609</v>
      </c>
      <c r="K12" s="132">
        <f>financials!O58</f>
        <v>1643</v>
      </c>
      <c r="L12" s="132">
        <f>financials!P58</f>
        <v>2019</v>
      </c>
      <c r="M12" s="132">
        <f>financials!Q58</f>
        <v>1166</v>
      </c>
      <c r="N12" s="132">
        <f>financials!R58</f>
        <v>1874</v>
      </c>
      <c r="O12" s="132">
        <f>financials!S58</f>
        <v>2206</v>
      </c>
      <c r="P12" s="132">
        <f>financials!T58</f>
        <v>1872</v>
      </c>
      <c r="Q12" s="132">
        <f>financials!U58</f>
        <v>1397</v>
      </c>
      <c r="R12" s="132">
        <f>financials!V58</f>
        <v>1274</v>
      </c>
      <c r="S12" s="132">
        <f>financials!W58</f>
        <v>1794</v>
      </c>
      <c r="T12" s="132">
        <f>financials!X58</f>
        <v>1300</v>
      </c>
      <c r="U12" s="132">
        <f>financials!Y58</f>
        <v>1394</v>
      </c>
      <c r="V12" s="132">
        <f>financials!Z58</f>
        <v>472</v>
      </c>
      <c r="W12" s="132">
        <f>financials!AA58</f>
        <v>1531</v>
      </c>
      <c r="X12" s="132">
        <f>financials!AB58</f>
        <v>1098</v>
      </c>
      <c r="Y12" s="132">
        <f>financials!AC58</f>
        <v>1544</v>
      </c>
      <c r="Z12" s="132">
        <f>financials!AD58</f>
        <v>984</v>
      </c>
      <c r="AA12" s="132">
        <f>financials!AE58</f>
        <v>1794</v>
      </c>
      <c r="AB12" s="132">
        <f>financials!AF58</f>
        <v>1511</v>
      </c>
      <c r="AC12" s="132">
        <f>financials!AG58</f>
        <v>1387</v>
      </c>
      <c r="AD12" s="132">
        <f>financials!AH58</f>
        <v>622</v>
      </c>
      <c r="AE12" s="132">
        <f>financials!AI58</f>
        <v>1596</v>
      </c>
      <c r="AF12" s="132">
        <f>financials!AJ58</f>
        <v>1567</v>
      </c>
      <c r="AG12" s="132">
        <f>financials!AK58</f>
        <v>0</v>
      </c>
      <c r="AH12" s="132">
        <f>financials!AL58</f>
        <v>1711</v>
      </c>
      <c r="AI12" s="132">
        <f>financials!AM58</f>
        <v>1826</v>
      </c>
      <c r="AJ12" s="132">
        <f>financials!AN58</f>
        <v>1339</v>
      </c>
      <c r="AK12" s="132">
        <f>financials!AO58</f>
        <v>1375</v>
      </c>
      <c r="AL12" s="132">
        <f>financials!AP58</f>
        <v>1832</v>
      </c>
      <c r="AM12" s="132">
        <f>financials!AQ58</f>
        <v>1583</v>
      </c>
      <c r="AN12" s="132">
        <f>financials!AR58</f>
        <v>1816</v>
      </c>
      <c r="AO12" s="132">
        <f>financials!AS58</f>
        <v>2534</v>
      </c>
      <c r="AP12" s="132">
        <f>financials!AT58</f>
        <v>2166</v>
      </c>
      <c r="AQ12" s="132">
        <f>financials!AU58</f>
        <v>1349</v>
      </c>
      <c r="AR12" s="132">
        <f>financials!AV58</f>
        <v>2063</v>
      </c>
      <c r="AS12" s="132">
        <f>financials!AW58</f>
        <v>2022</v>
      </c>
      <c r="AT12" s="132">
        <f>financials!AX58</f>
        <v>986</v>
      </c>
      <c r="AU12" s="132">
        <f>financials!AY58</f>
        <v>685</v>
      </c>
      <c r="AV12" s="132">
        <f>financials!AZ58</f>
        <v>863</v>
      </c>
      <c r="AW12" s="132">
        <f>financials!BA58</f>
        <v>749</v>
      </c>
      <c r="AX12" s="132">
        <f>financials!BB58</f>
        <v>866</v>
      </c>
      <c r="AY12" s="132">
        <f>financials!BC58</f>
        <v>762</v>
      </c>
      <c r="AZ12" s="132">
        <f>financials!BD58</f>
        <v>1026</v>
      </c>
      <c r="BA12" s="132">
        <f>financials!BE58</f>
        <v>805</v>
      </c>
      <c r="BB12" s="132">
        <f>financials!BF58</f>
        <v>958</v>
      </c>
      <c r="BC12" s="132">
        <f>financials!BG58</f>
        <v>789</v>
      </c>
      <c r="BD12" s="132">
        <f>financials!BH58</f>
        <v>1158</v>
      </c>
      <c r="BE12" s="132">
        <f>financials!BI58</f>
        <v>894</v>
      </c>
      <c r="BF12" s="132">
        <f>financials!BJ58</f>
        <v>1345</v>
      </c>
      <c r="BG12" s="132">
        <f>financials!BK58</f>
        <v>550</v>
      </c>
      <c r="BH12" s="132">
        <f>financials!BL58</f>
        <v>1343</v>
      </c>
      <c r="BI12" s="132">
        <f>financials!BM58</f>
        <v>915</v>
      </c>
      <c r="BJ12" s="132">
        <f>financials!BN58</f>
        <v>1275</v>
      </c>
      <c r="BK12" s="132">
        <f>financials!BO58</f>
        <v>960</v>
      </c>
      <c r="BL12" s="132">
        <f>financials!BP58</f>
        <v>1181</v>
      </c>
      <c r="BM12" s="132">
        <f>financials!BQ58</f>
        <v>831</v>
      </c>
      <c r="BN12" s="132">
        <f>financials!BR58</f>
        <v>3629</v>
      </c>
      <c r="BO12" s="132">
        <f>financials!BS58</f>
        <v>1250</v>
      </c>
      <c r="BP12" s="132">
        <f>financials!BT58</f>
        <v>1589</v>
      </c>
      <c r="BQ12" s="132">
        <f>financials!BU58</f>
        <v>2622</v>
      </c>
      <c r="BR12" s="132">
        <f>financials!BV58</f>
        <v>3268</v>
      </c>
      <c r="BS12" s="132">
        <f>financials!BW58</f>
        <v>4742</v>
      </c>
      <c r="BT12" s="132">
        <f>financials!BX58</f>
        <v>1975</v>
      </c>
      <c r="BU12" s="132">
        <f>financials!BY58</f>
        <v>-1790</v>
      </c>
      <c r="BV12" s="132">
        <f>financials!BZ58</f>
        <v>1972</v>
      </c>
      <c r="BW12" s="132">
        <f>financials!CA58</f>
        <v>2490</v>
      </c>
      <c r="BX12" s="132">
        <f>financials!CB58</f>
        <v>1936</v>
      </c>
      <c r="BY12" s="132">
        <f>financials!CC58</f>
        <v>856</v>
      </c>
      <c r="BZ12" s="132">
        <f>financials!CD58</f>
        <v>3642</v>
      </c>
      <c r="CA12" s="132">
        <f>financials!CE58</f>
        <v>4611</v>
      </c>
      <c r="CB12" s="132">
        <f>financials!CF58</f>
        <v>-1749</v>
      </c>
      <c r="CC12" s="132">
        <f>financials!CG58</f>
        <v>0</v>
      </c>
      <c r="CD12" t="s">
        <v>45</v>
      </c>
    </row>
    <row r="13" spans="2:102" x14ac:dyDescent="0.55000000000000004">
      <c r="B13" s="130" t="s">
        <v>717</v>
      </c>
      <c r="C13" s="132">
        <f>financials!G60</f>
        <v>441</v>
      </c>
      <c r="D13" s="132">
        <f>financials!H60</f>
        <v>961</v>
      </c>
      <c r="E13" s="132">
        <f>financials!I60</f>
        <v>64</v>
      </c>
      <c r="F13" s="132">
        <f>financials!J60</f>
        <v>1240</v>
      </c>
      <c r="G13" s="132">
        <f>financials!K60</f>
        <v>881</v>
      </c>
      <c r="H13" s="132">
        <f>financials!L60</f>
        <v>2291</v>
      </c>
      <c r="I13" s="132">
        <f>financials!M60</f>
        <v>1086</v>
      </c>
      <c r="J13" s="132">
        <f>financials!N60</f>
        <v>2697</v>
      </c>
      <c r="K13" s="132">
        <f>financials!O60</f>
        <v>1787</v>
      </c>
      <c r="L13" s="132">
        <f>financials!P60</f>
        <v>2392</v>
      </c>
      <c r="M13" s="132">
        <f>financials!Q60</f>
        <v>1247</v>
      </c>
      <c r="N13" s="132">
        <f>financials!R60</f>
        <v>3305</v>
      </c>
      <c r="O13" s="132">
        <f>financials!S60</f>
        <v>1845</v>
      </c>
      <c r="P13" s="132">
        <f>financials!T60</f>
        <v>1989</v>
      </c>
      <c r="Q13" s="132">
        <f>financials!U60</f>
        <v>2255</v>
      </c>
      <c r="R13" s="132">
        <f>financials!V60</f>
        <v>2850</v>
      </c>
      <c r="S13" s="132">
        <f>financials!W60</f>
        <v>1301</v>
      </c>
      <c r="T13" s="132">
        <f>financials!X60</f>
        <v>1516</v>
      </c>
      <c r="U13" s="132">
        <f>financials!Y60</f>
        <v>1198</v>
      </c>
      <c r="V13" s="132">
        <f>financials!Z60</f>
        <v>1406</v>
      </c>
      <c r="W13" s="132">
        <f>financials!AA60</f>
        <v>2292</v>
      </c>
      <c r="X13" s="132">
        <f>financials!AB60</f>
        <v>1770</v>
      </c>
      <c r="Y13" s="132">
        <f>financials!AC60</f>
        <v>1644</v>
      </c>
      <c r="Z13" s="132">
        <f>financials!AD60</f>
        <v>706</v>
      </c>
      <c r="AA13" s="132">
        <f>financials!AE60</f>
        <v>1020</v>
      </c>
      <c r="AB13" s="132">
        <f>financials!AF60</f>
        <v>897</v>
      </c>
      <c r="AC13" s="132">
        <f>financials!AG60</f>
        <v>866</v>
      </c>
      <c r="AD13" s="132">
        <f>financials!AH60</f>
        <v>1095</v>
      </c>
      <c r="AE13" s="132">
        <f>financials!AI60</f>
        <v>512</v>
      </c>
      <c r="AF13" s="132">
        <f>financials!AJ60</f>
        <v>675</v>
      </c>
      <c r="AG13" s="132">
        <f>financials!AK60</f>
        <v>0</v>
      </c>
      <c r="AH13" s="132">
        <f>financials!AL60</f>
        <v>557</v>
      </c>
      <c r="AI13" s="132">
        <f>financials!AM60</f>
        <v>1030</v>
      </c>
      <c r="AJ13" s="132">
        <f>financials!AN60</f>
        <v>644</v>
      </c>
      <c r="AK13" s="132">
        <f>financials!AO60</f>
        <v>623</v>
      </c>
      <c r="AL13" s="132">
        <f>financials!AP60</f>
        <v>374</v>
      </c>
      <c r="AM13" s="132">
        <f>financials!AQ60</f>
        <v>927</v>
      </c>
      <c r="AN13" s="132">
        <f>financials!AR60</f>
        <v>445</v>
      </c>
      <c r="AO13" s="132">
        <f>financials!AS60</f>
        <v>505</v>
      </c>
      <c r="AP13" s="132">
        <f>financials!AT60</f>
        <v>584</v>
      </c>
      <c r="AQ13" s="132">
        <f>financials!AU60</f>
        <v>1809</v>
      </c>
      <c r="AR13" s="132">
        <f>financials!AV60</f>
        <v>-134</v>
      </c>
      <c r="AS13" s="132">
        <f>financials!AW60</f>
        <v>448</v>
      </c>
      <c r="AT13" s="132">
        <f>financials!AX60</f>
        <v>2508</v>
      </c>
      <c r="AU13" s="132">
        <f>financials!AY60</f>
        <v>3109</v>
      </c>
      <c r="AV13" s="132">
        <f>financials!AZ60</f>
        <v>1149</v>
      </c>
      <c r="AW13" s="132">
        <f>financials!BA60</f>
        <v>-1342</v>
      </c>
      <c r="AX13" s="132">
        <f>financials!BB60</f>
        <v>1462</v>
      </c>
      <c r="AY13" s="132">
        <f>financials!BC60</f>
        <v>809</v>
      </c>
      <c r="AZ13" s="132">
        <f>financials!BD60</f>
        <v>812</v>
      </c>
      <c r="BA13" s="132">
        <f>financials!BE60</f>
        <v>877</v>
      </c>
      <c r="BB13" s="132">
        <f>financials!BF60</f>
        <v>1740</v>
      </c>
      <c r="BC13" s="132">
        <f>financials!BG60</f>
        <v>858</v>
      </c>
      <c r="BD13" s="132">
        <f>financials!BH60</f>
        <v>601</v>
      </c>
      <c r="BE13" s="132">
        <f>financials!BI60</f>
        <v>1052</v>
      </c>
      <c r="BF13" s="132">
        <f>financials!BJ60</f>
        <v>949</v>
      </c>
      <c r="BG13" s="132">
        <f>financials!BK60</f>
        <v>1817</v>
      </c>
      <c r="BH13" s="132">
        <f>financials!BL60</f>
        <v>2007</v>
      </c>
      <c r="BI13" s="132">
        <f>financials!BM60</f>
        <v>458</v>
      </c>
      <c r="BJ13" s="132">
        <f>financials!BN60</f>
        <v>3277</v>
      </c>
      <c r="BK13" s="132">
        <f>financials!BO60</f>
        <v>-288</v>
      </c>
      <c r="BL13" s="132">
        <f>financials!BP60</f>
        <v>1341</v>
      </c>
      <c r="BM13" s="132">
        <f>financials!BQ60</f>
        <v>1509</v>
      </c>
      <c r="BN13" s="132">
        <f>financials!BR60</f>
        <v>665</v>
      </c>
      <c r="BO13" s="132">
        <f>financials!BS60</f>
        <v>632</v>
      </c>
      <c r="BP13" s="132">
        <f>financials!BT60</f>
        <v>656</v>
      </c>
      <c r="BQ13" s="132">
        <f>financials!BU60</f>
        <v>645</v>
      </c>
      <c r="BR13" s="132">
        <f>financials!BV60</f>
        <v>566</v>
      </c>
      <c r="BS13" s="132">
        <f>financials!BW60</f>
        <v>633</v>
      </c>
      <c r="BT13" s="132">
        <f>financials!BX60</f>
        <v>608</v>
      </c>
      <c r="BU13" s="132">
        <f>financials!BY60</f>
        <v>611</v>
      </c>
      <c r="BV13" s="132">
        <f>financials!BZ60</f>
        <v>820</v>
      </c>
      <c r="BW13" s="132">
        <f>financials!CA60</f>
        <v>903</v>
      </c>
      <c r="BX13" s="132">
        <f>financials!CB60</f>
        <v>798</v>
      </c>
      <c r="BY13" s="132">
        <f>financials!CC60</f>
        <v>926</v>
      </c>
      <c r="BZ13" s="132">
        <f>financials!CD60</f>
        <v>862</v>
      </c>
      <c r="CA13" s="132">
        <f>financials!CE60</f>
        <v>922</v>
      </c>
      <c r="CB13" s="132">
        <f>financials!CF60</f>
        <v>1759</v>
      </c>
      <c r="CC13" s="132">
        <f>financials!CG60</f>
        <v>0</v>
      </c>
      <c r="CD13" t="s">
        <v>45</v>
      </c>
    </row>
    <row r="14" spans="2:102" x14ac:dyDescent="0.55000000000000004">
      <c r="B14" t="s">
        <v>548</v>
      </c>
      <c r="C14" s="132">
        <f>financials!G62</f>
        <v>27652</v>
      </c>
      <c r="D14" s="132">
        <f>financials!H62</f>
        <v>35986</v>
      </c>
      <c r="E14" s="132">
        <f>financials!I62</f>
        <v>43437</v>
      </c>
      <c r="F14" s="132">
        <f>financials!J62</f>
        <v>14881</v>
      </c>
      <c r="G14" s="132">
        <f>financials!K62</f>
        <v>24531</v>
      </c>
      <c r="H14" s="132">
        <f>financials!L62</f>
        <v>33949</v>
      </c>
      <c r="I14" s="132">
        <f>financials!M62</f>
        <v>40079</v>
      </c>
      <c r="J14" s="132">
        <f>financials!N62</f>
        <v>21617</v>
      </c>
      <c r="K14" s="132">
        <f>financials!O62</f>
        <v>25479</v>
      </c>
      <c r="L14" s="132">
        <f>financials!P62</f>
        <v>29555</v>
      </c>
      <c r="M14" s="132">
        <f>financials!Q62</f>
        <v>40493</v>
      </c>
      <c r="N14" s="132">
        <f>financials!R62</f>
        <v>18696</v>
      </c>
      <c r="O14" s="132">
        <f>financials!S62</f>
        <v>26068</v>
      </c>
      <c r="P14" s="132">
        <f>financials!T62</f>
        <v>28918</v>
      </c>
      <c r="Q14" s="132">
        <f>financials!U62</f>
        <v>35813</v>
      </c>
      <c r="R14" s="132">
        <f>financials!V62</f>
        <v>3810</v>
      </c>
      <c r="S14" s="132">
        <f>financials!W62</f>
        <v>19931</v>
      </c>
      <c r="T14" s="132">
        <f>financials!X62</f>
        <v>25930</v>
      </c>
      <c r="U14" s="132">
        <f>financials!Y62</f>
        <v>39399</v>
      </c>
      <c r="V14" s="132">
        <f>financials!Z62</f>
        <v>8312</v>
      </c>
      <c r="W14" s="132">
        <f>financials!AA62</f>
        <v>25409</v>
      </c>
      <c r="X14" s="132">
        <f>financials!AB62</f>
        <v>31031</v>
      </c>
      <c r="Y14" s="132">
        <f>financials!AC62</f>
        <v>42256</v>
      </c>
      <c r="Z14" s="132">
        <f>financials!AD62</f>
        <v>4640</v>
      </c>
      <c r="AA14" s="132">
        <f>financials!AE62</f>
        <v>30019</v>
      </c>
      <c r="AB14" s="132">
        <f>financials!AF62</f>
        <v>28876</v>
      </c>
      <c r="AC14" s="132">
        <f>financials!AG62</f>
        <v>37081</v>
      </c>
      <c r="AD14" s="132">
        <f>financials!AH62</f>
        <v>14050</v>
      </c>
      <c r="AE14" s="132">
        <f>financials!AI62</f>
        <v>21814</v>
      </c>
      <c r="AF14" s="132">
        <f>financials!AJ62</f>
        <v>33539</v>
      </c>
      <c r="AG14" s="132">
        <f>financials!AK62</f>
        <v>0</v>
      </c>
      <c r="AH14" s="132">
        <f>financials!AL62</f>
        <v>19490</v>
      </c>
      <c r="AI14" s="132">
        <f>financials!AM62</f>
        <v>25404</v>
      </c>
      <c r="AJ14" s="132">
        <f>financials!AN62</f>
        <v>39615</v>
      </c>
      <c r="AK14" s="132">
        <f>financials!AO62</f>
        <v>43544</v>
      </c>
      <c r="AL14" s="132">
        <f>financials!AP62</f>
        <v>41100</v>
      </c>
      <c r="AM14" s="132">
        <f>financials!AQ62</f>
        <v>10363</v>
      </c>
      <c r="AN14" s="132">
        <f>financials!AR62</f>
        <v>32942</v>
      </c>
      <c r="AO14" s="132">
        <f>financials!AS62</f>
        <v>54379</v>
      </c>
      <c r="AP14" s="132">
        <f>financials!AT62</f>
        <v>24991</v>
      </c>
      <c r="AQ14" s="132">
        <f>financials!AU62</f>
        <v>36225</v>
      </c>
      <c r="AR14" s="132">
        <f>financials!AV62</f>
        <v>52341</v>
      </c>
      <c r="AS14" s="132">
        <f>financials!AW62</f>
        <v>55716</v>
      </c>
      <c r="AT14" s="132">
        <f>financials!AX62</f>
        <v>32927</v>
      </c>
      <c r="AU14" s="132">
        <f>financials!AY62</f>
        <v>44222</v>
      </c>
      <c r="AV14" s="132">
        <f>financials!AZ62</f>
        <v>49821</v>
      </c>
      <c r="AW14" s="132">
        <f>financials!BA62</f>
        <v>56460</v>
      </c>
      <c r="AX14" s="132">
        <f>financials!BB62</f>
        <v>38013</v>
      </c>
      <c r="AY14" s="132">
        <f>financials!BC62</f>
        <v>48698</v>
      </c>
      <c r="AZ14" s="132">
        <f>financials!BD62</f>
        <v>50651</v>
      </c>
      <c r="BA14" s="132">
        <f>financials!BE62</f>
        <v>66928</v>
      </c>
      <c r="BB14" s="132">
        <f>financials!BF62</f>
        <v>38663</v>
      </c>
      <c r="BC14" s="132">
        <f>financials!BG62</f>
        <v>51241</v>
      </c>
      <c r="BD14" s="132">
        <f>financials!BH62</f>
        <v>51989</v>
      </c>
      <c r="BE14" s="132">
        <f>financials!BI62</f>
        <v>65358</v>
      </c>
      <c r="BF14" s="132">
        <f>financials!BJ62</f>
        <v>38603</v>
      </c>
      <c r="BG14" s="132">
        <f>financials!BK62</f>
        <v>46912</v>
      </c>
      <c r="BH14" s="132">
        <f>financials!BL62</f>
        <v>63922</v>
      </c>
      <c r="BI14" s="132">
        <f>financials!BM62</f>
        <v>61208</v>
      </c>
      <c r="BJ14" s="132">
        <f>financials!BN62</f>
        <v>37277</v>
      </c>
      <c r="BK14" s="132">
        <f>financials!BO62</f>
        <v>36453</v>
      </c>
      <c r="BL14" s="132">
        <f>financials!BP62</f>
        <v>45418</v>
      </c>
      <c r="BM14" s="132">
        <f>financials!BQ62</f>
        <v>54823</v>
      </c>
      <c r="BN14" s="132">
        <f>financials!BR62</f>
        <v>33901</v>
      </c>
      <c r="BO14" s="132">
        <f>financials!BS62</f>
        <v>40232</v>
      </c>
      <c r="BP14" s="132">
        <f>financials!BT62</f>
        <v>39376</v>
      </c>
      <c r="BQ14" s="132">
        <f>financials!BU62</f>
        <v>36493</v>
      </c>
      <c r="BR14" s="132">
        <f>financials!BV62</f>
        <v>25654</v>
      </c>
      <c r="BS14" s="132">
        <f>financials!BW62</f>
        <v>34818</v>
      </c>
      <c r="BT14" s="132">
        <f>financials!BX62</f>
        <v>24623</v>
      </c>
      <c r="BU14" s="132">
        <f>financials!BY62</f>
        <v>30753</v>
      </c>
      <c r="BV14" s="132">
        <f>financials!BZ62</f>
        <v>8439</v>
      </c>
      <c r="BW14" s="132">
        <f>financials!CA62</f>
        <v>20200</v>
      </c>
      <c r="BX14" s="132">
        <f>financials!CB62</f>
        <v>25943</v>
      </c>
      <c r="BY14" s="132">
        <f>financials!CC62</f>
        <v>9260</v>
      </c>
      <c r="BZ14" s="132">
        <f>financials!CD62</f>
        <v>24764</v>
      </c>
      <c r="CA14" s="132">
        <f>financials!CE62</f>
        <v>39644</v>
      </c>
      <c r="CB14" s="132">
        <f>financials!CF62</f>
        <v>39608</v>
      </c>
      <c r="CC14" s="132">
        <f>financials!CG62</f>
        <v>0</v>
      </c>
      <c r="CD14" t="s">
        <v>45</v>
      </c>
    </row>
    <row r="15" spans="2:102" x14ac:dyDescent="0.55000000000000004">
      <c r="B15" s="130" t="s">
        <v>718</v>
      </c>
      <c r="C15" s="132">
        <f>financials!G64</f>
        <v>210</v>
      </c>
      <c r="D15" s="132">
        <f>financials!H64</f>
        <v>80</v>
      </c>
      <c r="E15" s="132">
        <f>financials!I64</f>
        <v>59</v>
      </c>
      <c r="F15" s="132">
        <f>financials!J64</f>
        <v>1314</v>
      </c>
      <c r="G15" s="132">
        <f>financials!K64</f>
        <v>194</v>
      </c>
      <c r="H15" s="132">
        <f>financials!L64</f>
        <v>73</v>
      </c>
      <c r="I15" s="132">
        <f>financials!M64</f>
        <v>529</v>
      </c>
      <c r="J15" s="132">
        <f>financials!N64</f>
        <v>1055</v>
      </c>
      <c r="K15" s="132">
        <f>financials!O64</f>
        <v>99</v>
      </c>
      <c r="L15" s="132">
        <f>financials!P64</f>
        <v>198</v>
      </c>
      <c r="M15" s="132">
        <f>financials!Q64</f>
        <v>34</v>
      </c>
      <c r="N15" s="132">
        <f>financials!R64</f>
        <v>216</v>
      </c>
      <c r="O15" s="132">
        <f>financials!S64</f>
        <v>175</v>
      </c>
      <c r="P15" s="132">
        <f>financials!T64</f>
        <v>220</v>
      </c>
      <c r="Q15" s="132">
        <f>financials!U64</f>
        <v>654</v>
      </c>
      <c r="R15" s="132">
        <f>financials!V64</f>
        <v>879</v>
      </c>
      <c r="S15" s="132">
        <f>financials!W64</f>
        <v>39</v>
      </c>
      <c r="T15" s="132">
        <f>financials!X64</f>
        <v>63</v>
      </c>
      <c r="U15" s="132">
        <f>financials!Y64</f>
        <v>20</v>
      </c>
      <c r="V15" s="132">
        <f>financials!Z64</f>
        <v>518</v>
      </c>
      <c r="W15" s="132">
        <f>financials!AA64</f>
        <v>89</v>
      </c>
      <c r="X15" s="132">
        <f>financials!AB64</f>
        <v>187</v>
      </c>
      <c r="Y15" s="132">
        <f>financials!AC64</f>
        <v>74</v>
      </c>
      <c r="Z15" s="132">
        <f>financials!AD64</f>
        <v>998</v>
      </c>
      <c r="AA15" s="132">
        <f>financials!AE64</f>
        <v>91</v>
      </c>
      <c r="AB15" s="132">
        <f>financials!AF64</f>
        <v>84</v>
      </c>
      <c r="AC15" s="132">
        <f>financials!AG64</f>
        <v>75</v>
      </c>
      <c r="AD15" s="132">
        <f>financials!AH64</f>
        <v>23</v>
      </c>
      <c r="AE15" s="132">
        <f>financials!AI64</f>
        <v>392</v>
      </c>
      <c r="AF15" s="132">
        <f>financials!AJ64</f>
        <v>58</v>
      </c>
      <c r="AG15" s="132">
        <f>financials!AK64</f>
        <v>0</v>
      </c>
      <c r="AH15" s="132">
        <f>financials!AL64</f>
        <v>390</v>
      </c>
      <c r="AI15" s="132">
        <f>financials!AM64</f>
        <v>405</v>
      </c>
      <c r="AJ15" s="132">
        <f>financials!AN64</f>
        <v>11</v>
      </c>
      <c r="AK15" s="132">
        <f>financials!AO64</f>
        <v>87</v>
      </c>
      <c r="AL15" s="132">
        <f>financials!AP64</f>
        <v>58</v>
      </c>
      <c r="AM15" s="132">
        <f>financials!AQ64</f>
        <v>18</v>
      </c>
      <c r="AN15" s="132">
        <f>financials!AR64</f>
        <v>132</v>
      </c>
      <c r="AO15" s="132">
        <f>financials!AS64</f>
        <v>124</v>
      </c>
      <c r="AP15" s="132">
        <f>financials!AT64</f>
        <v>144</v>
      </c>
      <c r="AQ15" s="132">
        <f>financials!AU64</f>
        <v>547</v>
      </c>
      <c r="AR15" s="132">
        <f>financials!AV64</f>
        <v>140</v>
      </c>
      <c r="AS15" s="132">
        <f>financials!AW64</f>
        <v>730</v>
      </c>
      <c r="AT15" s="132">
        <f>financials!AX64</f>
        <v>0</v>
      </c>
      <c r="AU15" s="132">
        <f>financials!AY64</f>
        <v>0</v>
      </c>
      <c r="AV15" s="132">
        <f>financials!AZ64</f>
        <v>0</v>
      </c>
      <c r="AW15" s="132">
        <f>financials!BA64</f>
        <v>0</v>
      </c>
      <c r="AX15" s="132">
        <f>financials!BB64</f>
        <v>0</v>
      </c>
      <c r="AY15" s="132">
        <f>financials!BC64</f>
        <v>0</v>
      </c>
      <c r="AZ15" s="132">
        <f>financials!BD64</f>
        <v>0</v>
      </c>
      <c r="BA15" s="132">
        <f>financials!BE64</f>
        <v>0</v>
      </c>
      <c r="BB15" s="132">
        <f>financials!BF64</f>
        <v>0</v>
      </c>
      <c r="BC15" s="132">
        <f>financials!BG64</f>
        <v>0</v>
      </c>
      <c r="BD15" s="132">
        <f>financials!BH64</f>
        <v>0</v>
      </c>
      <c r="BE15" s="132">
        <f>financials!BI64</f>
        <v>0</v>
      </c>
      <c r="BF15" s="132">
        <f>financials!BJ64</f>
        <v>0</v>
      </c>
      <c r="BG15" s="132">
        <f>financials!BK64</f>
        <v>0</v>
      </c>
      <c r="BH15" s="132">
        <f>financials!BL64</f>
        <v>0</v>
      </c>
      <c r="BI15" s="132">
        <f>financials!BM64</f>
        <v>0</v>
      </c>
      <c r="BJ15" s="132">
        <f>financials!BN64</f>
        <v>0</v>
      </c>
      <c r="BK15" s="132">
        <f>financials!BO64</f>
        <v>0</v>
      </c>
      <c r="BL15" s="132">
        <f>financials!BP64</f>
        <v>0</v>
      </c>
      <c r="BM15" s="132">
        <f>financials!BQ64</f>
        <v>0</v>
      </c>
      <c r="BN15" s="132">
        <f>financials!BR64</f>
        <v>0</v>
      </c>
      <c r="BO15" s="132">
        <f>financials!BS64</f>
        <v>0</v>
      </c>
      <c r="BP15" s="132">
        <f>financials!BT64</f>
        <v>0</v>
      </c>
      <c r="BQ15" s="132">
        <f>financials!BU64</f>
        <v>0</v>
      </c>
      <c r="BR15" s="132">
        <f>financials!BV64</f>
        <v>0</v>
      </c>
      <c r="BS15" s="132">
        <f>financials!BW64</f>
        <v>0</v>
      </c>
      <c r="BT15" s="132">
        <f>financials!BX64</f>
        <v>0</v>
      </c>
      <c r="BU15" s="132">
        <f>financials!BY64</f>
        <v>0</v>
      </c>
      <c r="BV15" s="132">
        <f>financials!BZ64</f>
        <v>0</v>
      </c>
      <c r="BW15" s="132">
        <f>financials!CA64</f>
        <v>0</v>
      </c>
      <c r="BX15" s="132">
        <f>financials!CB64</f>
        <v>0</v>
      </c>
      <c r="BY15" s="132">
        <f>financials!CC64</f>
        <v>0</v>
      </c>
      <c r="BZ15" s="132">
        <f>financials!CD64</f>
        <v>0</v>
      </c>
      <c r="CA15" s="132">
        <f>financials!CE64</f>
        <v>0</v>
      </c>
      <c r="CB15" s="132">
        <f>financials!CF64</f>
        <v>0</v>
      </c>
      <c r="CC15" s="132">
        <f>financials!CG64</f>
        <v>0</v>
      </c>
      <c r="CD15" t="s">
        <v>45</v>
      </c>
    </row>
    <row r="16" spans="2:102" x14ac:dyDescent="0.55000000000000004">
      <c r="B16" s="130" t="s">
        <v>549</v>
      </c>
      <c r="C16" s="132">
        <f>financials!G66</f>
        <v>588</v>
      </c>
      <c r="D16" s="132">
        <f>financials!H66</f>
        <v>854</v>
      </c>
      <c r="E16" s="132">
        <f>financials!I66</f>
        <v>302</v>
      </c>
      <c r="F16" s="132">
        <f>financials!J66</f>
        <v>4967</v>
      </c>
      <c r="G16" s="132">
        <f>financials!K66</f>
        <v>526</v>
      </c>
      <c r="H16" s="132">
        <f>financials!L66</f>
        <v>965</v>
      </c>
      <c r="I16" s="132">
        <f>financials!M66</f>
        <v>730</v>
      </c>
      <c r="J16" s="132">
        <f>financials!N66</f>
        <v>2679</v>
      </c>
      <c r="K16" s="132">
        <f>financials!O66</f>
        <v>674</v>
      </c>
      <c r="L16" s="132">
        <f>financials!P66</f>
        <v>746</v>
      </c>
      <c r="M16" s="132">
        <f>financials!Q66</f>
        <v>315</v>
      </c>
      <c r="N16" s="132">
        <f>financials!R66</f>
        <v>2638</v>
      </c>
      <c r="O16" s="132">
        <f>financials!S66</f>
        <v>699</v>
      </c>
      <c r="P16" s="132">
        <f>financials!T66</f>
        <v>921</v>
      </c>
      <c r="Q16" s="132">
        <f>financials!U66</f>
        <v>865</v>
      </c>
      <c r="R16" s="132">
        <f>financials!V66</f>
        <v>2039</v>
      </c>
      <c r="S16" s="132">
        <f>financials!W66</f>
        <v>643</v>
      </c>
      <c r="T16" s="132">
        <f>financials!X66</f>
        <v>4723</v>
      </c>
      <c r="U16" s="132">
        <f>financials!Y66</f>
        <v>2712</v>
      </c>
      <c r="V16" s="132">
        <f>financials!Z66</f>
        <v>3173</v>
      </c>
      <c r="W16" s="132">
        <f>financials!AA66</f>
        <v>2356</v>
      </c>
      <c r="X16" s="132">
        <f>financials!AB66</f>
        <v>756</v>
      </c>
      <c r="Y16" s="132">
        <f>financials!AC66</f>
        <v>275</v>
      </c>
      <c r="Z16" s="132">
        <f>financials!AD66</f>
        <v>5278</v>
      </c>
      <c r="AA16" s="132">
        <f>financials!AE66</f>
        <v>1754</v>
      </c>
      <c r="AB16" s="132">
        <f>financials!AF66</f>
        <v>1461</v>
      </c>
      <c r="AC16" s="132">
        <f>financials!AG66</f>
        <v>515</v>
      </c>
      <c r="AD16" s="132">
        <f>financials!AH66</f>
        <v>1312</v>
      </c>
      <c r="AE16" s="132">
        <f>financials!AI66</f>
        <v>372</v>
      </c>
      <c r="AF16" s="132">
        <f>financials!AJ66</f>
        <v>732</v>
      </c>
      <c r="AG16" s="132">
        <f>financials!AK66</f>
        <v>0</v>
      </c>
      <c r="AH16" s="132">
        <f>financials!AL66</f>
        <v>621</v>
      </c>
      <c r="AI16" s="132">
        <f>financials!AM66</f>
        <v>6713</v>
      </c>
      <c r="AJ16" s="132">
        <f>financials!AN66</f>
        <v>3492</v>
      </c>
      <c r="AK16" s="132">
        <f>financials!AO66</f>
        <v>3181</v>
      </c>
      <c r="AL16" s="132">
        <f>financials!AP66</f>
        <v>580</v>
      </c>
      <c r="AM16" s="132">
        <f>financials!AQ66</f>
        <v>579</v>
      </c>
      <c r="AN16" s="132">
        <f>financials!AR66</f>
        <v>593</v>
      </c>
      <c r="AO16" s="132">
        <f>financials!AS66</f>
        <v>10603</v>
      </c>
      <c r="AP16" s="132">
        <f>financials!AT66</f>
        <v>593</v>
      </c>
      <c r="AQ16" s="132">
        <f>financials!AU66</f>
        <v>2179</v>
      </c>
      <c r="AR16" s="132">
        <f>financials!AV66</f>
        <v>882</v>
      </c>
      <c r="AS16" s="132">
        <f>financials!AW66</f>
        <v>5601</v>
      </c>
      <c r="AT16" s="132">
        <f>financials!AX66</f>
        <v>0</v>
      </c>
      <c r="AU16" s="132">
        <f>financials!AY66</f>
        <v>0</v>
      </c>
      <c r="AV16" s="132">
        <f>financials!AZ66</f>
        <v>0</v>
      </c>
      <c r="AW16" s="132">
        <f>financials!BA66</f>
        <v>0</v>
      </c>
      <c r="AX16" s="132">
        <f>financials!BB66</f>
        <v>0</v>
      </c>
      <c r="AY16" s="132">
        <f>financials!BC66</f>
        <v>0</v>
      </c>
      <c r="AZ16" s="132">
        <f>financials!BD66</f>
        <v>0</v>
      </c>
      <c r="BA16" s="132">
        <f>financials!BE66</f>
        <v>0</v>
      </c>
      <c r="BB16" s="132">
        <f>financials!BF66</f>
        <v>0</v>
      </c>
      <c r="BC16" s="132">
        <f>financials!BG66</f>
        <v>0</v>
      </c>
      <c r="BD16" s="132">
        <f>financials!BH66</f>
        <v>0</v>
      </c>
      <c r="BE16" s="132">
        <f>financials!BI66</f>
        <v>0</v>
      </c>
      <c r="BF16" s="132">
        <f>financials!BJ66</f>
        <v>0</v>
      </c>
      <c r="BG16" s="132">
        <f>financials!BK66</f>
        <v>0</v>
      </c>
      <c r="BH16" s="132">
        <f>financials!BL66</f>
        <v>0</v>
      </c>
      <c r="BI16" s="132">
        <f>financials!BM66</f>
        <v>0</v>
      </c>
      <c r="BJ16" s="132">
        <f>financials!BN66</f>
        <v>0</v>
      </c>
      <c r="BK16" s="132">
        <f>financials!BO66</f>
        <v>0</v>
      </c>
      <c r="BL16" s="132">
        <f>financials!BP66</f>
        <v>0</v>
      </c>
      <c r="BM16" s="132">
        <f>financials!BQ66</f>
        <v>0</v>
      </c>
      <c r="BN16" s="132">
        <f>financials!BR66</f>
        <v>0</v>
      </c>
      <c r="BO16" s="132">
        <f>financials!BS66</f>
        <v>0</v>
      </c>
      <c r="BP16" s="132">
        <f>financials!BT66</f>
        <v>0</v>
      </c>
      <c r="BQ16" s="132">
        <f>financials!BU66</f>
        <v>0</v>
      </c>
      <c r="BR16" s="132">
        <f>financials!BV66</f>
        <v>0</v>
      </c>
      <c r="BS16" s="132">
        <f>financials!BW66</f>
        <v>0</v>
      </c>
      <c r="BT16" s="132">
        <f>financials!BX66</f>
        <v>0</v>
      </c>
      <c r="BU16" s="132">
        <f>financials!BY66</f>
        <v>0</v>
      </c>
      <c r="BV16" s="132">
        <f>financials!BZ66</f>
        <v>0</v>
      </c>
      <c r="BW16" s="132">
        <f>financials!CA66</f>
        <v>0</v>
      </c>
      <c r="BX16" s="132">
        <f>financials!CB66</f>
        <v>0</v>
      </c>
      <c r="BY16" s="132">
        <f>financials!CC66</f>
        <v>0</v>
      </c>
      <c r="BZ16" s="132">
        <f>financials!CD66</f>
        <v>0</v>
      </c>
      <c r="CA16" s="132">
        <f>financials!CE66</f>
        <v>0</v>
      </c>
      <c r="CB16" s="132">
        <f>financials!CF66</f>
        <v>0</v>
      </c>
      <c r="CC16" s="132">
        <f>financials!CG66</f>
        <v>0</v>
      </c>
      <c r="CD16" t="s">
        <v>45</v>
      </c>
    </row>
    <row r="17" spans="2:82" x14ac:dyDescent="0.55000000000000004">
      <c r="B17" s="131" t="s">
        <v>720</v>
      </c>
      <c r="C17" s="132">
        <f>financials!G69</f>
        <v>27274</v>
      </c>
      <c r="D17" s="132">
        <f>financials!H69</f>
        <v>35212</v>
      </c>
      <c r="E17" s="132">
        <f>financials!I69</f>
        <v>43193</v>
      </c>
      <c r="F17" s="132">
        <f>financials!J69</f>
        <v>11229</v>
      </c>
      <c r="G17" s="132">
        <f>financials!K69</f>
        <v>24200</v>
      </c>
      <c r="H17" s="132">
        <f>financials!L69</f>
        <v>33056</v>
      </c>
      <c r="I17" s="132">
        <f>financials!M69</f>
        <v>39878</v>
      </c>
      <c r="J17" s="132">
        <f>financials!N69</f>
        <v>19993</v>
      </c>
      <c r="K17" s="132">
        <f>financials!O69</f>
        <v>24904</v>
      </c>
      <c r="L17" s="132">
        <f>financials!P69</f>
        <v>29008</v>
      </c>
      <c r="M17" s="132">
        <f>financials!Q69</f>
        <v>40211</v>
      </c>
      <c r="N17" s="132">
        <f>financials!R69</f>
        <v>16274</v>
      </c>
      <c r="O17" s="132">
        <f>financials!S69</f>
        <v>25543</v>
      </c>
      <c r="P17" s="132">
        <f>financials!T69</f>
        <v>28218</v>
      </c>
      <c r="Q17" s="132">
        <f>financials!U69</f>
        <v>35602</v>
      </c>
      <c r="R17" s="132">
        <f>financials!V69</f>
        <v>2650</v>
      </c>
      <c r="S17" s="132">
        <f>financials!W69</f>
        <v>19326</v>
      </c>
      <c r="T17" s="132">
        <f>financials!X69</f>
        <v>21271</v>
      </c>
      <c r="U17" s="132">
        <f>financials!Y69</f>
        <v>36707</v>
      </c>
      <c r="V17" s="132">
        <f>financials!Z69</f>
        <v>5657</v>
      </c>
      <c r="W17" s="132">
        <f>financials!AA69</f>
        <v>23142</v>
      </c>
      <c r="X17" s="132">
        <f>financials!AB69</f>
        <v>30463</v>
      </c>
      <c r="Y17" s="132">
        <f>financials!AC69</f>
        <v>42054</v>
      </c>
      <c r="Z17" s="132">
        <f>financials!AD69</f>
        <v>359</v>
      </c>
      <c r="AA17" s="132">
        <f>financials!AE69</f>
        <v>28356</v>
      </c>
      <c r="AB17" s="132">
        <f>financials!AF69</f>
        <v>27499</v>
      </c>
      <c r="AC17" s="132">
        <f>financials!AG69</f>
        <v>36642</v>
      </c>
      <c r="AD17" s="132">
        <f>financials!AH69</f>
        <v>12761</v>
      </c>
      <c r="AE17" s="132">
        <f>financials!AI69</f>
        <v>21834</v>
      </c>
      <c r="AF17" s="132">
        <f>financials!AJ69</f>
        <v>32865</v>
      </c>
      <c r="AG17" s="132">
        <f>financials!AK69</f>
        <v>0</v>
      </c>
      <c r="AH17" s="132">
        <f>financials!AL69</f>
        <v>19259</v>
      </c>
      <c r="AI17" s="132">
        <f>financials!AM69</f>
        <v>19096</v>
      </c>
      <c r="AJ17" s="132">
        <f>financials!AN69</f>
        <v>36134</v>
      </c>
      <c r="AK17" s="132">
        <f>financials!AO69</f>
        <v>40450</v>
      </c>
      <c r="AL17" s="132">
        <f>financials!AP69</f>
        <v>40578</v>
      </c>
      <c r="AM17" s="132">
        <f>financials!AQ69</f>
        <v>9802</v>
      </c>
      <c r="AN17" s="132">
        <f>financials!AR69</f>
        <v>32481</v>
      </c>
      <c r="AO17" s="132">
        <f>financials!AS69</f>
        <v>43900</v>
      </c>
      <c r="AP17" s="132">
        <f>financials!AT69</f>
        <v>24542</v>
      </c>
      <c r="AQ17" s="132">
        <f>financials!AU69</f>
        <v>34593</v>
      </c>
      <c r="AR17" s="132">
        <f>financials!AV69</f>
        <v>51599</v>
      </c>
      <c r="AS17" s="132">
        <f>financials!AW69</f>
        <v>50845</v>
      </c>
      <c r="AT17" s="132">
        <f>financials!AX69</f>
        <v>32927</v>
      </c>
      <c r="AU17" s="132">
        <f>financials!AY69</f>
        <v>44222</v>
      </c>
      <c r="AV17" s="132">
        <f>financials!AZ69</f>
        <v>49821</v>
      </c>
      <c r="AW17" s="132">
        <f>financials!BA69</f>
        <v>56460</v>
      </c>
      <c r="AX17" s="132">
        <f>financials!BB69</f>
        <v>38013</v>
      </c>
      <c r="AY17" s="132">
        <f>financials!BC69</f>
        <v>48698</v>
      </c>
      <c r="AZ17" s="132">
        <f>financials!BD69</f>
        <v>50651</v>
      </c>
      <c r="BA17" s="132">
        <f>financials!BE69</f>
        <v>66928</v>
      </c>
      <c r="BB17" s="132">
        <f>financials!BF69</f>
        <v>38663</v>
      </c>
      <c r="BC17" s="132">
        <f>financials!BG69</f>
        <v>51241</v>
      </c>
      <c r="BD17" s="132">
        <f>financials!BH69</f>
        <v>51989</v>
      </c>
      <c r="BE17" s="132">
        <f>financials!BI69</f>
        <v>65358</v>
      </c>
      <c r="BF17" s="132">
        <f>financials!BJ69</f>
        <v>38603</v>
      </c>
      <c r="BG17" s="132">
        <f>financials!BK69</f>
        <v>46912</v>
      </c>
      <c r="BH17" s="132">
        <f>financials!BL69</f>
        <v>63922</v>
      </c>
      <c r="BI17" s="132">
        <f>financials!BM69</f>
        <v>61208</v>
      </c>
      <c r="BJ17" s="132">
        <f>financials!BN69</f>
        <v>37277</v>
      </c>
      <c r="BK17" s="132">
        <f>financials!BO69</f>
        <v>36453</v>
      </c>
      <c r="BL17" s="132">
        <f>financials!BP69</f>
        <v>45418</v>
      </c>
      <c r="BM17" s="132">
        <f>financials!BQ69</f>
        <v>54823</v>
      </c>
      <c r="BN17" s="132">
        <f>financials!BR69</f>
        <v>33901</v>
      </c>
      <c r="BO17" s="132">
        <f>financials!BS69</f>
        <v>40232</v>
      </c>
      <c r="BP17" s="132">
        <f>financials!BT69</f>
        <v>39376</v>
      </c>
      <c r="BQ17" s="132">
        <f>financials!BU69</f>
        <v>36493</v>
      </c>
      <c r="BR17" s="132">
        <f>financials!BV69</f>
        <v>25654</v>
      </c>
      <c r="BS17" s="132">
        <f>financials!BW69</f>
        <v>34818</v>
      </c>
      <c r="BT17" s="132">
        <f>financials!BX69</f>
        <v>24623</v>
      </c>
      <c r="BU17" s="132">
        <f>financials!BY69</f>
        <v>30753</v>
      </c>
      <c r="BV17" s="132">
        <f>financials!BZ69</f>
        <v>8439</v>
      </c>
      <c r="BW17" s="132">
        <f>financials!CA69</f>
        <v>20200</v>
      </c>
      <c r="BX17" s="132">
        <f>financials!CB69</f>
        <v>25943</v>
      </c>
      <c r="BY17" s="132">
        <f>financials!CC69</f>
        <v>9260</v>
      </c>
      <c r="BZ17" s="132">
        <f>financials!CD69</f>
        <v>24764</v>
      </c>
      <c r="CA17" s="132">
        <f>financials!CE69</f>
        <v>39644</v>
      </c>
      <c r="CB17" s="132">
        <f>financials!CF69</f>
        <v>39608</v>
      </c>
      <c r="CC17" s="132">
        <f>financials!CG69</f>
        <v>0</v>
      </c>
      <c r="CD17" t="s">
        <v>45</v>
      </c>
    </row>
    <row r="18" spans="2:82" x14ac:dyDescent="0.55000000000000004">
      <c r="B18" s="131" t="s">
        <v>550</v>
      </c>
      <c r="C18" s="132">
        <f>financials!G73</f>
        <v>15056</v>
      </c>
      <c r="D18" s="132">
        <f>financials!H73</f>
        <v>23430</v>
      </c>
      <c r="E18" s="132">
        <f>financials!I73</f>
        <v>25726</v>
      </c>
      <c r="F18" s="132">
        <f>financials!J73</f>
        <v>6928</v>
      </c>
      <c r="G18" s="132">
        <f>financials!K73</f>
        <v>12806</v>
      </c>
      <c r="H18" s="132">
        <f>financials!L73</f>
        <v>16765</v>
      </c>
      <c r="I18" s="132">
        <f>financials!M73</f>
        <v>28153</v>
      </c>
      <c r="J18" s="132">
        <f>financials!N73</f>
        <v>12803</v>
      </c>
      <c r="K18" s="132">
        <f>financials!O73</f>
        <v>13006</v>
      </c>
      <c r="L18" s="132">
        <f>financials!P73</f>
        <v>16310</v>
      </c>
      <c r="M18" s="132">
        <f>financials!Q73</f>
        <v>24380</v>
      </c>
      <c r="N18" s="132">
        <f>financials!R73</f>
        <v>12865</v>
      </c>
      <c r="O18" s="132">
        <f>financials!S73</f>
        <v>17096</v>
      </c>
      <c r="P18" s="132">
        <f>financials!T73</f>
        <v>15296</v>
      </c>
      <c r="Q18" s="132">
        <f>financials!U73</f>
        <v>21817</v>
      </c>
      <c r="R18" s="132">
        <f>financials!V73</f>
        <v>10253</v>
      </c>
      <c r="S18" s="132">
        <f>financials!W73</f>
        <v>11800</v>
      </c>
      <c r="T18" s="132">
        <f>financials!X73</f>
        <v>13437</v>
      </c>
      <c r="U18" s="132">
        <f>financials!Y73</f>
        <v>19419</v>
      </c>
      <c r="V18" s="132">
        <f>financials!Z73</f>
        <v>-4150</v>
      </c>
      <c r="W18" s="132">
        <f>financials!AA73</f>
        <v>12476</v>
      </c>
      <c r="X18" s="132">
        <f>financials!AB73</f>
        <v>15361</v>
      </c>
      <c r="Y18" s="132">
        <f>financials!AC73</f>
        <v>23374</v>
      </c>
      <c r="Z18" s="132">
        <f>financials!AD73</f>
        <v>-4474</v>
      </c>
      <c r="AA18" s="132">
        <f>financials!AE73</f>
        <v>15183</v>
      </c>
      <c r="AB18" s="132">
        <f>financials!AF73</f>
        <v>15559</v>
      </c>
      <c r="AC18" s="132">
        <f>financials!AG73</f>
        <v>18634</v>
      </c>
      <c r="AD18" s="132">
        <f>financials!AH73</f>
        <v>3058</v>
      </c>
      <c r="AE18" s="132">
        <f>financials!AI73</f>
        <v>15676</v>
      </c>
      <c r="AF18" s="132">
        <f>financials!AJ73</f>
        <v>20185</v>
      </c>
      <c r="AG18" s="132">
        <f>financials!AK73</f>
        <v>0</v>
      </c>
      <c r="AH18" s="132">
        <f>financials!AL73</f>
        <v>10522</v>
      </c>
      <c r="AI18" s="132">
        <f>financials!AM73</f>
        <v>7740</v>
      </c>
      <c r="AJ18" s="132">
        <f>financials!AN73</f>
        <v>21290</v>
      </c>
      <c r="AK18" s="132">
        <f>financials!AO73</f>
        <v>25212</v>
      </c>
      <c r="AL18" s="132">
        <f>financials!AP73</f>
        <v>25195</v>
      </c>
      <c r="AM18" s="132">
        <f>financials!AQ73</f>
        <v>6451</v>
      </c>
      <c r="AN18" s="132">
        <f>financials!AR73</f>
        <v>19024</v>
      </c>
      <c r="AO18" s="132">
        <f>financials!AS73</f>
        <v>28920</v>
      </c>
      <c r="AP18" s="132">
        <f>financials!AT73</f>
        <v>12016</v>
      </c>
      <c r="AQ18" s="132">
        <f>financials!AU73</f>
        <v>22029</v>
      </c>
      <c r="AR18" s="132">
        <f>financials!AV73</f>
        <v>34155</v>
      </c>
      <c r="AS18" s="132">
        <f>financials!AW73</f>
        <v>30662</v>
      </c>
      <c r="AT18" s="132">
        <f>financials!AX73</f>
        <v>20801</v>
      </c>
      <c r="AU18" s="132">
        <f>financials!AY73</f>
        <v>29203</v>
      </c>
      <c r="AV18" s="132">
        <f>financials!AZ73</f>
        <v>36353</v>
      </c>
      <c r="AW18" s="132">
        <f>financials!BA73</f>
        <v>40194</v>
      </c>
      <c r="AX18" s="132">
        <f>financials!BB73</f>
        <v>24169</v>
      </c>
      <c r="AY18" s="132">
        <f>financials!BC73</f>
        <v>32299</v>
      </c>
      <c r="AZ18" s="132">
        <f>financials!BD73</f>
        <v>39955</v>
      </c>
      <c r="BA18" s="132">
        <f>financials!BE73</f>
        <v>50587</v>
      </c>
      <c r="BB18" s="132">
        <f>financials!BF73</f>
        <v>27774</v>
      </c>
      <c r="BC18" s="132">
        <f>financials!BG73</f>
        <v>35031</v>
      </c>
      <c r="BD18" s="132">
        <f>financials!BH73</f>
        <v>36631</v>
      </c>
      <c r="BE18" s="132">
        <f>financials!BI73</f>
        <v>54262</v>
      </c>
      <c r="BF18" s="132">
        <f>financials!BJ73</f>
        <v>26440</v>
      </c>
      <c r="BG18" s="132">
        <f>financials!BK73</f>
        <v>30855</v>
      </c>
      <c r="BH18" s="132">
        <f>financials!BL73</f>
        <v>46284</v>
      </c>
      <c r="BI18" s="132">
        <f>financials!BM73</f>
        <v>44634</v>
      </c>
      <c r="BJ18" s="132">
        <f>financials!BN73</f>
        <v>26665</v>
      </c>
      <c r="BK18" s="132">
        <f>financials!BO73</f>
        <v>23935</v>
      </c>
      <c r="BL18" s="132">
        <f>financials!BP73</f>
        <v>35341</v>
      </c>
      <c r="BM18" s="132">
        <f>financials!BQ73</f>
        <v>40201</v>
      </c>
      <c r="BN18" s="132">
        <f>financials!BR73</f>
        <v>25719</v>
      </c>
      <c r="BO18" s="132">
        <f>financials!BS73</f>
        <v>26819</v>
      </c>
      <c r="BP18" s="132">
        <f>financials!BT73</f>
        <v>29532</v>
      </c>
      <c r="BQ18" s="132">
        <f>financials!BU73</f>
        <v>27566</v>
      </c>
      <c r="BR18" s="132">
        <f>financials!BV73</f>
        <v>18244</v>
      </c>
      <c r="BS18" s="132">
        <f>financials!BW73</f>
        <v>20644</v>
      </c>
      <c r="BT18" s="132">
        <f>financials!BX73</f>
        <v>19432</v>
      </c>
      <c r="BU18" s="132">
        <f>financials!BY73</f>
        <v>27718</v>
      </c>
      <c r="BV18" s="132">
        <f>financials!BZ73</f>
        <v>4817</v>
      </c>
      <c r="BW18" s="132">
        <f>financials!CA73</f>
        <v>11807</v>
      </c>
      <c r="BX18" s="132">
        <f>financials!CB73</f>
        <v>15918</v>
      </c>
      <c r="BY18" s="132">
        <f>financials!CC73</f>
        <v>11328</v>
      </c>
      <c r="BZ18" s="132">
        <f>financials!CD73</f>
        <v>16470</v>
      </c>
      <c r="CA18" s="132">
        <f>financials!CE73</f>
        <v>26943</v>
      </c>
      <c r="CB18" s="132">
        <f>financials!CF73</f>
        <v>27614</v>
      </c>
      <c r="CC18" s="132">
        <f>financials!CG73</f>
        <v>0</v>
      </c>
      <c r="CD18" t="s">
        <v>45</v>
      </c>
    </row>
    <row r="19" spans="2:82" x14ac:dyDescent="0.55000000000000004">
      <c r="CD19" t="s">
        <v>45</v>
      </c>
    </row>
    <row r="20" spans="2:82" x14ac:dyDescent="0.55000000000000004">
      <c r="CD20" t="s">
        <v>45</v>
      </c>
    </row>
    <row r="21" spans="2:82" x14ac:dyDescent="0.55000000000000004">
      <c r="B21" t="s">
        <v>723</v>
      </c>
      <c r="C21">
        <f>三表!C67</f>
        <v>0</v>
      </c>
      <c r="D21">
        <f>三表!D67</f>
        <v>27.48</v>
      </c>
      <c r="E21">
        <f>三表!E67</f>
        <v>0</v>
      </c>
      <c r="F21">
        <f>三表!F67</f>
        <v>28.85</v>
      </c>
      <c r="G21">
        <f>三表!G67</f>
        <v>0</v>
      </c>
      <c r="H21">
        <f>三表!H67</f>
        <v>26.73</v>
      </c>
      <c r="I21">
        <f>三表!I67</f>
        <v>0</v>
      </c>
      <c r="J21">
        <f>三表!J67</f>
        <v>27.24</v>
      </c>
      <c r="K21">
        <f>三表!K67</f>
        <v>0</v>
      </c>
      <c r="L21">
        <f>三表!L67</f>
        <v>28.65</v>
      </c>
      <c r="M21">
        <f>三表!M67</f>
        <v>0</v>
      </c>
      <c r="N21">
        <f>三表!N67</f>
        <v>28.87</v>
      </c>
      <c r="O21">
        <f>三表!O67</f>
        <v>28.68</v>
      </c>
      <c r="P21">
        <f>三表!P67</f>
        <v>28.36</v>
      </c>
      <c r="Q21">
        <f>三表!Q67</f>
        <v>27.81</v>
      </c>
      <c r="R21">
        <f>三表!R67</f>
        <v>27.604057000000001</v>
      </c>
      <c r="S21">
        <f>三表!S67</f>
        <v>23.9</v>
      </c>
      <c r="T21">
        <f>三表!T67</f>
        <v>23.924506999999998</v>
      </c>
      <c r="U21">
        <f>三表!U67</f>
        <v>24.085857000000001</v>
      </c>
      <c r="V21">
        <f>三表!V67</f>
        <v>25.174859000000001</v>
      </c>
      <c r="W21">
        <f>三表!W67</f>
        <v>0</v>
      </c>
      <c r="X21">
        <f>三表!X67</f>
        <v>0</v>
      </c>
      <c r="Y21">
        <f>三表!Y67</f>
        <v>0</v>
      </c>
      <c r="Z21">
        <f>三表!Z67</f>
        <v>26.293465999999999</v>
      </c>
      <c r="AA21">
        <f>三表!AA67</f>
        <v>0</v>
      </c>
      <c r="AB21">
        <f>三表!AB67</f>
        <v>0</v>
      </c>
      <c r="AC21">
        <f>三表!AC67</f>
        <v>0</v>
      </c>
      <c r="AD21">
        <f>三表!AD67</f>
        <v>27.053314</v>
      </c>
      <c r="AE21">
        <f>三表!AE67</f>
        <v>0</v>
      </c>
      <c r="AF21">
        <f>三表!AF67</f>
        <v>0</v>
      </c>
      <c r="AG21">
        <f>三表!AG67</f>
        <v>0</v>
      </c>
      <c r="AH21">
        <f>三表!AH67</f>
        <v>0</v>
      </c>
      <c r="AI21">
        <f>三表!AI67</f>
        <v>0</v>
      </c>
      <c r="AJ21">
        <f>三表!AJ67</f>
        <v>0</v>
      </c>
      <c r="AK21">
        <f>三表!AK67</f>
        <v>30.901060000000001</v>
      </c>
      <c r="AL21">
        <f>三表!AL67</f>
        <v>36.723329</v>
      </c>
      <c r="AM21">
        <f>三表!AM67</f>
        <v>0</v>
      </c>
      <c r="AN21">
        <f>三表!AN67</f>
        <v>37.736598000000001</v>
      </c>
      <c r="AO21">
        <f>三表!AO67</f>
        <v>33.103281000000003</v>
      </c>
      <c r="AP21">
        <f>三表!AP67</f>
        <v>42.642885999999997</v>
      </c>
      <c r="AQ21">
        <f>三表!AQ67</f>
        <v>41.141193000000001</v>
      </c>
      <c r="AR21">
        <f>三表!AR67</f>
        <v>40.358521000000003</v>
      </c>
      <c r="AS21">
        <f>三表!AS67</f>
        <v>35.040165000000002</v>
      </c>
      <c r="AT21">
        <f>三表!AT67</f>
        <v>0</v>
      </c>
      <c r="AU21">
        <f>三表!AU67</f>
        <v>0</v>
      </c>
      <c r="AV21">
        <f>三表!AV67</f>
        <v>0</v>
      </c>
      <c r="AW21">
        <f>三表!AW67</f>
        <v>33.802320000000002</v>
      </c>
      <c r="AX21">
        <f>三表!AX67</f>
        <v>37.806471000000002</v>
      </c>
      <c r="AY21">
        <f>三表!AY67</f>
        <v>35.447313999999999</v>
      </c>
      <c r="AZ21">
        <f>三表!AZ67</f>
        <v>34.917842999999998</v>
      </c>
      <c r="BA21">
        <f>三表!BA67</f>
        <v>37.017538999999999</v>
      </c>
      <c r="BB21">
        <f>三表!BB67</f>
        <v>39.036631999999997</v>
      </c>
      <c r="BC21">
        <f>三表!BC67</f>
        <v>36.794781999999998</v>
      </c>
      <c r="BD21">
        <f>三表!BD67</f>
        <v>35.875275000000002</v>
      </c>
      <c r="BE21">
        <f>三表!BE67</f>
        <v>37.701681999999998</v>
      </c>
      <c r="BF21">
        <f>三表!BF67</f>
        <v>37.877913999999997</v>
      </c>
      <c r="BG21">
        <f>三表!BG67</f>
        <v>36.099578999999999</v>
      </c>
      <c r="BH21">
        <f>三表!BH67</f>
        <v>34.570056000000001</v>
      </c>
      <c r="BI21">
        <f>三表!BI67</f>
        <v>36.954456999999998</v>
      </c>
      <c r="BJ21">
        <f>三表!BJ67</f>
        <v>38.729657000000003</v>
      </c>
      <c r="BK21">
        <f>三表!BK67</f>
        <v>36.760108000000002</v>
      </c>
      <c r="BL21">
        <f>三表!BL67</f>
        <v>36.159004000000003</v>
      </c>
      <c r="BM21">
        <f>三表!BM67</f>
        <v>38.232283000000002</v>
      </c>
      <c r="BN21">
        <f>三表!BN67</f>
        <v>40.410471999999999</v>
      </c>
      <c r="BO21">
        <f>三表!BO67</f>
        <v>39.713469000000003</v>
      </c>
      <c r="BP21">
        <f>三表!BP67</f>
        <v>39.648017000000003</v>
      </c>
      <c r="BQ21">
        <f>三表!BQ67</f>
        <v>41.955202999999997</v>
      </c>
      <c r="BR21">
        <f>三表!BR67</f>
        <v>45.310918999999998</v>
      </c>
      <c r="BS21">
        <f>三表!BS67</f>
        <v>44.312379999999997</v>
      </c>
      <c r="BT21">
        <f>三表!BT67</f>
        <v>44.574047999999998</v>
      </c>
      <c r="BU21">
        <f>三表!BU67</f>
        <v>45.376868000000002</v>
      </c>
      <c r="BV21">
        <f>三表!BV67</f>
        <v>46.314197</v>
      </c>
      <c r="BW21">
        <f>三表!BW67</f>
        <v>43.674444000000001</v>
      </c>
      <c r="BX21">
        <f>三表!BX67</f>
        <v>43.445988999999997</v>
      </c>
      <c r="BY21">
        <f>三表!BY67</f>
        <v>44.266429000000002</v>
      </c>
      <c r="BZ21">
        <f>三表!BZ67</f>
        <v>46.292616000000002</v>
      </c>
      <c r="CA21">
        <f>三表!CA67</f>
        <v>45.328667000000003</v>
      </c>
      <c r="CB21">
        <f>三表!CB67</f>
        <v>44.369337999999999</v>
      </c>
      <c r="CC21">
        <f>三表!CC67</f>
        <v>0</v>
      </c>
      <c r="CD21" t="s">
        <v>45</v>
      </c>
    </row>
    <row r="22" spans="2:82" x14ac:dyDescent="0.55000000000000004">
      <c r="CD22" t="s">
        <v>45</v>
      </c>
    </row>
    <row r="23" spans="2:82" x14ac:dyDescent="0.55000000000000004">
      <c r="CD23" t="s">
        <v>45</v>
      </c>
    </row>
    <row r="24" spans="2:82" x14ac:dyDescent="0.55000000000000004">
      <c r="CD24" t="s">
        <v>45</v>
      </c>
    </row>
    <row r="25" spans="2:82" x14ac:dyDescent="0.55000000000000004">
      <c r="CD25" t="s">
        <v>45</v>
      </c>
    </row>
    <row r="26" spans="2:82" x14ac:dyDescent="0.55000000000000004">
      <c r="CD26" t="s">
        <v>45</v>
      </c>
    </row>
    <row r="27" spans="2:82" x14ac:dyDescent="0.55000000000000004">
      <c r="CD27" t="s">
        <v>45</v>
      </c>
    </row>
    <row r="28" spans="2:82" x14ac:dyDescent="0.55000000000000004">
      <c r="CD28" t="s">
        <v>45</v>
      </c>
    </row>
    <row r="29" spans="2:82" x14ac:dyDescent="0.55000000000000004">
      <c r="CD29" t="s">
        <v>45</v>
      </c>
    </row>
    <row r="30" spans="2:82" x14ac:dyDescent="0.55000000000000004">
      <c r="CD30" t="s">
        <v>45</v>
      </c>
    </row>
    <row r="31" spans="2:82" x14ac:dyDescent="0.55000000000000004">
      <c r="CD31" t="s">
        <v>45</v>
      </c>
    </row>
    <row r="32" spans="2:82" x14ac:dyDescent="0.55000000000000004">
      <c r="CD32" t="s">
        <v>45</v>
      </c>
    </row>
    <row r="33" spans="82:82" x14ac:dyDescent="0.55000000000000004">
      <c r="CD33" t="s">
        <v>45</v>
      </c>
    </row>
    <row r="34" spans="82:82" x14ac:dyDescent="0.55000000000000004">
      <c r="CD34" t="s">
        <v>45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70780-A5DA-458D-98DE-7B3EB8AA8BB6}">
  <dimension ref="A1:Q80"/>
  <sheetViews>
    <sheetView showGridLines="0" tabSelected="1" zoomScale="40" zoomScaleNormal="40" workbookViewId="0"/>
  </sheetViews>
  <sheetFormatPr defaultRowHeight="18" x14ac:dyDescent="0.55000000000000004"/>
  <cols>
    <col min="1" max="1" width="11" bestFit="1" customWidth="1"/>
    <col min="2" max="17" width="16.58203125" customWidth="1"/>
  </cols>
  <sheetData>
    <row r="1" spans="1:17" x14ac:dyDescent="0.55000000000000004">
      <c r="B1" t="s">
        <v>724</v>
      </c>
      <c r="C1" t="s">
        <v>173</v>
      </c>
      <c r="D1" t="s">
        <v>725</v>
      </c>
      <c r="E1" t="s">
        <v>589</v>
      </c>
      <c r="F1" t="s">
        <v>592</v>
      </c>
      <c r="G1" t="s">
        <v>595</v>
      </c>
      <c r="H1" t="s">
        <v>597</v>
      </c>
      <c r="I1" t="s">
        <v>722</v>
      </c>
      <c r="J1" t="s">
        <v>176</v>
      </c>
      <c r="K1" t="s">
        <v>715</v>
      </c>
      <c r="L1" t="s">
        <v>707</v>
      </c>
      <c r="M1" t="s">
        <v>177</v>
      </c>
      <c r="N1" t="s">
        <v>178</v>
      </c>
      <c r="O1" t="s">
        <v>179</v>
      </c>
      <c r="P1" t="s">
        <v>719</v>
      </c>
      <c r="Q1" t="s">
        <v>576</v>
      </c>
    </row>
    <row r="2" spans="1:17" x14ac:dyDescent="0.55000000000000004">
      <c r="A2" s="138">
        <v>38504</v>
      </c>
      <c r="B2">
        <v>233165</v>
      </c>
      <c r="C2">
        <v>131778</v>
      </c>
      <c r="D2">
        <v>104890</v>
      </c>
      <c r="E2">
        <v>0</v>
      </c>
      <c r="F2">
        <v>0</v>
      </c>
      <c r="G2">
        <v>0</v>
      </c>
      <c r="H2">
        <v>13613</v>
      </c>
      <c r="I2">
        <v>91277</v>
      </c>
      <c r="J2">
        <v>26887</v>
      </c>
      <c r="K2">
        <v>1206</v>
      </c>
      <c r="L2">
        <v>441</v>
      </c>
      <c r="M2">
        <v>27652</v>
      </c>
      <c r="N2">
        <v>210</v>
      </c>
      <c r="O2">
        <v>588</v>
      </c>
      <c r="P2">
        <v>27274</v>
      </c>
      <c r="Q2">
        <v>15056</v>
      </c>
    </row>
    <row r="3" spans="1:17" x14ac:dyDescent="0.55000000000000004">
      <c r="A3" s="138">
        <v>38596</v>
      </c>
      <c r="B3">
        <v>249933</v>
      </c>
      <c r="C3">
        <v>140598</v>
      </c>
      <c r="D3">
        <v>104415</v>
      </c>
      <c r="E3">
        <v>0</v>
      </c>
      <c r="F3">
        <v>0</v>
      </c>
      <c r="G3">
        <v>0</v>
      </c>
      <c r="H3">
        <v>14027</v>
      </c>
      <c r="I3">
        <v>90388</v>
      </c>
      <c r="J3">
        <v>36183</v>
      </c>
      <c r="K3">
        <v>764</v>
      </c>
      <c r="L3">
        <v>961</v>
      </c>
      <c r="M3">
        <v>35986</v>
      </c>
      <c r="N3">
        <v>80</v>
      </c>
      <c r="O3">
        <v>854</v>
      </c>
      <c r="P3">
        <v>35212</v>
      </c>
      <c r="Q3">
        <v>23430</v>
      </c>
    </row>
    <row r="4" spans="1:17" x14ac:dyDescent="0.55000000000000004">
      <c r="A4" s="138">
        <v>38687</v>
      </c>
      <c r="B4">
        <v>262935</v>
      </c>
      <c r="C4">
        <v>151667</v>
      </c>
      <c r="D4">
        <v>109532</v>
      </c>
      <c r="E4">
        <v>0</v>
      </c>
      <c r="F4">
        <v>0</v>
      </c>
      <c r="G4">
        <v>0</v>
      </c>
      <c r="H4">
        <v>14779</v>
      </c>
      <c r="I4">
        <v>94753</v>
      </c>
      <c r="J4">
        <v>42135</v>
      </c>
      <c r="K4">
        <v>1366</v>
      </c>
      <c r="L4">
        <v>64</v>
      </c>
      <c r="M4">
        <v>43437</v>
      </c>
      <c r="N4">
        <v>59</v>
      </c>
      <c r="O4">
        <v>302</v>
      </c>
      <c r="P4">
        <v>43193</v>
      </c>
      <c r="Q4">
        <v>25726</v>
      </c>
    </row>
    <row r="5" spans="1:17" x14ac:dyDescent="0.55000000000000004">
      <c r="A5" s="138">
        <v>38777</v>
      </c>
      <c r="B5">
        <v>225197</v>
      </c>
      <c r="C5">
        <v>119453</v>
      </c>
      <c r="D5">
        <v>104524</v>
      </c>
      <c r="E5">
        <v>0</v>
      </c>
      <c r="F5">
        <v>0</v>
      </c>
      <c r="G5">
        <v>0</v>
      </c>
      <c r="H5">
        <v>18339</v>
      </c>
      <c r="I5">
        <v>86185</v>
      </c>
      <c r="J5">
        <v>14929</v>
      </c>
      <c r="K5">
        <v>1192</v>
      </c>
      <c r="L5">
        <v>1240</v>
      </c>
      <c r="M5">
        <v>14881</v>
      </c>
      <c r="N5">
        <v>1314</v>
      </c>
      <c r="O5">
        <v>4967</v>
      </c>
      <c r="P5">
        <v>11229</v>
      </c>
      <c r="Q5">
        <v>6928</v>
      </c>
    </row>
    <row r="6" spans="1:17" x14ac:dyDescent="0.55000000000000004">
      <c r="A6" s="138">
        <v>38869</v>
      </c>
      <c r="B6">
        <v>283854</v>
      </c>
      <c r="C6">
        <v>167686</v>
      </c>
      <c r="D6">
        <v>143489</v>
      </c>
      <c r="E6">
        <v>0</v>
      </c>
      <c r="F6">
        <v>0</v>
      </c>
      <c r="G6">
        <v>0</v>
      </c>
      <c r="H6">
        <v>20640</v>
      </c>
      <c r="I6">
        <v>122849</v>
      </c>
      <c r="J6">
        <v>24197</v>
      </c>
      <c r="K6">
        <v>1215</v>
      </c>
      <c r="L6">
        <v>881</v>
      </c>
      <c r="M6">
        <v>24531</v>
      </c>
      <c r="N6">
        <v>194</v>
      </c>
      <c r="O6">
        <v>526</v>
      </c>
      <c r="P6">
        <v>24200</v>
      </c>
      <c r="Q6">
        <v>12806</v>
      </c>
    </row>
    <row r="7" spans="1:17" x14ac:dyDescent="0.55000000000000004">
      <c r="A7" s="138">
        <v>38961</v>
      </c>
      <c r="B7">
        <v>318684</v>
      </c>
      <c r="C7">
        <v>189870</v>
      </c>
      <c r="D7">
        <v>155640</v>
      </c>
      <c r="E7">
        <v>0</v>
      </c>
      <c r="F7">
        <v>0</v>
      </c>
      <c r="G7">
        <v>0</v>
      </c>
      <c r="H7">
        <v>23122</v>
      </c>
      <c r="I7">
        <v>132518</v>
      </c>
      <c r="J7">
        <v>34229</v>
      </c>
      <c r="K7">
        <v>2011</v>
      </c>
      <c r="L7">
        <v>2291</v>
      </c>
      <c r="M7">
        <v>33949</v>
      </c>
      <c r="N7">
        <v>73</v>
      </c>
      <c r="O7">
        <v>965</v>
      </c>
      <c r="P7">
        <v>33056</v>
      </c>
      <c r="Q7">
        <v>16765</v>
      </c>
    </row>
    <row r="8" spans="1:17" x14ac:dyDescent="0.55000000000000004">
      <c r="A8" s="138">
        <v>39052</v>
      </c>
      <c r="B8">
        <v>329134</v>
      </c>
      <c r="C8">
        <v>196594</v>
      </c>
      <c r="D8">
        <v>156867</v>
      </c>
      <c r="E8">
        <v>0</v>
      </c>
      <c r="F8">
        <v>0</v>
      </c>
      <c r="G8">
        <v>0</v>
      </c>
      <c r="H8">
        <v>23533</v>
      </c>
      <c r="I8">
        <v>133334</v>
      </c>
      <c r="J8">
        <v>39726</v>
      </c>
      <c r="K8">
        <v>1438</v>
      </c>
      <c r="L8">
        <v>1086</v>
      </c>
      <c r="M8">
        <v>40079</v>
      </c>
      <c r="N8">
        <v>529</v>
      </c>
      <c r="O8">
        <v>730</v>
      </c>
      <c r="P8">
        <v>39878</v>
      </c>
      <c r="Q8">
        <v>28153</v>
      </c>
    </row>
    <row r="9" spans="1:17" x14ac:dyDescent="0.55000000000000004">
      <c r="A9" s="138">
        <v>39142</v>
      </c>
      <c r="B9">
        <v>300136</v>
      </c>
      <c r="C9">
        <v>174386</v>
      </c>
      <c r="D9">
        <v>151681</v>
      </c>
      <c r="E9">
        <v>0</v>
      </c>
      <c r="F9">
        <v>0</v>
      </c>
      <c r="G9">
        <v>0</v>
      </c>
      <c r="H9">
        <v>24876</v>
      </c>
      <c r="I9">
        <v>126805</v>
      </c>
      <c r="J9">
        <v>22706</v>
      </c>
      <c r="K9">
        <v>1609</v>
      </c>
      <c r="L9">
        <v>2697</v>
      </c>
      <c r="M9">
        <v>21617</v>
      </c>
      <c r="N9">
        <v>1055</v>
      </c>
      <c r="O9">
        <v>2679</v>
      </c>
      <c r="P9">
        <v>19993</v>
      </c>
      <c r="Q9">
        <v>12803</v>
      </c>
    </row>
    <row r="10" spans="1:17" x14ac:dyDescent="0.55000000000000004">
      <c r="A10" s="138">
        <v>39234</v>
      </c>
      <c r="B10">
        <v>318225</v>
      </c>
      <c r="C10">
        <v>186669</v>
      </c>
      <c r="D10">
        <v>161045</v>
      </c>
      <c r="E10">
        <v>0</v>
      </c>
      <c r="F10">
        <v>0</v>
      </c>
      <c r="G10">
        <v>0</v>
      </c>
      <c r="H10">
        <v>22347</v>
      </c>
      <c r="I10">
        <v>138698</v>
      </c>
      <c r="J10">
        <v>25623</v>
      </c>
      <c r="K10">
        <v>1643</v>
      </c>
      <c r="L10">
        <v>1787</v>
      </c>
      <c r="M10">
        <v>25479</v>
      </c>
      <c r="N10">
        <v>99</v>
      </c>
      <c r="O10">
        <v>674</v>
      </c>
      <c r="P10">
        <v>24904</v>
      </c>
      <c r="Q10">
        <v>13006</v>
      </c>
    </row>
    <row r="11" spans="1:17" x14ac:dyDescent="0.55000000000000004">
      <c r="A11" s="138">
        <v>39326</v>
      </c>
      <c r="B11">
        <v>336239</v>
      </c>
      <c r="C11">
        <v>194943</v>
      </c>
      <c r="D11">
        <v>165015</v>
      </c>
      <c r="E11">
        <v>0</v>
      </c>
      <c r="F11">
        <v>0</v>
      </c>
      <c r="G11">
        <v>0</v>
      </c>
      <c r="H11">
        <v>23091</v>
      </c>
      <c r="I11">
        <v>141924</v>
      </c>
      <c r="J11">
        <v>29928</v>
      </c>
      <c r="K11">
        <v>2019</v>
      </c>
      <c r="L11">
        <v>2392</v>
      </c>
      <c r="M11">
        <v>29555</v>
      </c>
      <c r="N11">
        <v>198</v>
      </c>
      <c r="O11">
        <v>746</v>
      </c>
      <c r="P11">
        <v>29008</v>
      </c>
      <c r="Q11">
        <v>16310</v>
      </c>
    </row>
    <row r="12" spans="1:17" x14ac:dyDescent="0.55000000000000004">
      <c r="A12" s="138">
        <v>39417</v>
      </c>
      <c r="B12">
        <v>345650</v>
      </c>
      <c r="C12">
        <v>201880</v>
      </c>
      <c r="D12">
        <v>161306</v>
      </c>
      <c r="E12">
        <v>0</v>
      </c>
      <c r="F12">
        <v>0</v>
      </c>
      <c r="G12">
        <v>0</v>
      </c>
      <c r="H12">
        <v>23725</v>
      </c>
      <c r="I12">
        <v>137581</v>
      </c>
      <c r="J12">
        <v>40574</v>
      </c>
      <c r="K12">
        <v>1166</v>
      </c>
      <c r="L12">
        <v>1247</v>
      </c>
      <c r="M12">
        <v>40493</v>
      </c>
      <c r="N12">
        <v>34</v>
      </c>
      <c r="O12">
        <v>315</v>
      </c>
      <c r="P12">
        <v>40211</v>
      </c>
      <c r="Q12">
        <v>24380</v>
      </c>
    </row>
    <row r="13" spans="1:17" x14ac:dyDescent="0.55000000000000004">
      <c r="A13" s="138">
        <v>39508</v>
      </c>
      <c r="B13">
        <v>318399</v>
      </c>
      <c r="C13">
        <v>180868</v>
      </c>
      <c r="D13">
        <v>160741</v>
      </c>
      <c r="E13">
        <v>0</v>
      </c>
      <c r="F13">
        <v>0</v>
      </c>
      <c r="G13">
        <v>0</v>
      </c>
      <c r="H13">
        <v>24281</v>
      </c>
      <c r="I13">
        <v>136460</v>
      </c>
      <c r="J13">
        <v>20127</v>
      </c>
      <c r="K13">
        <v>1874</v>
      </c>
      <c r="L13">
        <v>3305</v>
      </c>
      <c r="M13">
        <v>18696</v>
      </c>
      <c r="N13">
        <v>216</v>
      </c>
      <c r="O13">
        <v>2638</v>
      </c>
      <c r="P13">
        <v>16274</v>
      </c>
      <c r="Q13">
        <v>12865</v>
      </c>
    </row>
    <row r="14" spans="1:17" x14ac:dyDescent="0.55000000000000004">
      <c r="A14" s="138">
        <v>39600</v>
      </c>
      <c r="B14">
        <v>316848</v>
      </c>
      <c r="C14">
        <v>181957</v>
      </c>
      <c r="D14">
        <v>156250</v>
      </c>
      <c r="E14">
        <v>32436</v>
      </c>
      <c r="F14">
        <v>24959</v>
      </c>
      <c r="G14">
        <v>11501</v>
      </c>
      <c r="H14">
        <v>21519</v>
      </c>
      <c r="I14">
        <v>65835</v>
      </c>
      <c r="J14">
        <v>25707</v>
      </c>
      <c r="K14">
        <v>2206</v>
      </c>
      <c r="L14">
        <v>1845</v>
      </c>
      <c r="M14">
        <v>26068</v>
      </c>
      <c r="N14">
        <v>175</v>
      </c>
      <c r="O14">
        <v>699</v>
      </c>
      <c r="P14">
        <v>25543</v>
      </c>
      <c r="Q14">
        <v>17096</v>
      </c>
    </row>
    <row r="15" spans="1:17" x14ac:dyDescent="0.55000000000000004">
      <c r="A15" s="138">
        <v>39692</v>
      </c>
      <c r="B15">
        <v>341057</v>
      </c>
      <c r="C15">
        <v>189627</v>
      </c>
      <c r="D15">
        <v>160591</v>
      </c>
      <c r="E15">
        <v>32468</v>
      </c>
      <c r="F15">
        <v>22408</v>
      </c>
      <c r="G15">
        <v>11523</v>
      </c>
      <c r="H15">
        <v>21833</v>
      </c>
      <c r="I15">
        <v>72359</v>
      </c>
      <c r="J15">
        <v>29035</v>
      </c>
      <c r="K15">
        <v>1872</v>
      </c>
      <c r="L15">
        <v>1989</v>
      </c>
      <c r="M15">
        <v>28918</v>
      </c>
      <c r="N15">
        <v>220</v>
      </c>
      <c r="O15">
        <v>921</v>
      </c>
      <c r="P15">
        <v>28218</v>
      </c>
      <c r="Q15">
        <v>15296</v>
      </c>
    </row>
    <row r="16" spans="1:17" x14ac:dyDescent="0.55000000000000004">
      <c r="A16" s="138">
        <v>39783</v>
      </c>
      <c r="B16">
        <v>346201</v>
      </c>
      <c r="C16">
        <v>194178</v>
      </c>
      <c r="D16">
        <v>157507</v>
      </c>
      <c r="E16">
        <v>32121</v>
      </c>
      <c r="F16">
        <v>23660</v>
      </c>
      <c r="G16">
        <v>11379</v>
      </c>
      <c r="H16">
        <v>22187</v>
      </c>
      <c r="I16">
        <v>68160</v>
      </c>
      <c r="J16">
        <v>36671</v>
      </c>
      <c r="K16">
        <v>1397</v>
      </c>
      <c r="L16">
        <v>2255</v>
      </c>
      <c r="M16">
        <v>35813</v>
      </c>
      <c r="N16">
        <v>654</v>
      </c>
      <c r="O16">
        <v>865</v>
      </c>
      <c r="P16">
        <v>35602</v>
      </c>
      <c r="Q16">
        <v>21817</v>
      </c>
    </row>
    <row r="17" spans="1:17" x14ac:dyDescent="0.55000000000000004">
      <c r="A17" s="138">
        <v>39873</v>
      </c>
      <c r="B17">
        <v>272210</v>
      </c>
      <c r="C17">
        <v>151565</v>
      </c>
      <c r="D17">
        <v>146179</v>
      </c>
      <c r="E17">
        <v>28670</v>
      </c>
      <c r="F17">
        <v>19231</v>
      </c>
      <c r="G17">
        <v>11723</v>
      </c>
      <c r="H17">
        <v>21923</v>
      </c>
      <c r="I17">
        <v>64632</v>
      </c>
      <c r="J17">
        <v>5387</v>
      </c>
      <c r="K17">
        <v>1274</v>
      </c>
      <c r="L17">
        <v>2850</v>
      </c>
      <c r="M17">
        <v>3810</v>
      </c>
      <c r="N17">
        <v>879</v>
      </c>
      <c r="O17">
        <v>2039</v>
      </c>
      <c r="P17">
        <v>2650</v>
      </c>
      <c r="Q17">
        <v>10253</v>
      </c>
    </row>
    <row r="18" spans="1:17" x14ac:dyDescent="0.55000000000000004">
      <c r="A18" s="138">
        <v>39965</v>
      </c>
      <c r="B18">
        <v>287213</v>
      </c>
      <c r="C18">
        <v>167564</v>
      </c>
      <c r="D18">
        <v>148126</v>
      </c>
      <c r="E18">
        <v>30413</v>
      </c>
      <c r="F18">
        <v>23461</v>
      </c>
      <c r="G18">
        <v>11234</v>
      </c>
      <c r="H18">
        <v>20255</v>
      </c>
      <c r="I18">
        <v>62763</v>
      </c>
      <c r="J18">
        <v>19438</v>
      </c>
      <c r="K18">
        <v>1794</v>
      </c>
      <c r="L18">
        <v>1301</v>
      </c>
      <c r="M18">
        <v>19931</v>
      </c>
      <c r="N18">
        <v>39</v>
      </c>
      <c r="O18">
        <v>643</v>
      </c>
      <c r="P18">
        <v>19326</v>
      </c>
      <c r="Q18">
        <v>11800</v>
      </c>
    </row>
    <row r="19" spans="1:17" x14ac:dyDescent="0.55000000000000004">
      <c r="A19" s="138">
        <v>40057</v>
      </c>
      <c r="B19">
        <v>311838</v>
      </c>
      <c r="C19">
        <v>180335</v>
      </c>
      <c r="D19">
        <v>154188</v>
      </c>
      <c r="E19">
        <v>31072</v>
      </c>
      <c r="F19">
        <v>22804</v>
      </c>
      <c r="G19">
        <v>11326</v>
      </c>
      <c r="H19">
        <v>21184</v>
      </c>
      <c r="I19">
        <v>67802</v>
      </c>
      <c r="J19">
        <v>26146</v>
      </c>
      <c r="K19">
        <v>1300</v>
      </c>
      <c r="L19">
        <v>1516</v>
      </c>
      <c r="M19">
        <v>25930</v>
      </c>
      <c r="N19">
        <v>63</v>
      </c>
      <c r="O19">
        <v>4723</v>
      </c>
      <c r="P19">
        <v>21271</v>
      </c>
      <c r="Q19">
        <v>13437</v>
      </c>
    </row>
    <row r="20" spans="1:17" x14ac:dyDescent="0.55000000000000004">
      <c r="A20" s="138">
        <v>40148</v>
      </c>
      <c r="B20">
        <v>311583</v>
      </c>
      <c r="C20">
        <v>187280</v>
      </c>
      <c r="D20">
        <v>148078</v>
      </c>
      <c r="E20">
        <v>30950</v>
      </c>
      <c r="F20">
        <v>21469</v>
      </c>
      <c r="G20">
        <v>10975</v>
      </c>
      <c r="H20">
        <v>21471</v>
      </c>
      <c r="I20">
        <v>63213</v>
      </c>
      <c r="J20">
        <v>39203</v>
      </c>
      <c r="K20">
        <v>1394</v>
      </c>
      <c r="L20">
        <v>1198</v>
      </c>
      <c r="M20">
        <v>39399</v>
      </c>
      <c r="N20">
        <v>20</v>
      </c>
      <c r="O20">
        <v>2712</v>
      </c>
      <c r="P20">
        <v>36707</v>
      </c>
      <c r="Q20">
        <v>19419</v>
      </c>
    </row>
    <row r="21" spans="1:17" x14ac:dyDescent="0.55000000000000004">
      <c r="A21" s="138">
        <v>40238</v>
      </c>
      <c r="B21">
        <v>273750</v>
      </c>
      <c r="C21">
        <v>156201</v>
      </c>
      <c r="D21">
        <v>146955</v>
      </c>
      <c r="E21">
        <v>32093</v>
      </c>
      <c r="F21">
        <v>18624</v>
      </c>
      <c r="G21">
        <v>11376</v>
      </c>
      <c r="H21">
        <v>21867</v>
      </c>
      <c r="I21">
        <v>62995</v>
      </c>
      <c r="J21">
        <v>9246</v>
      </c>
      <c r="K21">
        <v>472</v>
      </c>
      <c r="L21">
        <v>1406</v>
      </c>
      <c r="M21">
        <v>8312</v>
      </c>
      <c r="N21">
        <v>518</v>
      </c>
      <c r="O21">
        <v>3173</v>
      </c>
      <c r="P21">
        <v>5657</v>
      </c>
      <c r="Q21">
        <v>-4150</v>
      </c>
    </row>
    <row r="22" spans="1:17" x14ac:dyDescent="0.55000000000000004">
      <c r="A22" s="138">
        <v>40330</v>
      </c>
      <c r="B22">
        <v>289969</v>
      </c>
      <c r="C22">
        <v>171132</v>
      </c>
      <c r="D22">
        <v>144961</v>
      </c>
      <c r="E22">
        <v>31383</v>
      </c>
      <c r="F22">
        <v>20978</v>
      </c>
      <c r="G22">
        <v>11147</v>
      </c>
      <c r="H22">
        <v>20267</v>
      </c>
      <c r="I22">
        <v>61186</v>
      </c>
      <c r="J22">
        <v>26170</v>
      </c>
      <c r="K22">
        <v>1531</v>
      </c>
      <c r="L22">
        <v>2292</v>
      </c>
      <c r="M22">
        <v>25409</v>
      </c>
      <c r="N22">
        <v>89</v>
      </c>
      <c r="O22">
        <v>2356</v>
      </c>
      <c r="P22">
        <v>23142</v>
      </c>
      <c r="Q22">
        <v>12476</v>
      </c>
    </row>
    <row r="23" spans="1:17" x14ac:dyDescent="0.55000000000000004">
      <c r="A23" s="138">
        <v>40422</v>
      </c>
      <c r="B23">
        <v>311382</v>
      </c>
      <c r="C23">
        <v>181717</v>
      </c>
      <c r="D23">
        <v>150014</v>
      </c>
      <c r="E23">
        <v>30987</v>
      </c>
      <c r="F23">
        <v>21461</v>
      </c>
      <c r="G23">
        <v>11212</v>
      </c>
      <c r="H23">
        <v>20233</v>
      </c>
      <c r="I23">
        <v>66121</v>
      </c>
      <c r="J23">
        <v>31703</v>
      </c>
      <c r="K23">
        <v>1098</v>
      </c>
      <c r="L23">
        <v>1770</v>
      </c>
      <c r="M23">
        <v>31031</v>
      </c>
      <c r="N23">
        <v>187</v>
      </c>
      <c r="O23">
        <v>756</v>
      </c>
      <c r="P23">
        <v>30463</v>
      </c>
      <c r="Q23">
        <v>15361</v>
      </c>
    </row>
    <row r="24" spans="1:17" x14ac:dyDescent="0.55000000000000004">
      <c r="A24" s="138">
        <v>40513</v>
      </c>
      <c r="B24">
        <v>313093</v>
      </c>
      <c r="C24">
        <v>185813</v>
      </c>
      <c r="D24">
        <v>143458</v>
      </c>
      <c r="E24">
        <v>30414</v>
      </c>
      <c r="F24">
        <v>20125</v>
      </c>
      <c r="G24">
        <v>11221</v>
      </c>
      <c r="H24">
        <v>20281</v>
      </c>
      <c r="I24">
        <v>61417</v>
      </c>
      <c r="J24">
        <v>42355</v>
      </c>
      <c r="K24">
        <v>1544</v>
      </c>
      <c r="L24">
        <v>1644</v>
      </c>
      <c r="M24">
        <v>42256</v>
      </c>
      <c r="N24">
        <v>74</v>
      </c>
      <c r="O24">
        <v>275</v>
      </c>
      <c r="P24">
        <v>42054</v>
      </c>
      <c r="Q24">
        <v>23374</v>
      </c>
    </row>
    <row r="25" spans="1:17" x14ac:dyDescent="0.55000000000000004">
      <c r="A25" s="138">
        <v>40603</v>
      </c>
      <c r="B25">
        <v>272387</v>
      </c>
      <c r="C25">
        <v>149199</v>
      </c>
      <c r="D25">
        <v>144836</v>
      </c>
      <c r="E25">
        <v>31563</v>
      </c>
      <c r="F25">
        <v>18517</v>
      </c>
      <c r="G25">
        <v>11936</v>
      </c>
      <c r="H25">
        <v>8092</v>
      </c>
      <c r="I25">
        <v>74728</v>
      </c>
      <c r="J25">
        <v>4363</v>
      </c>
      <c r="K25">
        <v>984</v>
      </c>
      <c r="L25">
        <v>706</v>
      </c>
      <c r="M25">
        <v>4640</v>
      </c>
      <c r="N25">
        <v>998</v>
      </c>
      <c r="O25">
        <v>5278</v>
      </c>
      <c r="P25">
        <v>359</v>
      </c>
      <c r="Q25">
        <v>-4474</v>
      </c>
    </row>
    <row r="26" spans="1:17" x14ac:dyDescent="0.55000000000000004">
      <c r="A26" s="138">
        <v>40695</v>
      </c>
      <c r="B26">
        <v>294939</v>
      </c>
      <c r="C26">
        <v>170411</v>
      </c>
      <c r="D26">
        <v>141166</v>
      </c>
      <c r="E26">
        <v>30636</v>
      </c>
      <c r="F26">
        <v>19869</v>
      </c>
      <c r="G26">
        <v>11645</v>
      </c>
      <c r="H26">
        <v>19408</v>
      </c>
      <c r="I26">
        <v>59608</v>
      </c>
      <c r="J26">
        <v>29245</v>
      </c>
      <c r="K26">
        <v>1794</v>
      </c>
      <c r="L26">
        <v>1020</v>
      </c>
      <c r="M26">
        <v>30019</v>
      </c>
      <c r="N26">
        <v>91</v>
      </c>
      <c r="O26">
        <v>1754</v>
      </c>
      <c r="P26">
        <v>28356</v>
      </c>
      <c r="Q26">
        <v>15183</v>
      </c>
    </row>
    <row r="27" spans="1:17" x14ac:dyDescent="0.55000000000000004">
      <c r="A27" s="138">
        <v>40787</v>
      </c>
      <c r="B27">
        <v>319946</v>
      </c>
      <c r="C27">
        <v>180973</v>
      </c>
      <c r="D27">
        <v>152710</v>
      </c>
      <c r="E27">
        <v>30449</v>
      </c>
      <c r="F27">
        <v>23848</v>
      </c>
      <c r="G27">
        <v>11928</v>
      </c>
      <c r="H27">
        <v>19896</v>
      </c>
      <c r="I27">
        <v>66589</v>
      </c>
      <c r="J27">
        <v>28262</v>
      </c>
      <c r="K27">
        <v>1511</v>
      </c>
      <c r="L27">
        <v>897</v>
      </c>
      <c r="M27">
        <v>28876</v>
      </c>
      <c r="N27">
        <v>84</v>
      </c>
      <c r="O27">
        <v>1461</v>
      </c>
      <c r="P27">
        <v>27499</v>
      </c>
      <c r="Q27">
        <v>15559</v>
      </c>
    </row>
    <row r="28" spans="1:17" x14ac:dyDescent="0.55000000000000004">
      <c r="A28" s="138">
        <v>40878</v>
      </c>
      <c r="B28">
        <v>319919</v>
      </c>
      <c r="C28">
        <v>183946</v>
      </c>
      <c r="D28">
        <v>147386</v>
      </c>
      <c r="E28">
        <v>30732</v>
      </c>
      <c r="F28">
        <v>21427</v>
      </c>
      <c r="G28">
        <v>11954</v>
      </c>
      <c r="H28">
        <v>19997</v>
      </c>
      <c r="I28">
        <v>63276</v>
      </c>
      <c r="J28">
        <v>36561</v>
      </c>
      <c r="K28">
        <v>1387</v>
      </c>
      <c r="L28">
        <v>866</v>
      </c>
      <c r="M28">
        <v>37081</v>
      </c>
      <c r="N28">
        <v>75</v>
      </c>
      <c r="O28">
        <v>515</v>
      </c>
      <c r="P28">
        <v>36642</v>
      </c>
      <c r="Q28">
        <v>18634</v>
      </c>
    </row>
    <row r="29" spans="1:17" x14ac:dyDescent="0.55000000000000004">
      <c r="A29" s="138">
        <v>40969</v>
      </c>
      <c r="B29">
        <v>281291</v>
      </c>
      <c r="C29">
        <v>155754</v>
      </c>
      <c r="D29">
        <v>141232</v>
      </c>
      <c r="E29">
        <v>29969</v>
      </c>
      <c r="F29">
        <v>17065</v>
      </c>
      <c r="G29">
        <v>12644</v>
      </c>
      <c r="H29">
        <v>7833</v>
      </c>
      <c r="I29">
        <v>73721</v>
      </c>
      <c r="J29">
        <v>14522</v>
      </c>
      <c r="K29">
        <v>622</v>
      </c>
      <c r="L29">
        <v>1095</v>
      </c>
      <c r="M29">
        <v>14050</v>
      </c>
      <c r="N29">
        <v>23</v>
      </c>
      <c r="O29">
        <v>1312</v>
      </c>
      <c r="P29">
        <v>12761</v>
      </c>
      <c r="Q29">
        <v>3058</v>
      </c>
    </row>
    <row r="30" spans="1:17" x14ac:dyDescent="0.55000000000000004">
      <c r="A30" s="138">
        <v>41061</v>
      </c>
      <c r="B30">
        <v>294530</v>
      </c>
      <c r="C30">
        <v>165985</v>
      </c>
      <c r="D30">
        <v>145255</v>
      </c>
      <c r="E30">
        <v>30556</v>
      </c>
      <c r="F30">
        <v>22027</v>
      </c>
      <c r="G30">
        <v>11954</v>
      </c>
      <c r="H30">
        <v>19110</v>
      </c>
      <c r="I30">
        <v>61608</v>
      </c>
      <c r="J30">
        <v>20730</v>
      </c>
      <c r="K30">
        <v>1596</v>
      </c>
      <c r="L30">
        <v>512</v>
      </c>
      <c r="M30">
        <v>21814</v>
      </c>
      <c r="N30">
        <v>392</v>
      </c>
      <c r="O30">
        <v>372</v>
      </c>
      <c r="P30">
        <v>21834</v>
      </c>
      <c r="Q30">
        <v>15676</v>
      </c>
    </row>
    <row r="31" spans="1:17" x14ac:dyDescent="0.55000000000000004">
      <c r="A31" s="138">
        <v>41153</v>
      </c>
      <c r="B31">
        <v>314446</v>
      </c>
      <c r="C31">
        <v>180049</v>
      </c>
      <c r="D31">
        <v>147402</v>
      </c>
      <c r="E31">
        <v>30140</v>
      </c>
      <c r="F31">
        <v>21183</v>
      </c>
      <c r="G31">
        <v>12053</v>
      </c>
      <c r="H31">
        <v>19143</v>
      </c>
      <c r="I31">
        <v>64883</v>
      </c>
      <c r="J31">
        <v>32647</v>
      </c>
      <c r="K31">
        <v>1567</v>
      </c>
      <c r="L31">
        <v>675</v>
      </c>
      <c r="M31">
        <v>33539</v>
      </c>
      <c r="N31">
        <v>58</v>
      </c>
      <c r="O31">
        <v>732</v>
      </c>
      <c r="P31">
        <v>32865</v>
      </c>
      <c r="Q31">
        <v>20185</v>
      </c>
    </row>
    <row r="32" spans="1:17" x14ac:dyDescent="0.55000000000000004">
      <c r="A32" s="138">
        <v>41244</v>
      </c>
      <c r="B32">
        <v>0</v>
      </c>
      <c r="C32">
        <v>0</v>
      </c>
      <c r="D32">
        <v>0</v>
      </c>
      <c r="E32">
        <v>0</v>
      </c>
      <c r="F32">
        <v>0</v>
      </c>
      <c r="G32">
        <v>0</v>
      </c>
      <c r="H32">
        <v>0</v>
      </c>
      <c r="I32">
        <v>0</v>
      </c>
      <c r="J32">
        <v>0</v>
      </c>
      <c r="K32">
        <v>0</v>
      </c>
      <c r="L32">
        <v>0</v>
      </c>
      <c r="M32">
        <v>0</v>
      </c>
      <c r="N32">
        <v>0</v>
      </c>
      <c r="O32">
        <v>0</v>
      </c>
      <c r="P32">
        <v>0</v>
      </c>
      <c r="Q32">
        <v>0</v>
      </c>
    </row>
    <row r="33" spans="1:17" x14ac:dyDescent="0.55000000000000004">
      <c r="A33" s="138">
        <v>41334</v>
      </c>
      <c r="B33">
        <v>289045</v>
      </c>
      <c r="C33">
        <v>161697</v>
      </c>
      <c r="D33">
        <v>143361</v>
      </c>
      <c r="E33">
        <v>31530</v>
      </c>
      <c r="F33">
        <v>20180</v>
      </c>
      <c r="G33">
        <v>11917</v>
      </c>
      <c r="H33">
        <v>18388</v>
      </c>
      <c r="I33">
        <v>61346</v>
      </c>
      <c r="J33">
        <v>18336</v>
      </c>
      <c r="K33">
        <v>1711</v>
      </c>
      <c r="L33">
        <v>557</v>
      </c>
      <c r="M33">
        <v>19490</v>
      </c>
      <c r="N33">
        <v>390</v>
      </c>
      <c r="O33">
        <v>621</v>
      </c>
      <c r="P33">
        <v>19259</v>
      </c>
      <c r="Q33">
        <v>10522</v>
      </c>
    </row>
    <row r="34" spans="1:17" x14ac:dyDescent="0.55000000000000004">
      <c r="A34" s="138">
        <v>41426</v>
      </c>
      <c r="B34">
        <v>335908</v>
      </c>
      <c r="C34">
        <v>187268</v>
      </c>
      <c r="D34">
        <v>162660</v>
      </c>
      <c r="E34">
        <v>34557</v>
      </c>
      <c r="F34">
        <v>24634</v>
      </c>
      <c r="G34">
        <v>12625</v>
      </c>
      <c r="H34">
        <v>18789</v>
      </c>
      <c r="I34">
        <v>72055</v>
      </c>
      <c r="J34">
        <v>24608</v>
      </c>
      <c r="K34">
        <v>1826</v>
      </c>
      <c r="L34">
        <v>1030</v>
      </c>
      <c r="M34">
        <v>25404</v>
      </c>
      <c r="N34">
        <v>405</v>
      </c>
      <c r="O34">
        <v>6713</v>
      </c>
      <c r="P34">
        <v>19096</v>
      </c>
      <c r="Q34">
        <v>7740</v>
      </c>
    </row>
    <row r="35" spans="1:17" x14ac:dyDescent="0.55000000000000004">
      <c r="A35" s="138">
        <v>41518</v>
      </c>
      <c r="B35">
        <v>325585</v>
      </c>
      <c r="C35">
        <v>186077</v>
      </c>
      <c r="D35">
        <v>147157</v>
      </c>
      <c r="E35">
        <v>31704</v>
      </c>
      <c r="F35">
        <v>18772</v>
      </c>
      <c r="G35">
        <v>12074</v>
      </c>
      <c r="H35">
        <v>18989</v>
      </c>
      <c r="I35">
        <v>65618</v>
      </c>
      <c r="J35">
        <v>38920</v>
      </c>
      <c r="K35">
        <v>1339</v>
      </c>
      <c r="L35">
        <v>644</v>
      </c>
      <c r="M35">
        <v>39615</v>
      </c>
      <c r="N35">
        <v>11</v>
      </c>
      <c r="O35">
        <v>3492</v>
      </c>
      <c r="P35">
        <v>36134</v>
      </c>
      <c r="Q35">
        <v>21290</v>
      </c>
    </row>
    <row r="36" spans="1:17" x14ac:dyDescent="0.55000000000000004">
      <c r="A36" s="138">
        <v>41609</v>
      </c>
      <c r="B36">
        <v>364679</v>
      </c>
      <c r="C36">
        <v>207406</v>
      </c>
      <c r="D36">
        <v>164614</v>
      </c>
      <c r="E36">
        <v>32474</v>
      </c>
      <c r="F36">
        <v>22820</v>
      </c>
      <c r="G36">
        <v>13084</v>
      </c>
      <c r="H36">
        <v>7302</v>
      </c>
      <c r="I36">
        <v>88934</v>
      </c>
      <c r="J36">
        <v>42792</v>
      </c>
      <c r="K36">
        <v>1375</v>
      </c>
      <c r="L36">
        <v>623</v>
      </c>
      <c r="M36">
        <v>43544</v>
      </c>
      <c r="N36">
        <v>87</v>
      </c>
      <c r="O36">
        <v>3181</v>
      </c>
      <c r="P36">
        <v>40450</v>
      </c>
      <c r="Q36">
        <v>25212</v>
      </c>
    </row>
    <row r="37" spans="1:17" x14ac:dyDescent="0.55000000000000004">
      <c r="A37" s="138">
        <v>41699</v>
      </c>
      <c r="B37">
        <v>341200</v>
      </c>
      <c r="C37">
        <v>190418</v>
      </c>
      <c r="D37">
        <v>150776</v>
      </c>
      <c r="E37">
        <v>32189</v>
      </c>
      <c r="F37">
        <v>20878</v>
      </c>
      <c r="G37">
        <v>12800</v>
      </c>
      <c r="H37">
        <v>19377</v>
      </c>
      <c r="I37">
        <v>65532</v>
      </c>
      <c r="J37">
        <v>39642</v>
      </c>
      <c r="K37">
        <v>1832</v>
      </c>
      <c r="L37">
        <v>374</v>
      </c>
      <c r="M37">
        <v>41100</v>
      </c>
      <c r="N37">
        <v>58</v>
      </c>
      <c r="O37">
        <v>580</v>
      </c>
      <c r="P37">
        <v>40578</v>
      </c>
      <c r="Q37">
        <v>25195</v>
      </c>
    </row>
    <row r="38" spans="1:17" x14ac:dyDescent="0.55000000000000004">
      <c r="A38" s="138">
        <v>41791</v>
      </c>
      <c r="B38">
        <v>324740</v>
      </c>
      <c r="C38">
        <v>175845</v>
      </c>
      <c r="D38">
        <v>166138</v>
      </c>
      <c r="E38">
        <v>34112</v>
      </c>
      <c r="F38">
        <v>28259</v>
      </c>
      <c r="G38">
        <v>13417</v>
      </c>
      <c r="H38">
        <v>19106</v>
      </c>
      <c r="I38">
        <v>71244</v>
      </c>
      <c r="J38">
        <v>9707</v>
      </c>
      <c r="K38">
        <v>1583</v>
      </c>
      <c r="L38">
        <v>927</v>
      </c>
      <c r="M38">
        <v>10363</v>
      </c>
      <c r="N38">
        <v>18</v>
      </c>
      <c r="O38">
        <v>579</v>
      </c>
      <c r="P38">
        <v>9802</v>
      </c>
      <c r="Q38">
        <v>6451</v>
      </c>
    </row>
    <row r="39" spans="1:17" x14ac:dyDescent="0.55000000000000004">
      <c r="A39" s="138">
        <v>41883</v>
      </c>
      <c r="B39">
        <v>341305</v>
      </c>
      <c r="C39">
        <v>184069</v>
      </c>
      <c r="D39">
        <v>152498</v>
      </c>
      <c r="E39">
        <v>32560</v>
      </c>
      <c r="F39">
        <v>20818</v>
      </c>
      <c r="G39">
        <v>12583</v>
      </c>
      <c r="H39">
        <v>19179</v>
      </c>
      <c r="I39">
        <v>67358</v>
      </c>
      <c r="J39">
        <v>31571</v>
      </c>
      <c r="K39">
        <v>1816</v>
      </c>
      <c r="L39">
        <v>445</v>
      </c>
      <c r="M39">
        <v>32942</v>
      </c>
      <c r="N39">
        <v>132</v>
      </c>
      <c r="O39">
        <v>593</v>
      </c>
      <c r="P39">
        <v>32481</v>
      </c>
      <c r="Q39">
        <v>19024</v>
      </c>
    </row>
    <row r="40" spans="1:17" x14ac:dyDescent="0.55000000000000004">
      <c r="A40" s="138">
        <v>41974</v>
      </c>
      <c r="B40">
        <v>394462</v>
      </c>
      <c r="C40">
        <v>219170</v>
      </c>
      <c r="D40">
        <v>166820</v>
      </c>
      <c r="E40">
        <v>32113</v>
      </c>
      <c r="F40">
        <v>22455</v>
      </c>
      <c r="G40">
        <v>12939</v>
      </c>
      <c r="H40">
        <v>6900</v>
      </c>
      <c r="I40">
        <v>92413</v>
      </c>
      <c r="J40">
        <v>52350</v>
      </c>
      <c r="K40">
        <v>2534</v>
      </c>
      <c r="L40">
        <v>505</v>
      </c>
      <c r="M40">
        <v>54379</v>
      </c>
      <c r="N40">
        <v>124</v>
      </c>
      <c r="O40">
        <v>10603</v>
      </c>
      <c r="P40">
        <v>43900</v>
      </c>
      <c r="Q40">
        <v>28920</v>
      </c>
    </row>
    <row r="41" spans="1:17" x14ac:dyDescent="0.55000000000000004">
      <c r="A41" s="138">
        <v>42064</v>
      </c>
      <c r="B41">
        <v>328777</v>
      </c>
      <c r="C41">
        <v>173973</v>
      </c>
      <c r="D41">
        <v>150564</v>
      </c>
      <c r="E41">
        <v>33013</v>
      </c>
      <c r="F41">
        <v>21014</v>
      </c>
      <c r="G41">
        <v>12800</v>
      </c>
      <c r="H41">
        <v>17734</v>
      </c>
      <c r="I41">
        <v>66003</v>
      </c>
      <c r="J41">
        <v>23409</v>
      </c>
      <c r="K41">
        <v>2166</v>
      </c>
      <c r="L41">
        <v>584</v>
      </c>
      <c r="M41">
        <v>24991</v>
      </c>
      <c r="N41">
        <v>144</v>
      </c>
      <c r="O41">
        <v>593</v>
      </c>
      <c r="P41">
        <v>24542</v>
      </c>
      <c r="Q41">
        <v>12016</v>
      </c>
    </row>
    <row r="42" spans="1:17" x14ac:dyDescent="0.55000000000000004">
      <c r="A42" s="138">
        <v>42156</v>
      </c>
      <c r="B42">
        <v>366390</v>
      </c>
      <c r="C42">
        <v>201653</v>
      </c>
      <c r="D42">
        <v>164968</v>
      </c>
      <c r="E42">
        <v>33764</v>
      </c>
      <c r="F42">
        <v>27518</v>
      </c>
      <c r="G42">
        <v>13126</v>
      </c>
      <c r="H42">
        <v>17965</v>
      </c>
      <c r="I42">
        <v>72595</v>
      </c>
      <c r="J42">
        <v>36685</v>
      </c>
      <c r="K42">
        <v>1349</v>
      </c>
      <c r="L42">
        <v>1809</v>
      </c>
      <c r="M42">
        <v>36225</v>
      </c>
      <c r="N42">
        <v>547</v>
      </c>
      <c r="O42">
        <v>2179</v>
      </c>
      <c r="P42">
        <v>34593</v>
      </c>
      <c r="Q42">
        <v>22029</v>
      </c>
    </row>
    <row r="43" spans="1:17" x14ac:dyDescent="0.55000000000000004">
      <c r="A43" s="138">
        <v>42248</v>
      </c>
      <c r="B43">
        <v>367310</v>
      </c>
      <c r="C43">
        <v>204039</v>
      </c>
      <c r="D43">
        <v>153895</v>
      </c>
      <c r="E43">
        <v>33012</v>
      </c>
      <c r="F43">
        <v>20015</v>
      </c>
      <c r="G43">
        <v>12674</v>
      </c>
      <c r="H43">
        <v>18480</v>
      </c>
      <c r="I43">
        <v>69714</v>
      </c>
      <c r="J43">
        <v>50144</v>
      </c>
      <c r="K43">
        <v>2063</v>
      </c>
      <c r="L43">
        <v>-134</v>
      </c>
      <c r="M43">
        <v>52341</v>
      </c>
      <c r="N43">
        <v>140</v>
      </c>
      <c r="O43">
        <v>882</v>
      </c>
      <c r="P43">
        <v>51599</v>
      </c>
      <c r="Q43">
        <v>34155</v>
      </c>
    </row>
    <row r="44" spans="1:17" x14ac:dyDescent="0.55000000000000004">
      <c r="A44" s="138">
        <v>42339</v>
      </c>
      <c r="B44">
        <v>409314</v>
      </c>
      <c r="C44">
        <v>233905</v>
      </c>
      <c r="D44">
        <v>179763</v>
      </c>
      <c r="E44">
        <v>33521</v>
      </c>
      <c r="F44">
        <v>25949</v>
      </c>
      <c r="G44">
        <v>13400</v>
      </c>
      <c r="H44">
        <v>6566</v>
      </c>
      <c r="I44">
        <v>100327</v>
      </c>
      <c r="J44">
        <v>54142</v>
      </c>
      <c r="K44">
        <v>2022</v>
      </c>
      <c r="L44">
        <v>448</v>
      </c>
      <c r="M44">
        <v>55716</v>
      </c>
      <c r="N44">
        <v>730</v>
      </c>
      <c r="O44">
        <v>5601</v>
      </c>
      <c r="P44">
        <v>50845</v>
      </c>
      <c r="Q44">
        <v>30662</v>
      </c>
    </row>
    <row r="45" spans="1:17" x14ac:dyDescent="0.55000000000000004">
      <c r="A45" s="138">
        <v>42430</v>
      </c>
      <c r="B45">
        <v>335092</v>
      </c>
      <c r="C45">
        <v>184744</v>
      </c>
      <c r="D45">
        <v>150295</v>
      </c>
      <c r="E45">
        <v>47127</v>
      </c>
      <c r="F45">
        <v>21502</v>
      </c>
      <c r="G45">
        <v>13203</v>
      </c>
      <c r="H45">
        <v>13950</v>
      </c>
      <c r="I45">
        <v>54513</v>
      </c>
      <c r="J45">
        <v>34449</v>
      </c>
      <c r="K45">
        <v>986</v>
      </c>
      <c r="L45">
        <v>2508</v>
      </c>
      <c r="M45">
        <v>32927</v>
      </c>
      <c r="N45">
        <v>0</v>
      </c>
      <c r="O45">
        <v>0</v>
      </c>
      <c r="P45">
        <v>32927</v>
      </c>
      <c r="Q45">
        <v>20801</v>
      </c>
    </row>
    <row r="46" spans="1:17" x14ac:dyDescent="0.55000000000000004">
      <c r="A46" s="138">
        <v>42522</v>
      </c>
      <c r="B46">
        <v>364437</v>
      </c>
      <c r="C46">
        <v>206151</v>
      </c>
      <c r="D46">
        <v>159505</v>
      </c>
      <c r="E46">
        <v>48385</v>
      </c>
      <c r="F46">
        <v>25649</v>
      </c>
      <c r="G46">
        <v>13524</v>
      </c>
      <c r="H46">
        <v>11906</v>
      </c>
      <c r="I46">
        <v>60041</v>
      </c>
      <c r="J46">
        <v>46646</v>
      </c>
      <c r="K46">
        <v>685</v>
      </c>
      <c r="L46">
        <v>3109</v>
      </c>
      <c r="M46">
        <v>44222</v>
      </c>
      <c r="N46">
        <v>0</v>
      </c>
      <c r="O46">
        <v>0</v>
      </c>
      <c r="P46">
        <v>44222</v>
      </c>
      <c r="Q46">
        <v>29203</v>
      </c>
    </row>
    <row r="47" spans="1:17" x14ac:dyDescent="0.55000000000000004">
      <c r="A47" s="138">
        <v>42614</v>
      </c>
      <c r="B47">
        <v>355560</v>
      </c>
      <c r="C47">
        <v>201071</v>
      </c>
      <c r="D47">
        <v>150964</v>
      </c>
      <c r="E47">
        <v>46800</v>
      </c>
      <c r="F47">
        <v>22172</v>
      </c>
      <c r="G47">
        <v>13301</v>
      </c>
      <c r="H47">
        <v>12313</v>
      </c>
      <c r="I47">
        <v>56378</v>
      </c>
      <c r="J47">
        <v>50107</v>
      </c>
      <c r="K47">
        <v>863</v>
      </c>
      <c r="L47">
        <v>1149</v>
      </c>
      <c r="M47">
        <v>49821</v>
      </c>
      <c r="N47">
        <v>0</v>
      </c>
      <c r="O47">
        <v>0</v>
      </c>
      <c r="P47">
        <v>49821</v>
      </c>
      <c r="Q47">
        <v>36353</v>
      </c>
    </row>
    <row r="48" spans="1:17" x14ac:dyDescent="0.55000000000000004">
      <c r="A48" s="138">
        <v>42705</v>
      </c>
      <c r="B48">
        <v>402521</v>
      </c>
      <c r="C48">
        <v>228142</v>
      </c>
      <c r="D48">
        <v>173773</v>
      </c>
      <c r="E48">
        <v>48810</v>
      </c>
      <c r="F48">
        <v>28114</v>
      </c>
      <c r="G48">
        <v>14572</v>
      </c>
      <c r="H48">
        <v>12947</v>
      </c>
      <c r="I48">
        <v>69330</v>
      </c>
      <c r="J48">
        <v>54369</v>
      </c>
      <c r="K48">
        <v>749</v>
      </c>
      <c r="L48">
        <v>-1342</v>
      </c>
      <c r="M48">
        <v>56460</v>
      </c>
      <c r="N48">
        <v>0</v>
      </c>
      <c r="O48">
        <v>0</v>
      </c>
      <c r="P48">
        <v>56460</v>
      </c>
      <c r="Q48">
        <v>40194</v>
      </c>
    </row>
    <row r="49" spans="1:17" x14ac:dyDescent="0.55000000000000004">
      <c r="A49" s="138">
        <v>42795</v>
      </c>
      <c r="B49">
        <v>345179</v>
      </c>
      <c r="C49">
        <v>148376</v>
      </c>
      <c r="D49">
        <v>109767</v>
      </c>
      <c r="E49">
        <v>36808</v>
      </c>
      <c r="F49">
        <v>19782</v>
      </c>
      <c r="G49">
        <v>14345</v>
      </c>
      <c r="H49">
        <v>13089</v>
      </c>
      <c r="I49">
        <v>25743</v>
      </c>
      <c r="J49">
        <v>38609</v>
      </c>
      <c r="K49">
        <v>866</v>
      </c>
      <c r="L49">
        <v>1462</v>
      </c>
      <c r="M49">
        <v>38013</v>
      </c>
      <c r="N49">
        <v>0</v>
      </c>
      <c r="O49">
        <v>0</v>
      </c>
      <c r="P49">
        <v>38013</v>
      </c>
      <c r="Q49">
        <v>24169</v>
      </c>
    </row>
    <row r="50" spans="1:17" x14ac:dyDescent="0.55000000000000004">
      <c r="A50" s="138">
        <v>42887</v>
      </c>
      <c r="B50">
        <v>372125</v>
      </c>
      <c r="C50">
        <v>165823</v>
      </c>
      <c r="D50">
        <v>117078</v>
      </c>
      <c r="E50">
        <v>37562</v>
      </c>
      <c r="F50">
        <v>24906</v>
      </c>
      <c r="G50">
        <v>14355</v>
      </c>
      <c r="H50">
        <v>13476</v>
      </c>
      <c r="I50">
        <v>26779</v>
      </c>
      <c r="J50">
        <v>48745</v>
      </c>
      <c r="K50">
        <v>762</v>
      </c>
      <c r="L50">
        <v>809</v>
      </c>
      <c r="M50">
        <v>48698</v>
      </c>
      <c r="N50">
        <v>0</v>
      </c>
      <c r="O50">
        <v>0</v>
      </c>
      <c r="P50">
        <v>48698</v>
      </c>
      <c r="Q50">
        <v>32299</v>
      </c>
    </row>
    <row r="51" spans="1:17" x14ac:dyDescent="0.55000000000000004">
      <c r="A51" s="138">
        <v>42979</v>
      </c>
      <c r="B51">
        <v>362946</v>
      </c>
      <c r="C51">
        <v>155985</v>
      </c>
      <c r="D51">
        <v>105548</v>
      </c>
      <c r="E51">
        <v>35711</v>
      </c>
      <c r="F51">
        <v>20219</v>
      </c>
      <c r="G51">
        <v>13850</v>
      </c>
      <c r="H51">
        <v>13710</v>
      </c>
      <c r="I51">
        <v>22058</v>
      </c>
      <c r="J51">
        <v>50437</v>
      </c>
      <c r="K51">
        <v>1026</v>
      </c>
      <c r="L51">
        <v>812</v>
      </c>
      <c r="M51">
        <v>50651</v>
      </c>
      <c r="N51">
        <v>0</v>
      </c>
      <c r="O51">
        <v>0</v>
      </c>
      <c r="P51">
        <v>50651</v>
      </c>
      <c r="Q51">
        <v>39955</v>
      </c>
    </row>
    <row r="52" spans="1:17" x14ac:dyDescent="0.55000000000000004">
      <c r="A52" s="138">
        <v>43070</v>
      </c>
      <c r="B52">
        <v>409171</v>
      </c>
      <c r="C52">
        <v>185130</v>
      </c>
      <c r="D52">
        <v>118130</v>
      </c>
      <c r="E52">
        <v>36926</v>
      </c>
      <c r="F52">
        <v>25028</v>
      </c>
      <c r="G52">
        <v>14153</v>
      </c>
      <c r="H52">
        <v>14233</v>
      </c>
      <c r="I52">
        <v>27790</v>
      </c>
      <c r="J52">
        <v>67000</v>
      </c>
      <c r="K52">
        <v>805</v>
      </c>
      <c r="L52">
        <v>877</v>
      </c>
      <c r="M52">
        <v>66928</v>
      </c>
      <c r="N52">
        <v>0</v>
      </c>
      <c r="O52">
        <v>0</v>
      </c>
      <c r="P52">
        <v>66928</v>
      </c>
      <c r="Q52">
        <v>50587</v>
      </c>
    </row>
    <row r="53" spans="1:17" x14ac:dyDescent="0.55000000000000004">
      <c r="A53" s="138">
        <v>43160</v>
      </c>
      <c r="B53">
        <v>350645</v>
      </c>
      <c r="C53">
        <v>146246</v>
      </c>
      <c r="D53">
        <v>106801</v>
      </c>
      <c r="E53">
        <v>37377</v>
      </c>
      <c r="F53">
        <v>17610</v>
      </c>
      <c r="G53">
        <v>14600</v>
      </c>
      <c r="H53">
        <v>14543</v>
      </c>
      <c r="I53">
        <v>22671</v>
      </c>
      <c r="J53">
        <v>39445</v>
      </c>
      <c r="K53">
        <v>958</v>
      </c>
      <c r="L53">
        <v>1740</v>
      </c>
      <c r="M53">
        <v>38663</v>
      </c>
      <c r="N53">
        <v>0</v>
      </c>
      <c r="O53">
        <v>0</v>
      </c>
      <c r="P53">
        <v>38663</v>
      </c>
      <c r="Q53">
        <v>27774</v>
      </c>
    </row>
    <row r="54" spans="1:17" x14ac:dyDescent="0.55000000000000004">
      <c r="A54" s="138">
        <v>43252</v>
      </c>
      <c r="B54">
        <v>378385</v>
      </c>
      <c r="C54">
        <v>166271</v>
      </c>
      <c r="D54">
        <v>114961</v>
      </c>
      <c r="E54">
        <v>37063</v>
      </c>
      <c r="F54">
        <v>22833</v>
      </c>
      <c r="G54">
        <v>14314</v>
      </c>
      <c r="H54">
        <v>14951</v>
      </c>
      <c r="I54">
        <v>25800</v>
      </c>
      <c r="J54">
        <v>51310</v>
      </c>
      <c r="K54">
        <v>789</v>
      </c>
      <c r="L54">
        <v>858</v>
      </c>
      <c r="M54">
        <v>51241</v>
      </c>
      <c r="N54">
        <v>0</v>
      </c>
      <c r="O54">
        <v>0</v>
      </c>
      <c r="P54">
        <v>51241</v>
      </c>
      <c r="Q54">
        <v>35031</v>
      </c>
    </row>
    <row r="55" spans="1:17" x14ac:dyDescent="0.55000000000000004">
      <c r="A55" s="138">
        <v>43344</v>
      </c>
      <c r="B55">
        <v>368779</v>
      </c>
      <c r="C55">
        <v>158003</v>
      </c>
      <c r="D55">
        <v>106571</v>
      </c>
      <c r="E55">
        <v>37204</v>
      </c>
      <c r="F55">
        <v>17933</v>
      </c>
      <c r="G55">
        <v>14186</v>
      </c>
      <c r="H55">
        <v>15098</v>
      </c>
      <c r="I55">
        <v>22150</v>
      </c>
      <c r="J55">
        <v>51432</v>
      </c>
      <c r="K55">
        <v>1158</v>
      </c>
      <c r="L55">
        <v>601</v>
      </c>
      <c r="M55">
        <v>51989</v>
      </c>
      <c r="N55">
        <v>0</v>
      </c>
      <c r="O55">
        <v>0</v>
      </c>
      <c r="P55">
        <v>51989</v>
      </c>
      <c r="Q55">
        <v>36631</v>
      </c>
    </row>
    <row r="56" spans="1:17" x14ac:dyDescent="0.55000000000000004">
      <c r="A56" s="138">
        <v>43435</v>
      </c>
      <c r="B56">
        <v>410198</v>
      </c>
      <c r="C56">
        <v>183498</v>
      </c>
      <c r="D56">
        <v>117982</v>
      </c>
      <c r="E56">
        <v>36576</v>
      </c>
      <c r="F56">
        <v>21898</v>
      </c>
      <c r="G56">
        <v>14600</v>
      </c>
      <c r="H56">
        <v>16070</v>
      </c>
      <c r="I56">
        <v>28838</v>
      </c>
      <c r="J56">
        <v>65516</v>
      </c>
      <c r="K56">
        <v>894</v>
      </c>
      <c r="L56">
        <v>1052</v>
      </c>
      <c r="M56">
        <v>65358</v>
      </c>
      <c r="N56">
        <v>0</v>
      </c>
      <c r="O56">
        <v>0</v>
      </c>
      <c r="P56">
        <v>65358</v>
      </c>
      <c r="Q56">
        <v>54262</v>
      </c>
    </row>
    <row r="57" spans="1:17" x14ac:dyDescent="0.55000000000000004">
      <c r="A57" s="138">
        <v>43525</v>
      </c>
      <c r="B57">
        <v>346904</v>
      </c>
      <c r="C57">
        <v>146178</v>
      </c>
      <c r="D57">
        <v>107971</v>
      </c>
      <c r="E57">
        <v>38160</v>
      </c>
      <c r="F57">
        <v>16362</v>
      </c>
      <c r="G57">
        <v>15300</v>
      </c>
      <c r="H57">
        <v>21151</v>
      </c>
      <c r="I57">
        <v>16998</v>
      </c>
      <c r="J57">
        <v>38207</v>
      </c>
      <c r="K57">
        <v>1345</v>
      </c>
      <c r="L57">
        <v>949</v>
      </c>
      <c r="M57">
        <v>38603</v>
      </c>
      <c r="N57">
        <v>0</v>
      </c>
      <c r="O57">
        <v>0</v>
      </c>
      <c r="P57">
        <v>38603</v>
      </c>
      <c r="Q57">
        <v>26440</v>
      </c>
    </row>
    <row r="58" spans="1:17" x14ac:dyDescent="0.55000000000000004">
      <c r="A58" s="138">
        <v>43617</v>
      </c>
      <c r="B58">
        <v>374495</v>
      </c>
      <c r="C58">
        <v>163589</v>
      </c>
      <c r="D58">
        <v>115410</v>
      </c>
      <c r="E58">
        <v>36858</v>
      </c>
      <c r="F58">
        <v>22909</v>
      </c>
      <c r="G58">
        <v>14800</v>
      </c>
      <c r="H58">
        <v>21498</v>
      </c>
      <c r="I58">
        <v>19345</v>
      </c>
      <c r="J58">
        <v>48179</v>
      </c>
      <c r="K58">
        <v>550</v>
      </c>
      <c r="L58">
        <v>1817</v>
      </c>
      <c r="M58">
        <v>46912</v>
      </c>
      <c r="N58">
        <v>0</v>
      </c>
      <c r="O58">
        <v>0</v>
      </c>
      <c r="P58">
        <v>46912</v>
      </c>
      <c r="Q58">
        <v>30855</v>
      </c>
    </row>
    <row r="59" spans="1:17" x14ac:dyDescent="0.55000000000000004">
      <c r="A59" s="138">
        <v>43709</v>
      </c>
      <c r="B59">
        <v>387931</v>
      </c>
      <c r="C59">
        <v>169788</v>
      </c>
      <c r="D59">
        <v>105202</v>
      </c>
      <c r="E59">
        <v>36563</v>
      </c>
      <c r="F59">
        <v>17171</v>
      </c>
      <c r="G59">
        <v>14300</v>
      </c>
      <c r="H59">
        <v>21976</v>
      </c>
      <c r="I59">
        <v>15192</v>
      </c>
      <c r="J59">
        <v>64586</v>
      </c>
      <c r="K59">
        <v>1343</v>
      </c>
      <c r="L59">
        <v>2007</v>
      </c>
      <c r="M59">
        <v>63922</v>
      </c>
      <c r="N59">
        <v>0</v>
      </c>
      <c r="O59">
        <v>0</v>
      </c>
      <c r="P59">
        <v>63922</v>
      </c>
      <c r="Q59">
        <v>46284</v>
      </c>
    </row>
    <row r="60" spans="1:17" x14ac:dyDescent="0.55000000000000004">
      <c r="A60" s="138">
        <v>43800</v>
      </c>
      <c r="B60">
        <v>392911</v>
      </c>
      <c r="C60">
        <v>173963</v>
      </c>
      <c r="D60">
        <v>113212</v>
      </c>
      <c r="E60">
        <v>36850</v>
      </c>
      <c r="F60">
        <v>21103</v>
      </c>
      <c r="G60">
        <v>14743</v>
      </c>
      <c r="H60">
        <v>18744</v>
      </c>
      <c r="I60">
        <v>21772</v>
      </c>
      <c r="J60">
        <v>60751</v>
      </c>
      <c r="K60">
        <v>915</v>
      </c>
      <c r="L60">
        <v>458</v>
      </c>
      <c r="M60">
        <v>61208</v>
      </c>
      <c r="N60">
        <v>0</v>
      </c>
      <c r="O60">
        <v>0</v>
      </c>
      <c r="P60">
        <v>61208</v>
      </c>
      <c r="Q60">
        <v>44634</v>
      </c>
    </row>
    <row r="61" spans="1:17" x14ac:dyDescent="0.55000000000000004">
      <c r="A61" s="138">
        <v>43891</v>
      </c>
      <c r="B61">
        <v>337767</v>
      </c>
      <c r="C61">
        <v>144335</v>
      </c>
      <c r="D61">
        <v>105056</v>
      </c>
      <c r="E61">
        <v>37394</v>
      </c>
      <c r="F61">
        <v>16137</v>
      </c>
      <c r="G61">
        <v>15110</v>
      </c>
      <c r="H61">
        <v>21426</v>
      </c>
      <c r="I61">
        <v>14989</v>
      </c>
      <c r="J61">
        <v>39279</v>
      </c>
      <c r="K61">
        <v>1275</v>
      </c>
      <c r="L61">
        <v>3277</v>
      </c>
      <c r="M61">
        <v>37277</v>
      </c>
      <c r="N61">
        <v>0</v>
      </c>
      <c r="O61">
        <v>0</v>
      </c>
      <c r="P61">
        <v>37277</v>
      </c>
      <c r="Q61">
        <v>26665</v>
      </c>
    </row>
    <row r="62" spans="1:17" x14ac:dyDescent="0.55000000000000004">
      <c r="A62" s="138">
        <v>43983</v>
      </c>
      <c r="B62">
        <v>329391</v>
      </c>
      <c r="C62">
        <v>138612</v>
      </c>
      <c r="D62">
        <v>103407</v>
      </c>
      <c r="E62">
        <v>36675</v>
      </c>
      <c r="F62">
        <v>19914</v>
      </c>
      <c r="G62">
        <v>13790</v>
      </c>
      <c r="H62">
        <v>21270</v>
      </c>
      <c r="I62">
        <v>11758</v>
      </c>
      <c r="J62">
        <v>35205</v>
      </c>
      <c r="K62">
        <v>960</v>
      </c>
      <c r="L62">
        <v>-288</v>
      </c>
      <c r="M62">
        <v>36453</v>
      </c>
      <c r="N62">
        <v>0</v>
      </c>
      <c r="O62">
        <v>0</v>
      </c>
      <c r="P62">
        <v>36453</v>
      </c>
      <c r="Q62">
        <v>23935</v>
      </c>
    </row>
    <row r="63" spans="1:17" x14ac:dyDescent="0.55000000000000004">
      <c r="A63" s="138">
        <v>44075</v>
      </c>
      <c r="B63">
        <v>338102</v>
      </c>
      <c r="C63">
        <v>143570</v>
      </c>
      <c r="D63">
        <v>97992</v>
      </c>
      <c r="E63">
        <v>37442</v>
      </c>
      <c r="F63">
        <v>15592</v>
      </c>
      <c r="G63">
        <v>14600</v>
      </c>
      <c r="H63">
        <v>21448</v>
      </c>
      <c r="I63">
        <v>8910</v>
      </c>
      <c r="J63">
        <v>45578</v>
      </c>
      <c r="K63">
        <v>1181</v>
      </c>
      <c r="L63">
        <v>1341</v>
      </c>
      <c r="M63">
        <v>45418</v>
      </c>
      <c r="N63">
        <v>0</v>
      </c>
      <c r="O63">
        <v>0</v>
      </c>
      <c r="P63">
        <v>45418</v>
      </c>
      <c r="Q63">
        <v>35341</v>
      </c>
    </row>
    <row r="64" spans="1:17" x14ac:dyDescent="0.55000000000000004">
      <c r="A64" s="138">
        <v>44166</v>
      </c>
      <c r="B64">
        <v>376737</v>
      </c>
      <c r="C64">
        <v>164176</v>
      </c>
      <c r="D64">
        <v>108675</v>
      </c>
      <c r="E64">
        <v>36770</v>
      </c>
      <c r="F64">
        <v>20341</v>
      </c>
      <c r="G64">
        <v>15009</v>
      </c>
      <c r="H64">
        <v>21936</v>
      </c>
      <c r="I64">
        <v>14619</v>
      </c>
      <c r="J64">
        <v>55501</v>
      </c>
      <c r="K64">
        <v>831</v>
      </c>
      <c r="L64">
        <v>1509</v>
      </c>
      <c r="M64">
        <v>54823</v>
      </c>
      <c r="N64">
        <v>0</v>
      </c>
      <c r="O64">
        <v>0</v>
      </c>
      <c r="P64">
        <v>54823</v>
      </c>
      <c r="Q64">
        <v>40201</v>
      </c>
    </row>
    <row r="65" spans="1:17" x14ac:dyDescent="0.55000000000000004">
      <c r="A65" s="138">
        <v>44256</v>
      </c>
      <c r="B65">
        <v>320558</v>
      </c>
      <c r="C65">
        <v>130736</v>
      </c>
      <c r="D65">
        <v>99799</v>
      </c>
      <c r="E65">
        <v>38205</v>
      </c>
      <c r="F65">
        <v>14594</v>
      </c>
      <c r="G65">
        <v>14908</v>
      </c>
      <c r="H65">
        <v>21704</v>
      </c>
      <c r="I65">
        <v>10388</v>
      </c>
      <c r="J65">
        <v>30937</v>
      </c>
      <c r="K65">
        <v>3629</v>
      </c>
      <c r="L65">
        <v>665</v>
      </c>
      <c r="M65">
        <v>33901</v>
      </c>
      <c r="N65">
        <v>0</v>
      </c>
      <c r="O65">
        <v>0</v>
      </c>
      <c r="P65">
        <v>33901</v>
      </c>
      <c r="Q65">
        <v>25719</v>
      </c>
    </row>
    <row r="66" spans="1:17" x14ac:dyDescent="0.55000000000000004">
      <c r="A66" s="138">
        <v>44348</v>
      </c>
      <c r="B66">
        <v>354621</v>
      </c>
      <c r="C66">
        <v>146689</v>
      </c>
      <c r="D66">
        <v>107075</v>
      </c>
      <c r="E66">
        <v>38822</v>
      </c>
      <c r="F66">
        <v>20723</v>
      </c>
      <c r="G66">
        <v>14692</v>
      </c>
      <c r="H66">
        <v>21937</v>
      </c>
      <c r="I66">
        <v>10901</v>
      </c>
      <c r="J66">
        <v>39614</v>
      </c>
      <c r="K66">
        <v>1250</v>
      </c>
      <c r="L66">
        <v>632</v>
      </c>
      <c r="M66">
        <v>40232</v>
      </c>
      <c r="N66">
        <v>0</v>
      </c>
      <c r="O66">
        <v>0</v>
      </c>
      <c r="P66">
        <v>40232</v>
      </c>
      <c r="Q66">
        <v>26819</v>
      </c>
    </row>
    <row r="67" spans="1:17" x14ac:dyDescent="0.55000000000000004">
      <c r="A67" s="138">
        <v>44440</v>
      </c>
      <c r="B67">
        <v>345780</v>
      </c>
      <c r="C67">
        <v>139359</v>
      </c>
      <c r="D67">
        <v>100916</v>
      </c>
      <c r="E67">
        <v>37936</v>
      </c>
      <c r="F67">
        <v>17141</v>
      </c>
      <c r="G67">
        <v>14200</v>
      </c>
      <c r="H67">
        <v>22025</v>
      </c>
      <c r="I67">
        <v>9614</v>
      </c>
      <c r="J67">
        <v>38443</v>
      </c>
      <c r="K67">
        <v>1589</v>
      </c>
      <c r="L67">
        <v>656</v>
      </c>
      <c r="M67">
        <v>39376</v>
      </c>
      <c r="N67">
        <v>0</v>
      </c>
      <c r="O67">
        <v>0</v>
      </c>
      <c r="P67">
        <v>39376</v>
      </c>
      <c r="Q67">
        <v>29532</v>
      </c>
    </row>
    <row r="68" spans="1:17" x14ac:dyDescent="0.55000000000000004">
      <c r="A68" s="138">
        <v>44531</v>
      </c>
      <c r="B68">
        <v>397809</v>
      </c>
      <c r="C68">
        <v>156410</v>
      </c>
      <c r="D68">
        <v>121894</v>
      </c>
      <c r="E68">
        <v>38215</v>
      </c>
      <c r="F68">
        <v>22389</v>
      </c>
      <c r="G68">
        <v>15200</v>
      </c>
      <c r="H68">
        <v>21675</v>
      </c>
      <c r="I68">
        <v>24415</v>
      </c>
      <c r="J68">
        <v>34516</v>
      </c>
      <c r="K68">
        <v>2622</v>
      </c>
      <c r="L68">
        <v>645</v>
      </c>
      <c r="M68">
        <v>36493</v>
      </c>
      <c r="N68">
        <v>0</v>
      </c>
      <c r="O68">
        <v>0</v>
      </c>
      <c r="P68">
        <v>36493</v>
      </c>
      <c r="Q68">
        <v>27566</v>
      </c>
    </row>
    <row r="69" spans="1:17" x14ac:dyDescent="0.55000000000000004">
      <c r="A69" s="138">
        <v>44621</v>
      </c>
      <c r="B69">
        <v>346795</v>
      </c>
      <c r="C69">
        <v>126171</v>
      </c>
      <c r="D69">
        <v>103219</v>
      </c>
      <c r="E69">
        <v>39429</v>
      </c>
      <c r="F69">
        <v>14870</v>
      </c>
      <c r="G69">
        <v>15600</v>
      </c>
      <c r="H69">
        <v>21601</v>
      </c>
      <c r="I69">
        <v>11719</v>
      </c>
      <c r="J69">
        <v>22952</v>
      </c>
      <c r="K69">
        <v>3268</v>
      </c>
      <c r="L69">
        <v>566</v>
      </c>
      <c r="M69">
        <v>25654</v>
      </c>
      <c r="N69">
        <v>0</v>
      </c>
      <c r="O69">
        <v>0</v>
      </c>
      <c r="P69">
        <v>25654</v>
      </c>
      <c r="Q69">
        <v>18244</v>
      </c>
    </row>
    <row r="70" spans="1:17" x14ac:dyDescent="0.55000000000000004">
      <c r="A70" s="138">
        <v>44713</v>
      </c>
      <c r="B70">
        <v>387106</v>
      </c>
      <c r="C70">
        <v>139989</v>
      </c>
      <c r="D70">
        <v>109280</v>
      </c>
      <c r="E70">
        <v>40307</v>
      </c>
      <c r="F70">
        <v>20944</v>
      </c>
      <c r="G70">
        <v>14900</v>
      </c>
      <c r="H70">
        <v>22422</v>
      </c>
      <c r="I70">
        <v>10707</v>
      </c>
      <c r="J70">
        <v>30709</v>
      </c>
      <c r="K70">
        <v>4742</v>
      </c>
      <c r="L70">
        <v>633</v>
      </c>
      <c r="M70">
        <v>34818</v>
      </c>
      <c r="N70">
        <v>0</v>
      </c>
      <c r="O70">
        <v>0</v>
      </c>
      <c r="P70">
        <v>34818</v>
      </c>
      <c r="Q70">
        <v>20644</v>
      </c>
    </row>
    <row r="71" spans="1:17" x14ac:dyDescent="0.55000000000000004">
      <c r="A71" s="138">
        <v>44805</v>
      </c>
      <c r="B71">
        <v>393809</v>
      </c>
      <c r="C71">
        <v>135205</v>
      </c>
      <c r="D71">
        <v>111949</v>
      </c>
      <c r="E71">
        <v>40336</v>
      </c>
      <c r="F71">
        <v>20946</v>
      </c>
      <c r="G71">
        <v>14700</v>
      </c>
      <c r="H71">
        <v>22848</v>
      </c>
      <c r="I71">
        <v>13119</v>
      </c>
      <c r="J71">
        <v>23256</v>
      </c>
      <c r="K71">
        <v>1975</v>
      </c>
      <c r="L71">
        <v>608</v>
      </c>
      <c r="M71">
        <v>24623</v>
      </c>
      <c r="N71">
        <v>0</v>
      </c>
      <c r="O71">
        <v>0</v>
      </c>
      <c r="P71">
        <v>24623</v>
      </c>
      <c r="Q71">
        <v>19432</v>
      </c>
    </row>
    <row r="72" spans="1:17" x14ac:dyDescent="0.55000000000000004">
      <c r="A72" s="138">
        <v>44896</v>
      </c>
      <c r="B72">
        <v>423349</v>
      </c>
      <c r="C72">
        <v>146977</v>
      </c>
      <c r="D72">
        <v>113823</v>
      </c>
      <c r="E72">
        <v>39695</v>
      </c>
      <c r="F72">
        <v>17904</v>
      </c>
      <c r="G72">
        <v>15401</v>
      </c>
      <c r="H72">
        <v>22867</v>
      </c>
      <c r="I72">
        <v>17956</v>
      </c>
      <c r="J72">
        <v>33154</v>
      </c>
      <c r="K72">
        <v>-1790</v>
      </c>
      <c r="L72">
        <v>611</v>
      </c>
      <c r="M72">
        <v>30753</v>
      </c>
      <c r="N72">
        <v>0</v>
      </c>
      <c r="O72">
        <v>0</v>
      </c>
      <c r="P72">
        <v>30753</v>
      </c>
      <c r="Q72">
        <v>27718</v>
      </c>
    </row>
    <row r="73" spans="1:17" x14ac:dyDescent="0.55000000000000004">
      <c r="A73" s="138">
        <v>44986</v>
      </c>
      <c r="B73">
        <v>347794</v>
      </c>
      <c r="C73">
        <v>114889</v>
      </c>
      <c r="D73">
        <v>107602</v>
      </c>
      <c r="E73">
        <v>41111</v>
      </c>
      <c r="F73">
        <v>14683</v>
      </c>
      <c r="G73">
        <v>15736</v>
      </c>
      <c r="H73">
        <v>22108</v>
      </c>
      <c r="I73">
        <v>13964</v>
      </c>
      <c r="J73">
        <v>7287</v>
      </c>
      <c r="K73">
        <v>1972</v>
      </c>
      <c r="L73">
        <v>820</v>
      </c>
      <c r="M73">
        <v>8439</v>
      </c>
      <c r="N73">
        <v>0</v>
      </c>
      <c r="O73">
        <v>0</v>
      </c>
      <c r="P73">
        <v>8439</v>
      </c>
      <c r="Q73">
        <v>4817</v>
      </c>
    </row>
    <row r="74" spans="1:17" x14ac:dyDescent="0.55000000000000004">
      <c r="A74" s="138">
        <v>45078</v>
      </c>
      <c r="B74">
        <v>390734</v>
      </c>
      <c r="C74">
        <v>144045</v>
      </c>
      <c r="D74">
        <v>125432</v>
      </c>
      <c r="E74">
        <v>42807</v>
      </c>
      <c r="F74">
        <v>21927</v>
      </c>
      <c r="G74">
        <v>15393</v>
      </c>
      <c r="H74">
        <v>22468</v>
      </c>
      <c r="I74">
        <v>22837</v>
      </c>
      <c r="J74">
        <v>18613</v>
      </c>
      <c r="K74">
        <v>2490</v>
      </c>
      <c r="L74">
        <v>903</v>
      </c>
      <c r="M74">
        <v>20200</v>
      </c>
      <c r="N74">
        <v>0</v>
      </c>
      <c r="O74">
        <v>0</v>
      </c>
      <c r="P74">
        <v>20200</v>
      </c>
      <c r="Q74">
        <v>11807</v>
      </c>
    </row>
    <row r="75" spans="1:17" x14ac:dyDescent="0.55000000000000004">
      <c r="A75" s="138">
        <v>45170</v>
      </c>
      <c r="B75">
        <v>387355</v>
      </c>
      <c r="C75">
        <v>148947</v>
      </c>
      <c r="D75">
        <v>124142</v>
      </c>
      <c r="E75">
        <v>42493</v>
      </c>
      <c r="F75">
        <v>17933</v>
      </c>
      <c r="G75">
        <v>15409</v>
      </c>
      <c r="H75">
        <v>22432</v>
      </c>
      <c r="I75">
        <v>25875</v>
      </c>
      <c r="J75">
        <v>24805</v>
      </c>
      <c r="K75">
        <v>1936</v>
      </c>
      <c r="L75">
        <v>798</v>
      </c>
      <c r="M75">
        <v>25943</v>
      </c>
      <c r="N75">
        <v>0</v>
      </c>
      <c r="O75">
        <v>0</v>
      </c>
      <c r="P75">
        <v>25943</v>
      </c>
      <c r="Q75">
        <v>15918</v>
      </c>
    </row>
    <row r="76" spans="1:17" x14ac:dyDescent="0.55000000000000004">
      <c r="A76" s="138">
        <v>45261</v>
      </c>
      <c r="B76">
        <v>406696</v>
      </c>
      <c r="C76">
        <v>152546</v>
      </c>
      <c r="D76">
        <v>143216</v>
      </c>
      <c r="E76">
        <v>42234</v>
      </c>
      <c r="F76">
        <v>21298</v>
      </c>
      <c r="G76">
        <v>16062</v>
      </c>
      <c r="H76">
        <v>22587</v>
      </c>
      <c r="I76">
        <v>41035</v>
      </c>
      <c r="J76">
        <v>9330</v>
      </c>
      <c r="K76">
        <v>856</v>
      </c>
      <c r="L76">
        <v>926</v>
      </c>
      <c r="M76">
        <v>9260</v>
      </c>
      <c r="N76">
        <v>0</v>
      </c>
      <c r="O76">
        <v>0</v>
      </c>
      <c r="P76">
        <v>9260</v>
      </c>
      <c r="Q76">
        <v>11328</v>
      </c>
    </row>
    <row r="77" spans="1:17" x14ac:dyDescent="0.55000000000000004">
      <c r="A77" s="138">
        <v>45352</v>
      </c>
      <c r="B77">
        <v>365797</v>
      </c>
      <c r="C77">
        <v>136964</v>
      </c>
      <c r="D77">
        <v>114980</v>
      </c>
      <c r="E77">
        <v>43718</v>
      </c>
      <c r="F77">
        <v>16686</v>
      </c>
      <c r="G77">
        <v>16200</v>
      </c>
      <c r="H77">
        <v>22065</v>
      </c>
      <c r="I77">
        <v>16311</v>
      </c>
      <c r="J77">
        <v>21984</v>
      </c>
      <c r="K77">
        <v>3642</v>
      </c>
      <c r="L77">
        <v>862</v>
      </c>
      <c r="M77">
        <v>24764</v>
      </c>
      <c r="N77">
        <v>0</v>
      </c>
      <c r="O77">
        <v>0</v>
      </c>
      <c r="P77">
        <v>24764</v>
      </c>
      <c r="Q77">
        <v>16470</v>
      </c>
    </row>
    <row r="78" spans="1:17" x14ac:dyDescent="0.55000000000000004">
      <c r="A78" s="138">
        <v>45444</v>
      </c>
      <c r="B78">
        <v>422190</v>
      </c>
      <c r="C78">
        <v>166694</v>
      </c>
      <c r="D78">
        <v>130739</v>
      </c>
      <c r="E78">
        <v>45568</v>
      </c>
      <c r="F78">
        <v>25317</v>
      </c>
      <c r="G78">
        <v>15319</v>
      </c>
      <c r="H78">
        <v>22293</v>
      </c>
      <c r="I78">
        <v>22242</v>
      </c>
      <c r="J78">
        <v>35955</v>
      </c>
      <c r="K78">
        <v>4611</v>
      </c>
      <c r="L78">
        <v>922</v>
      </c>
      <c r="M78">
        <v>39644</v>
      </c>
      <c r="N78">
        <v>0</v>
      </c>
      <c r="O78">
        <v>0</v>
      </c>
      <c r="P78">
        <v>39644</v>
      </c>
      <c r="Q78">
        <v>26943</v>
      </c>
    </row>
    <row r="79" spans="1:17" x14ac:dyDescent="0.55000000000000004">
      <c r="A79" s="138">
        <v>45536</v>
      </c>
      <c r="B79">
        <v>402024</v>
      </c>
      <c r="C79">
        <v>155628</v>
      </c>
      <c r="D79">
        <v>112512</v>
      </c>
      <c r="E79">
        <v>43020</v>
      </c>
      <c r="F79">
        <v>19837</v>
      </c>
      <c r="G79">
        <v>14929</v>
      </c>
      <c r="H79">
        <v>22069</v>
      </c>
      <c r="I79">
        <v>12657</v>
      </c>
      <c r="J79">
        <v>43116</v>
      </c>
      <c r="K79">
        <v>-1749</v>
      </c>
      <c r="L79">
        <v>1759</v>
      </c>
      <c r="M79">
        <v>39608</v>
      </c>
      <c r="N79">
        <v>0</v>
      </c>
      <c r="O79">
        <v>0</v>
      </c>
      <c r="P79">
        <v>39608</v>
      </c>
      <c r="Q79">
        <v>27614</v>
      </c>
    </row>
    <row r="80" spans="1:17" x14ac:dyDescent="0.55000000000000004">
      <c r="A80" s="138">
        <v>45627</v>
      </c>
      <c r="B80">
        <v>0</v>
      </c>
      <c r="C80">
        <v>0</v>
      </c>
      <c r="D80">
        <v>0</v>
      </c>
      <c r="E80">
        <v>0</v>
      </c>
      <c r="F80">
        <v>0</v>
      </c>
      <c r="G80">
        <v>0</v>
      </c>
      <c r="H80">
        <v>0</v>
      </c>
      <c r="I80">
        <v>0</v>
      </c>
      <c r="J80">
        <v>0</v>
      </c>
      <c r="K80">
        <v>0</v>
      </c>
      <c r="L80">
        <v>0</v>
      </c>
      <c r="M80">
        <v>0</v>
      </c>
      <c r="N80">
        <v>0</v>
      </c>
      <c r="O80">
        <v>0</v>
      </c>
      <c r="P80">
        <v>0</v>
      </c>
      <c r="Q80">
        <v>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6BC6-BB3A-49BB-A857-F18736F60704}">
  <dimension ref="B2:N38"/>
  <sheetViews>
    <sheetView showGridLines="0" zoomScale="80" zoomScaleNormal="80" workbookViewId="0">
      <pane xSplit="6" ySplit="3" topLeftCell="G4" activePane="bottomRight" state="frozen"/>
      <selection pane="topRight" activeCell="F1" sqref="F1"/>
      <selection pane="bottomLeft" activeCell="A3" sqref="A3"/>
      <selection pane="bottomRight" activeCell="I17" sqref="I17"/>
    </sheetView>
  </sheetViews>
  <sheetFormatPr defaultRowHeight="18" outlineLevelRow="1" outlineLevelCol="1" x14ac:dyDescent="0.55000000000000004"/>
  <cols>
    <col min="1" max="5" width="2.58203125" customWidth="1"/>
    <col min="6" max="6" width="24.58203125" customWidth="1"/>
    <col min="7" max="10" width="12.58203125" customWidth="1" outlineLevel="1"/>
    <col min="11" max="12" width="12.58203125" customWidth="1"/>
    <col min="13" max="14" width="2.58203125" customWidth="1"/>
  </cols>
  <sheetData>
    <row r="2" spans="2:14" ht="19.5" x14ac:dyDescent="0.7">
      <c r="B2" s="15"/>
      <c r="C2" s="15"/>
      <c r="D2" s="15"/>
      <c r="E2" s="15"/>
      <c r="F2" s="15"/>
      <c r="G2" s="16" t="s">
        <v>16</v>
      </c>
      <c r="H2" s="16"/>
      <c r="I2" s="16"/>
      <c r="J2" s="16"/>
      <c r="K2" s="16"/>
      <c r="L2" s="16"/>
    </row>
    <row r="3" spans="2:14" x14ac:dyDescent="0.55000000000000004">
      <c r="B3" s="15"/>
      <c r="C3" s="15"/>
      <c r="D3" s="15"/>
      <c r="E3" s="15"/>
      <c r="F3" s="15"/>
      <c r="G3" s="15">
        <v>2019</v>
      </c>
      <c r="H3" s="15">
        <f>G3+1</f>
        <v>2020</v>
      </c>
      <c r="I3" s="15">
        <f t="shared" ref="I3:K3" si="0">H3+1</f>
        <v>2021</v>
      </c>
      <c r="J3" s="15">
        <f t="shared" si="0"/>
        <v>2022</v>
      </c>
      <c r="K3" s="15">
        <f t="shared" si="0"/>
        <v>2023</v>
      </c>
      <c r="L3" s="15">
        <f t="shared" ref="L3" si="1">K3+1</f>
        <v>2024</v>
      </c>
    </row>
    <row r="4" spans="2:14" x14ac:dyDescent="0.55000000000000004">
      <c r="B4" s="10" t="s">
        <v>17</v>
      </c>
      <c r="C4" s="11"/>
      <c r="D4" s="11"/>
      <c r="E4" s="11"/>
      <c r="F4" s="11"/>
      <c r="G4" s="12">
        <f t="shared" ref="G4:J4" si="2">SUM(G5,G17)</f>
        <v>3015</v>
      </c>
      <c r="H4" s="12">
        <f t="shared" si="2"/>
        <v>14205</v>
      </c>
      <c r="I4" s="12">
        <f t="shared" si="2"/>
        <v>14577</v>
      </c>
      <c r="J4" s="12">
        <f t="shared" si="2"/>
        <v>15956</v>
      </c>
      <c r="K4" s="12">
        <f>SUM(K5,K17)</f>
        <v>15764</v>
      </c>
      <c r="L4" s="12">
        <f>SUM(L5,L17)</f>
        <v>0</v>
      </c>
      <c r="N4" s="1"/>
    </row>
    <row r="5" spans="2:14" x14ac:dyDescent="0.55000000000000004">
      <c r="B5" s="6"/>
      <c r="C5" s="6" t="s">
        <v>18</v>
      </c>
      <c r="D5" s="6"/>
      <c r="E5" s="6"/>
      <c r="F5" s="6"/>
      <c r="G5" s="7">
        <f t="shared" ref="G5:J5" si="3">SUM(G7:G13)</f>
        <v>3015</v>
      </c>
      <c r="H5" s="7">
        <f t="shared" si="3"/>
        <v>11513</v>
      </c>
      <c r="I5" s="7">
        <f t="shared" si="3"/>
        <v>11435</v>
      </c>
      <c r="J5" s="7">
        <f t="shared" si="3"/>
        <v>11931</v>
      </c>
      <c r="K5" s="7">
        <f>SUM(K7:K13)</f>
        <v>12103</v>
      </c>
      <c r="L5" s="7">
        <f>SUM(L7:L13)</f>
        <v>0</v>
      </c>
    </row>
    <row r="6" spans="2:14" x14ac:dyDescent="0.55000000000000004">
      <c r="B6" s="6"/>
      <c r="C6" s="6"/>
      <c r="D6" s="6"/>
      <c r="E6" s="56" t="s">
        <v>19</v>
      </c>
      <c r="F6" s="6"/>
      <c r="G6" s="7"/>
      <c r="H6" s="7"/>
      <c r="I6" s="7"/>
      <c r="J6" s="7"/>
      <c r="K6" s="57">
        <f>K5/K$4</f>
        <v>0.76776198934280637</v>
      </c>
      <c r="L6" s="7"/>
    </row>
    <row r="7" spans="2:14" x14ac:dyDescent="0.55000000000000004">
      <c r="B7" s="6"/>
      <c r="C7" s="6"/>
      <c r="D7" s="6" t="s">
        <v>20</v>
      </c>
      <c r="E7" s="6"/>
      <c r="F7" s="6"/>
      <c r="G7" s="8">
        <v>3015</v>
      </c>
      <c r="H7" s="8">
        <v>2336</v>
      </c>
      <c r="I7" s="8">
        <v>2393</v>
      </c>
      <c r="J7" s="8">
        <v>2514</v>
      </c>
      <c r="K7" s="8">
        <v>2386</v>
      </c>
      <c r="L7" s="8">
        <v>0</v>
      </c>
    </row>
    <row r="8" spans="2:14" x14ac:dyDescent="0.55000000000000004">
      <c r="B8" s="6"/>
      <c r="C8" s="6"/>
      <c r="D8" s="6"/>
      <c r="E8" s="56" t="s">
        <v>19</v>
      </c>
      <c r="F8" s="6"/>
      <c r="G8" s="8"/>
      <c r="H8" s="8"/>
      <c r="I8" s="8"/>
      <c r="J8" s="8"/>
      <c r="K8" s="58"/>
      <c r="L8" s="8"/>
    </row>
    <row r="9" spans="2:14" x14ac:dyDescent="0.55000000000000004">
      <c r="B9" s="6"/>
      <c r="C9" s="6"/>
      <c r="D9" s="6" t="s">
        <v>21</v>
      </c>
      <c r="E9" s="6"/>
      <c r="F9" s="6"/>
      <c r="G9" s="8">
        <v>0</v>
      </c>
      <c r="H9" s="8">
        <v>522</v>
      </c>
      <c r="I9" s="8">
        <v>530</v>
      </c>
      <c r="J9" s="8">
        <v>557</v>
      </c>
      <c r="K9" s="8">
        <v>563</v>
      </c>
      <c r="L9" s="8">
        <v>0</v>
      </c>
    </row>
    <row r="10" spans="2:14" x14ac:dyDescent="0.55000000000000004">
      <c r="B10" s="6"/>
      <c r="C10" s="6"/>
      <c r="D10" s="6"/>
      <c r="E10" s="56" t="s">
        <v>19</v>
      </c>
      <c r="F10" s="6"/>
      <c r="G10" s="8"/>
      <c r="H10" s="8"/>
      <c r="I10" s="8"/>
      <c r="J10" s="8"/>
      <c r="K10" s="8"/>
      <c r="L10" s="8"/>
    </row>
    <row r="11" spans="2:14" x14ac:dyDescent="0.55000000000000004">
      <c r="B11" s="6"/>
      <c r="C11" s="6"/>
      <c r="D11" s="6" t="s">
        <v>22</v>
      </c>
      <c r="E11" s="6"/>
      <c r="F11" s="6"/>
      <c r="G11" s="8">
        <v>0</v>
      </c>
      <c r="H11" s="8">
        <v>3623</v>
      </c>
      <c r="I11" s="8">
        <v>3544</v>
      </c>
      <c r="J11" s="8">
        <v>3695</v>
      </c>
      <c r="K11" s="8">
        <v>3929</v>
      </c>
      <c r="L11" s="8">
        <v>0</v>
      </c>
    </row>
    <row r="12" spans="2:14" x14ac:dyDescent="0.55000000000000004">
      <c r="B12" s="6"/>
      <c r="C12" s="6"/>
      <c r="D12" s="6"/>
      <c r="E12" s="56" t="s">
        <v>19</v>
      </c>
      <c r="F12" s="6"/>
      <c r="G12" s="8"/>
      <c r="H12" s="8"/>
      <c r="I12" s="8"/>
      <c r="J12" s="8"/>
      <c r="K12" s="8"/>
      <c r="L12" s="8"/>
    </row>
    <row r="13" spans="2:14" x14ac:dyDescent="0.55000000000000004">
      <c r="B13" s="6"/>
      <c r="C13" s="6"/>
      <c r="D13" s="6" t="s">
        <v>23</v>
      </c>
      <c r="E13" s="6"/>
      <c r="F13" s="6"/>
      <c r="G13" s="7">
        <f t="shared" ref="G13" si="4">SUM(G14:G15)</f>
        <v>0</v>
      </c>
      <c r="H13" s="8">
        <v>5032</v>
      </c>
      <c r="I13" s="8">
        <v>4968</v>
      </c>
      <c r="J13" s="8">
        <v>5165</v>
      </c>
      <c r="K13" s="7">
        <f>SUM(K14:K15)</f>
        <v>5225</v>
      </c>
      <c r="L13" s="7">
        <f>SUM(L14:L15)</f>
        <v>0</v>
      </c>
    </row>
    <row r="14" spans="2:14" hidden="1" outlineLevel="1" x14ac:dyDescent="0.55000000000000004">
      <c r="B14" s="6"/>
      <c r="C14" s="6"/>
      <c r="D14" s="6"/>
      <c r="E14" s="6"/>
      <c r="F14" s="6" t="s">
        <v>24</v>
      </c>
      <c r="G14" s="8">
        <v>0</v>
      </c>
      <c r="H14" s="8">
        <v>0</v>
      </c>
      <c r="I14" s="8">
        <v>0</v>
      </c>
      <c r="J14" s="8">
        <v>0</v>
      </c>
      <c r="K14" s="8">
        <v>1734</v>
      </c>
      <c r="L14" s="8">
        <v>0</v>
      </c>
    </row>
    <row r="15" spans="2:14" hidden="1" outlineLevel="1" x14ac:dyDescent="0.55000000000000004">
      <c r="B15" s="6"/>
      <c r="C15" s="6"/>
      <c r="D15" s="6"/>
      <c r="E15" s="6"/>
      <c r="F15" s="6" t="s">
        <v>25</v>
      </c>
      <c r="G15" s="8">
        <v>0</v>
      </c>
      <c r="H15" s="8">
        <v>0</v>
      </c>
      <c r="I15" s="8">
        <v>0</v>
      </c>
      <c r="J15" s="8">
        <v>0</v>
      </c>
      <c r="K15" s="8">
        <v>3491</v>
      </c>
      <c r="L15" s="8">
        <v>0</v>
      </c>
    </row>
    <row r="16" spans="2:14" outlineLevel="1" x14ac:dyDescent="0.55000000000000004">
      <c r="B16" s="6"/>
      <c r="C16" s="6"/>
      <c r="D16" s="6"/>
      <c r="E16" s="56" t="s">
        <v>19</v>
      </c>
      <c r="F16" s="6"/>
      <c r="G16" s="8"/>
      <c r="H16" s="8"/>
      <c r="I16" s="8"/>
      <c r="J16" s="8"/>
      <c r="K16" s="8"/>
      <c r="L16" s="8"/>
    </row>
    <row r="17" spans="2:12" x14ac:dyDescent="0.55000000000000004">
      <c r="B17" s="6"/>
      <c r="C17" s="6" t="s">
        <v>26</v>
      </c>
      <c r="D17" s="6"/>
      <c r="E17" s="6"/>
      <c r="F17" s="6"/>
      <c r="G17" s="8">
        <v>0</v>
      </c>
      <c r="H17" s="8">
        <v>2692</v>
      </c>
      <c r="I17" s="8">
        <v>3142</v>
      </c>
      <c r="J17" s="8">
        <v>4025</v>
      </c>
      <c r="K17" s="8">
        <v>3661</v>
      </c>
      <c r="L17" s="8">
        <v>0</v>
      </c>
    </row>
    <row r="18" spans="2:12" x14ac:dyDescent="0.55000000000000004">
      <c r="B18" s="6"/>
      <c r="C18" s="6"/>
      <c r="D18" s="6"/>
      <c r="E18" s="56" t="s">
        <v>19</v>
      </c>
      <c r="F18" s="6"/>
      <c r="G18" s="8"/>
      <c r="H18" s="8"/>
      <c r="I18" s="8"/>
      <c r="J18" s="8"/>
      <c r="K18" s="8"/>
      <c r="L18" s="8"/>
    </row>
    <row r="19" spans="2:12" x14ac:dyDescent="0.55000000000000004">
      <c r="B19" s="10" t="s">
        <v>27</v>
      </c>
      <c r="C19" s="11"/>
      <c r="D19" s="11"/>
      <c r="E19" s="11"/>
      <c r="F19" s="11"/>
      <c r="G19" s="12">
        <f t="shared" ref="G19:J19" si="5">SUM(G20:G26)</f>
        <v>0</v>
      </c>
      <c r="H19" s="12">
        <f t="shared" si="5"/>
        <v>0</v>
      </c>
      <c r="I19" s="12">
        <f t="shared" si="5"/>
        <v>0</v>
      </c>
      <c r="J19" s="12" t="e">
        <f t="shared" si="5"/>
        <v>#REF!</v>
      </c>
      <c r="K19" s="12">
        <f>SUM(K20:K26)</f>
        <v>5186</v>
      </c>
      <c r="L19" s="12">
        <f t="shared" ref="L19" si="6">SUM(L20:L26)</f>
        <v>0</v>
      </c>
    </row>
    <row r="20" spans="2:12" x14ac:dyDescent="0.55000000000000004">
      <c r="B20" s="6"/>
      <c r="C20" s="6" t="s">
        <v>28</v>
      </c>
      <c r="D20" s="6"/>
      <c r="E20" s="6"/>
      <c r="F20" s="6"/>
      <c r="G20" s="8">
        <v>0</v>
      </c>
      <c r="H20" s="8">
        <v>0</v>
      </c>
      <c r="I20" s="8">
        <v>0</v>
      </c>
      <c r="J20" s="8" t="e">
        <f>SUM(#REF!)</f>
        <v>#REF!</v>
      </c>
      <c r="K20" s="8">
        <v>2683</v>
      </c>
      <c r="L20" s="8">
        <v>0</v>
      </c>
    </row>
    <row r="21" spans="2:12" x14ac:dyDescent="0.55000000000000004">
      <c r="B21" s="6"/>
      <c r="C21" s="6" t="s">
        <v>29</v>
      </c>
      <c r="D21" s="6"/>
      <c r="E21" s="6"/>
      <c r="F21" s="6"/>
      <c r="G21" s="8">
        <v>0</v>
      </c>
      <c r="H21" s="8">
        <v>0</v>
      </c>
      <c r="I21" s="8">
        <v>0</v>
      </c>
      <c r="J21" s="8">
        <v>0</v>
      </c>
      <c r="K21" s="8">
        <v>886</v>
      </c>
      <c r="L21" s="8">
        <v>0</v>
      </c>
    </row>
    <row r="22" spans="2:12" x14ac:dyDescent="0.55000000000000004">
      <c r="B22" s="6"/>
      <c r="C22" s="6" t="s">
        <v>30</v>
      </c>
      <c r="D22" s="6"/>
      <c r="E22" s="6"/>
      <c r="F22" s="6"/>
      <c r="G22" s="8">
        <v>0</v>
      </c>
      <c r="H22" s="8">
        <v>0</v>
      </c>
      <c r="I22" s="8">
        <v>0</v>
      </c>
      <c r="J22" s="8">
        <v>0</v>
      </c>
      <c r="K22" s="8">
        <v>200</v>
      </c>
      <c r="L22" s="8">
        <v>0</v>
      </c>
    </row>
    <row r="23" spans="2:12" x14ac:dyDescent="0.55000000000000004">
      <c r="B23" s="6"/>
      <c r="C23" s="6" t="s">
        <v>31</v>
      </c>
      <c r="D23" s="6"/>
      <c r="E23" s="6"/>
      <c r="F23" s="6"/>
      <c r="G23" s="8">
        <v>0</v>
      </c>
      <c r="H23" s="8">
        <v>0</v>
      </c>
      <c r="I23" s="8">
        <v>0</v>
      </c>
      <c r="J23" s="8">
        <v>0</v>
      </c>
      <c r="K23" s="8">
        <v>935</v>
      </c>
      <c r="L23" s="8">
        <v>0</v>
      </c>
    </row>
    <row r="24" spans="2:12" x14ac:dyDescent="0.55000000000000004">
      <c r="B24" s="6"/>
      <c r="C24" s="6" t="s">
        <v>32</v>
      </c>
      <c r="D24" s="6"/>
      <c r="E24" s="6"/>
      <c r="F24" s="6"/>
      <c r="G24" s="8">
        <v>0</v>
      </c>
      <c r="H24" s="8">
        <v>0</v>
      </c>
      <c r="I24" s="8">
        <v>0</v>
      </c>
      <c r="J24" s="8">
        <v>0</v>
      </c>
      <c r="K24" s="8">
        <v>264</v>
      </c>
      <c r="L24" s="8">
        <v>0</v>
      </c>
    </row>
    <row r="25" spans="2:12" x14ac:dyDescent="0.55000000000000004">
      <c r="B25" s="6"/>
      <c r="C25" s="6" t="s">
        <v>33</v>
      </c>
      <c r="D25" s="6"/>
      <c r="E25" s="6"/>
      <c r="F25" s="6"/>
      <c r="G25" s="8">
        <v>0</v>
      </c>
      <c r="H25" s="8">
        <v>0</v>
      </c>
      <c r="I25" s="8">
        <v>0</v>
      </c>
      <c r="J25" s="8">
        <v>0</v>
      </c>
      <c r="K25" s="8">
        <v>217</v>
      </c>
      <c r="L25" s="8">
        <v>0</v>
      </c>
    </row>
    <row r="26" spans="2:12" x14ac:dyDescent="0.55000000000000004">
      <c r="B26" s="6"/>
      <c r="C26" s="6" t="s">
        <v>34</v>
      </c>
      <c r="D26" s="6"/>
      <c r="E26" s="6"/>
      <c r="F26" s="6"/>
      <c r="G26" s="8">
        <v>0</v>
      </c>
      <c r="H26" s="8">
        <v>0</v>
      </c>
      <c r="I26" s="8">
        <v>0</v>
      </c>
      <c r="J26" s="8">
        <v>0</v>
      </c>
      <c r="K26" s="8">
        <v>1</v>
      </c>
      <c r="L26" s="8">
        <v>0</v>
      </c>
    </row>
    <row r="27" spans="2:12" x14ac:dyDescent="0.55000000000000004">
      <c r="B27" s="6"/>
      <c r="C27" s="6"/>
      <c r="D27" s="6"/>
      <c r="E27" s="6"/>
      <c r="F27" s="6"/>
      <c r="G27" s="6"/>
      <c r="H27" s="6"/>
      <c r="I27" s="6"/>
      <c r="J27" s="6"/>
      <c r="K27" s="6"/>
      <c r="L27" s="6"/>
    </row>
    <row r="28" spans="2:12" x14ac:dyDescent="0.55000000000000004">
      <c r="B28" s="10" t="s">
        <v>35</v>
      </c>
      <c r="C28" s="11"/>
      <c r="D28" s="11"/>
      <c r="E28" s="11"/>
      <c r="F28" s="11"/>
      <c r="G28" s="12">
        <f>SUM(G30:G36)</f>
        <v>0</v>
      </c>
      <c r="H28" s="12">
        <f>SUM(H30:H36)</f>
        <v>0</v>
      </c>
      <c r="I28" s="12">
        <f>SUM(I30:I36)</f>
        <v>0</v>
      </c>
      <c r="J28" s="12">
        <f>SUM(J30:J36)</f>
        <v>0</v>
      </c>
      <c r="K28" s="12">
        <f>SUM(K29,K33,K37)</f>
        <v>1482</v>
      </c>
      <c r="L28" s="12">
        <f>SUM(L30:L36)</f>
        <v>0</v>
      </c>
    </row>
    <row r="29" spans="2:12" x14ac:dyDescent="0.55000000000000004">
      <c r="B29" s="6"/>
      <c r="C29" s="6" t="s">
        <v>36</v>
      </c>
      <c r="D29" s="6"/>
      <c r="E29" s="6"/>
      <c r="F29" s="6"/>
      <c r="G29" s="8">
        <v>0</v>
      </c>
      <c r="H29" s="8">
        <v>0</v>
      </c>
      <c r="I29" s="8">
        <v>0</v>
      </c>
      <c r="J29" s="8">
        <v>0</v>
      </c>
      <c r="K29" s="14">
        <f>SUM(K30:K32)</f>
        <v>726</v>
      </c>
      <c r="L29" s="8">
        <v>0</v>
      </c>
    </row>
    <row r="30" spans="2:12" x14ac:dyDescent="0.55000000000000004">
      <c r="B30" s="6"/>
      <c r="C30" s="6"/>
      <c r="D30" s="6" t="s">
        <v>37</v>
      </c>
      <c r="E30" s="6"/>
      <c r="F30" s="6"/>
      <c r="G30" s="8">
        <v>0</v>
      </c>
      <c r="H30" s="8">
        <v>0</v>
      </c>
      <c r="I30" s="8">
        <v>0</v>
      </c>
      <c r="J30" s="8">
        <v>0</v>
      </c>
      <c r="K30" s="8">
        <v>397</v>
      </c>
      <c r="L30" s="8">
        <v>0</v>
      </c>
    </row>
    <row r="31" spans="2:12" x14ac:dyDescent="0.55000000000000004">
      <c r="B31" s="6"/>
      <c r="C31" s="6"/>
      <c r="D31" s="6" t="s">
        <v>38</v>
      </c>
      <c r="E31" s="6"/>
      <c r="F31" s="6"/>
      <c r="G31" s="8">
        <v>0</v>
      </c>
      <c r="H31" s="8">
        <v>0</v>
      </c>
      <c r="I31" s="8">
        <v>0</v>
      </c>
      <c r="J31" s="8">
        <v>0</v>
      </c>
      <c r="K31" s="8">
        <v>57</v>
      </c>
      <c r="L31" s="8">
        <v>0</v>
      </c>
    </row>
    <row r="32" spans="2:12" x14ac:dyDescent="0.55000000000000004">
      <c r="B32" s="6"/>
      <c r="C32" s="6"/>
      <c r="D32" s="6" t="s">
        <v>39</v>
      </c>
      <c r="E32" s="6"/>
      <c r="F32" s="6"/>
      <c r="G32" s="8">
        <v>0</v>
      </c>
      <c r="H32" s="8">
        <v>0</v>
      </c>
      <c r="I32" s="8">
        <v>0</v>
      </c>
      <c r="J32" s="8">
        <v>0</v>
      </c>
      <c r="K32" s="8">
        <v>272</v>
      </c>
      <c r="L32" s="8">
        <v>0</v>
      </c>
    </row>
    <row r="33" spans="2:12" x14ac:dyDescent="0.55000000000000004">
      <c r="B33" s="6"/>
      <c r="C33" s="6" t="s">
        <v>40</v>
      </c>
      <c r="D33" s="6"/>
      <c r="E33" s="6"/>
      <c r="F33" s="6"/>
      <c r="G33" s="8">
        <v>0</v>
      </c>
      <c r="H33" s="8">
        <v>0</v>
      </c>
      <c r="I33" s="8">
        <v>0</v>
      </c>
      <c r="J33" s="8">
        <v>0</v>
      </c>
      <c r="K33" s="14">
        <f>SUM(K34:K36)</f>
        <v>762</v>
      </c>
      <c r="L33" s="8">
        <v>0</v>
      </c>
    </row>
    <row r="34" spans="2:12" x14ac:dyDescent="0.55000000000000004">
      <c r="B34" s="6"/>
      <c r="C34" s="6"/>
      <c r="D34" s="6" t="s">
        <v>41</v>
      </c>
      <c r="E34" s="6"/>
      <c r="F34" s="6"/>
      <c r="G34" s="8">
        <v>0</v>
      </c>
      <c r="H34" s="8">
        <v>0</v>
      </c>
      <c r="I34" s="8">
        <v>0</v>
      </c>
      <c r="J34" s="8">
        <v>0</v>
      </c>
      <c r="K34" s="8">
        <v>398</v>
      </c>
      <c r="L34" s="8">
        <v>0</v>
      </c>
    </row>
    <row r="35" spans="2:12" x14ac:dyDescent="0.55000000000000004">
      <c r="B35" s="6"/>
      <c r="C35" s="6"/>
      <c r="D35" s="6" t="s">
        <v>42</v>
      </c>
      <c r="E35" s="6"/>
      <c r="F35" s="6"/>
      <c r="G35" s="8">
        <v>0</v>
      </c>
      <c r="H35" s="8">
        <v>0</v>
      </c>
      <c r="I35" s="8">
        <v>0</v>
      </c>
      <c r="J35" s="8">
        <v>0</v>
      </c>
      <c r="K35" s="8">
        <v>367</v>
      </c>
      <c r="L35" s="8">
        <v>0</v>
      </c>
    </row>
    <row r="36" spans="2:12" x14ac:dyDescent="0.55000000000000004">
      <c r="B36" s="6"/>
      <c r="C36" s="6"/>
      <c r="D36" s="6" t="s">
        <v>43</v>
      </c>
      <c r="E36" s="6"/>
      <c r="F36" s="6"/>
      <c r="G36" s="8">
        <v>0</v>
      </c>
      <c r="H36" s="8">
        <v>0</v>
      </c>
      <c r="I36" s="8">
        <v>0</v>
      </c>
      <c r="J36" s="8">
        <v>0</v>
      </c>
      <c r="K36" s="8">
        <v>-3</v>
      </c>
      <c r="L36" s="8">
        <v>0</v>
      </c>
    </row>
    <row r="37" spans="2:12" x14ac:dyDescent="0.55000000000000004">
      <c r="B37" s="6"/>
      <c r="C37" s="13" t="s">
        <v>44</v>
      </c>
      <c r="D37" s="13"/>
      <c r="E37" s="13"/>
      <c r="F37" s="6"/>
      <c r="G37" s="8">
        <v>0</v>
      </c>
      <c r="H37" s="8">
        <v>0</v>
      </c>
      <c r="I37" s="8">
        <v>0</v>
      </c>
      <c r="J37" s="8">
        <v>0</v>
      </c>
      <c r="K37" s="8">
        <v>-6</v>
      </c>
      <c r="L37" s="8">
        <v>0</v>
      </c>
    </row>
    <row r="38" spans="2:12" x14ac:dyDescent="0.55000000000000004">
      <c r="B38" s="6"/>
      <c r="C38" s="6"/>
      <c r="D38" s="6"/>
      <c r="E38" s="6"/>
      <c r="F38" s="6"/>
      <c r="G38" s="6"/>
      <c r="H38" s="6"/>
      <c r="I38" s="6"/>
      <c r="J38" s="6"/>
      <c r="K38" s="6"/>
      <c r="L38" s="6"/>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D1A8-99C6-4051-9D88-38146046083D}">
  <sheetPr>
    <tabColor rgb="FFFFFF00"/>
  </sheetPr>
  <dimension ref="A1"/>
  <sheetViews>
    <sheetView workbookViewId="0"/>
  </sheetViews>
  <sheetFormatPr defaultColWidth="8.6640625" defaultRowHeight="18" x14ac:dyDescent="0.55000000000000004"/>
  <cols>
    <col min="1" max="13" width="4.58203125" style="22" customWidth="1"/>
    <col min="14" max="16384" width="8.6640625" style="22"/>
  </cols>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177F-9F70-46AD-A8BF-3CAA403894AE}">
  <dimension ref="A1:CS78"/>
  <sheetViews>
    <sheetView showGridLines="0" zoomScale="70" zoomScaleNormal="70" workbookViewId="0">
      <pane xSplit="5" ySplit="3" topLeftCell="BQ4" activePane="bottomRight" state="frozen"/>
      <selection pane="topRight" activeCell="E1" sqref="E1"/>
      <selection pane="bottomLeft" activeCell="A4" sqref="A4"/>
      <selection pane="bottomRight"/>
    </sheetView>
  </sheetViews>
  <sheetFormatPr defaultRowHeight="18" outlineLevelRow="1" outlineLevelCol="1" x14ac:dyDescent="0.55000000000000004"/>
  <cols>
    <col min="1" max="1" width="4.58203125" customWidth="1"/>
    <col min="2" max="4" width="2.58203125" customWidth="1"/>
    <col min="5" max="5" width="28.58203125" customWidth="1"/>
    <col min="6" max="6" width="14.1640625" hidden="1" customWidth="1" outlineLevel="1"/>
    <col min="7" max="7" width="12.58203125" customWidth="1" collapsed="1"/>
    <col min="8" max="90" width="12.58203125" customWidth="1"/>
    <col min="91" max="91" width="2.58203125" customWidth="1"/>
    <col min="92" max="92" width="11.4140625" bestFit="1" customWidth="1"/>
    <col min="93" max="93" width="13.58203125" bestFit="1" customWidth="1"/>
    <col min="94" max="94" width="2.1640625" customWidth="1"/>
    <col min="95" max="95" width="10.9140625" customWidth="1"/>
    <col min="96" max="96" width="13.58203125" bestFit="1" customWidth="1"/>
    <col min="97" max="97" width="2.58203125" customWidth="1"/>
  </cols>
  <sheetData>
    <row r="1" spans="1:97" x14ac:dyDescent="0.55000000000000004">
      <c r="G1">
        <v>2</v>
      </c>
      <c r="H1">
        <f>G1+1</f>
        <v>3</v>
      </c>
      <c r="I1">
        <f t="shared" ref="I1" si="0">H1+1</f>
        <v>4</v>
      </c>
      <c r="J1">
        <f t="shared" ref="J1" si="1">I1+1</f>
        <v>5</v>
      </c>
      <c r="K1">
        <f t="shared" ref="K1" si="2">J1+1</f>
        <v>6</v>
      </c>
      <c r="L1">
        <f t="shared" ref="L1:BW1" si="3">K1+1</f>
        <v>7</v>
      </c>
      <c r="M1">
        <f t="shared" si="3"/>
        <v>8</v>
      </c>
      <c r="N1">
        <f t="shared" si="3"/>
        <v>9</v>
      </c>
      <c r="O1">
        <f t="shared" si="3"/>
        <v>10</v>
      </c>
      <c r="P1">
        <f t="shared" si="3"/>
        <v>11</v>
      </c>
      <c r="Q1">
        <f t="shared" si="3"/>
        <v>12</v>
      </c>
      <c r="R1">
        <f t="shared" si="3"/>
        <v>13</v>
      </c>
      <c r="S1">
        <f t="shared" si="3"/>
        <v>14</v>
      </c>
      <c r="T1">
        <f t="shared" si="3"/>
        <v>15</v>
      </c>
      <c r="U1">
        <f t="shared" si="3"/>
        <v>16</v>
      </c>
      <c r="V1">
        <f t="shared" si="3"/>
        <v>17</v>
      </c>
      <c r="W1">
        <f t="shared" si="3"/>
        <v>18</v>
      </c>
      <c r="X1">
        <f t="shared" si="3"/>
        <v>19</v>
      </c>
      <c r="Y1">
        <f t="shared" si="3"/>
        <v>20</v>
      </c>
      <c r="Z1">
        <f t="shared" si="3"/>
        <v>21</v>
      </c>
      <c r="AA1">
        <f t="shared" si="3"/>
        <v>22</v>
      </c>
      <c r="AB1">
        <f t="shared" si="3"/>
        <v>23</v>
      </c>
      <c r="AC1">
        <f t="shared" si="3"/>
        <v>24</v>
      </c>
      <c r="AD1">
        <f t="shared" si="3"/>
        <v>25</v>
      </c>
      <c r="AE1">
        <f t="shared" si="3"/>
        <v>26</v>
      </c>
      <c r="AF1">
        <f t="shared" si="3"/>
        <v>27</v>
      </c>
      <c r="AG1">
        <f t="shared" si="3"/>
        <v>28</v>
      </c>
      <c r="AH1">
        <f t="shared" si="3"/>
        <v>29</v>
      </c>
      <c r="AI1">
        <f t="shared" si="3"/>
        <v>30</v>
      </c>
      <c r="AJ1">
        <f t="shared" si="3"/>
        <v>31</v>
      </c>
      <c r="AK1">
        <f t="shared" si="3"/>
        <v>32</v>
      </c>
      <c r="AL1">
        <f t="shared" si="3"/>
        <v>33</v>
      </c>
      <c r="AM1">
        <f t="shared" si="3"/>
        <v>34</v>
      </c>
      <c r="AN1">
        <f t="shared" si="3"/>
        <v>35</v>
      </c>
      <c r="AO1">
        <f t="shared" si="3"/>
        <v>36</v>
      </c>
      <c r="AP1">
        <f t="shared" si="3"/>
        <v>37</v>
      </c>
      <c r="AQ1">
        <f t="shared" si="3"/>
        <v>38</v>
      </c>
      <c r="AR1">
        <f t="shared" si="3"/>
        <v>39</v>
      </c>
      <c r="AS1">
        <f t="shared" si="3"/>
        <v>40</v>
      </c>
      <c r="AT1">
        <f t="shared" si="3"/>
        <v>41</v>
      </c>
      <c r="AU1">
        <f t="shared" si="3"/>
        <v>42</v>
      </c>
      <c r="AV1">
        <f t="shared" si="3"/>
        <v>43</v>
      </c>
      <c r="AW1">
        <f t="shared" si="3"/>
        <v>44</v>
      </c>
      <c r="AX1">
        <f t="shared" si="3"/>
        <v>45</v>
      </c>
      <c r="AY1">
        <f t="shared" si="3"/>
        <v>46</v>
      </c>
      <c r="AZ1">
        <f t="shared" si="3"/>
        <v>47</v>
      </c>
      <c r="BA1">
        <f t="shared" si="3"/>
        <v>48</v>
      </c>
      <c r="BB1">
        <f t="shared" si="3"/>
        <v>49</v>
      </c>
      <c r="BC1">
        <f t="shared" si="3"/>
        <v>50</v>
      </c>
      <c r="BD1">
        <f t="shared" si="3"/>
        <v>51</v>
      </c>
      <c r="BE1">
        <f t="shared" si="3"/>
        <v>52</v>
      </c>
      <c r="BF1">
        <f t="shared" si="3"/>
        <v>53</v>
      </c>
      <c r="BG1">
        <f t="shared" si="3"/>
        <v>54</v>
      </c>
      <c r="BH1">
        <f t="shared" si="3"/>
        <v>55</v>
      </c>
      <c r="BI1">
        <f t="shared" si="3"/>
        <v>56</v>
      </c>
      <c r="BJ1">
        <f t="shared" si="3"/>
        <v>57</v>
      </c>
      <c r="BK1">
        <f t="shared" si="3"/>
        <v>58</v>
      </c>
      <c r="BL1">
        <f t="shared" si="3"/>
        <v>59</v>
      </c>
      <c r="BM1">
        <f t="shared" si="3"/>
        <v>60</v>
      </c>
      <c r="BN1">
        <f t="shared" si="3"/>
        <v>61</v>
      </c>
      <c r="BO1">
        <f t="shared" si="3"/>
        <v>62</v>
      </c>
      <c r="BP1">
        <f t="shared" si="3"/>
        <v>63</v>
      </c>
      <c r="BQ1">
        <f t="shared" si="3"/>
        <v>64</v>
      </c>
      <c r="BR1">
        <f t="shared" si="3"/>
        <v>65</v>
      </c>
      <c r="BS1">
        <f t="shared" si="3"/>
        <v>66</v>
      </c>
      <c r="BT1">
        <f t="shared" si="3"/>
        <v>67</v>
      </c>
      <c r="BU1">
        <f t="shared" si="3"/>
        <v>68</v>
      </c>
      <c r="BV1">
        <f t="shared" si="3"/>
        <v>69</v>
      </c>
      <c r="BW1">
        <f t="shared" si="3"/>
        <v>70</v>
      </c>
      <c r="BX1">
        <f t="shared" ref="BX1:CF1" si="4">BW1+1</f>
        <v>71</v>
      </c>
      <c r="BY1">
        <f t="shared" si="4"/>
        <v>72</v>
      </c>
      <c r="BZ1">
        <f t="shared" si="4"/>
        <v>73</v>
      </c>
      <c r="CA1">
        <f t="shared" si="4"/>
        <v>74</v>
      </c>
      <c r="CB1">
        <f t="shared" si="4"/>
        <v>75</v>
      </c>
      <c r="CC1">
        <f t="shared" si="4"/>
        <v>76</v>
      </c>
      <c r="CD1">
        <f t="shared" si="4"/>
        <v>77</v>
      </c>
      <c r="CE1">
        <f t="shared" si="4"/>
        <v>78</v>
      </c>
      <c r="CF1">
        <f t="shared" si="4"/>
        <v>79</v>
      </c>
      <c r="CM1" s="23" t="s">
        <v>45</v>
      </c>
      <c r="CN1" s="23"/>
      <c r="CO1" s="23"/>
      <c r="CQ1" s="83" t="s">
        <v>540</v>
      </c>
      <c r="CS1" s="23" t="s">
        <v>45</v>
      </c>
    </row>
    <row r="2" spans="1:97" ht="26.5" x14ac:dyDescent="0.8">
      <c r="B2" s="27" t="str">
        <f>Cover!D9</f>
        <v>花王</v>
      </c>
      <c r="C2" s="2"/>
      <c r="D2" s="2"/>
      <c r="E2" s="2"/>
      <c r="F2" s="2"/>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76" t="s">
        <v>536</v>
      </c>
      <c r="CH2" s="76"/>
      <c r="CI2" s="76"/>
      <c r="CJ2" s="76"/>
      <c r="CK2" s="76"/>
      <c r="CL2" s="76"/>
      <c r="CM2" s="23" t="s">
        <v>45</v>
      </c>
      <c r="CN2" s="77" t="s">
        <v>539</v>
      </c>
      <c r="CO2" s="77"/>
      <c r="CQ2" s="77" t="s">
        <v>538</v>
      </c>
      <c r="CR2" s="77"/>
      <c r="CS2" s="23" t="s">
        <v>45</v>
      </c>
    </row>
    <row r="3" spans="1:97" x14ac:dyDescent="0.55000000000000004">
      <c r="A3">
        <v>1</v>
      </c>
      <c r="B3" s="2" t="s">
        <v>68</v>
      </c>
      <c r="C3" s="2"/>
      <c r="D3" s="2"/>
      <c r="E3" s="2"/>
      <c r="F3" s="2"/>
      <c r="G3" s="38">
        <f>INDEX(三表!$A$8:$CB$189,MATCH(financials!$A3,三表!$A$8:$A$189),MATCH(financials!G$1,三表!$A$8:$CB$8))</f>
        <v>38504</v>
      </c>
      <c r="H3" s="38">
        <f>INDEX(三表!$A$8:$CB$189,MATCH(financials!$A3,三表!$A$8:$A$189),MATCH(financials!H$1,三表!$A$8:$CB$8))</f>
        <v>38596</v>
      </c>
      <c r="I3" s="38">
        <f>INDEX(三表!$A$8:$CB$189,MATCH(financials!$A3,三表!$A$8:$A$189),MATCH(financials!I$1,三表!$A$8:$CB$8))</f>
        <v>38687</v>
      </c>
      <c r="J3" s="38">
        <f>INDEX(三表!$A$8:$CB$189,MATCH(financials!$A3,三表!$A$8:$A$189),MATCH(financials!J$1,三表!$A$8:$CB$8))</f>
        <v>38777</v>
      </c>
      <c r="K3" s="38">
        <f>INDEX(三表!$A$8:$CB$189,MATCH(financials!$A3,三表!$A$8:$A$189),MATCH(financials!K$1,三表!$A$8:$CB$8))</f>
        <v>38869</v>
      </c>
      <c r="L3" s="38">
        <f>INDEX(三表!$A$8:$CB$189,MATCH(financials!$A3,三表!$A$8:$A$189),MATCH(financials!L$1,三表!$A$8:$CB$8))</f>
        <v>38961</v>
      </c>
      <c r="M3" s="38">
        <f>INDEX(三表!$A$8:$CB$189,MATCH(financials!$A3,三表!$A$8:$A$189),MATCH(financials!M$1,三表!$A$8:$CB$8))</f>
        <v>39052</v>
      </c>
      <c r="N3" s="38">
        <f>INDEX(三表!$A$8:$CB$189,MATCH(financials!$A3,三表!$A$8:$A$189),MATCH(financials!N$1,三表!$A$8:$CB$8))</f>
        <v>39142</v>
      </c>
      <c r="O3" s="38">
        <f>INDEX(三表!$A$8:$CB$189,MATCH(financials!$A3,三表!$A$8:$A$189),MATCH(financials!O$1,三表!$A$8:$CB$8))</f>
        <v>39234</v>
      </c>
      <c r="P3" s="38">
        <f>INDEX(三表!$A$8:$CB$189,MATCH(financials!$A3,三表!$A$8:$A$189),MATCH(financials!P$1,三表!$A$8:$CB$8))</f>
        <v>39326</v>
      </c>
      <c r="Q3" s="38">
        <f>INDEX(三表!$A$8:$CB$189,MATCH(financials!$A3,三表!$A$8:$A$189),MATCH(financials!Q$1,三表!$A$8:$CB$8))</f>
        <v>39417</v>
      </c>
      <c r="R3" s="38">
        <f>INDEX(三表!$A$8:$CB$189,MATCH(financials!$A3,三表!$A$8:$A$189),MATCH(financials!R$1,三表!$A$8:$CB$8))</f>
        <v>39508</v>
      </c>
      <c r="S3" s="38">
        <f>INDEX(三表!$A$8:$CB$189,MATCH(financials!$A3,三表!$A$8:$A$189),MATCH(financials!S$1,三表!$A$8:$CB$8))</f>
        <v>39600</v>
      </c>
      <c r="T3" s="38">
        <f>INDEX(三表!$A$8:$CB$189,MATCH(financials!$A3,三表!$A$8:$A$189),MATCH(financials!T$1,三表!$A$8:$CB$8))</f>
        <v>39692</v>
      </c>
      <c r="U3" s="38">
        <f>INDEX(三表!$A$8:$CB$189,MATCH(financials!$A3,三表!$A$8:$A$189),MATCH(financials!U$1,三表!$A$8:$CB$8))</f>
        <v>39783</v>
      </c>
      <c r="V3" s="38">
        <f>INDEX(三表!$A$8:$CB$189,MATCH(financials!$A3,三表!$A$8:$A$189),MATCH(financials!V$1,三表!$A$8:$CB$8))</f>
        <v>39873</v>
      </c>
      <c r="W3" s="38">
        <f>INDEX(三表!$A$8:$CB$189,MATCH(financials!$A3,三表!$A$8:$A$189),MATCH(financials!W$1,三表!$A$8:$CB$8))</f>
        <v>39965</v>
      </c>
      <c r="X3" s="38">
        <f>INDEX(三表!$A$8:$CB$189,MATCH(financials!$A3,三表!$A$8:$A$189),MATCH(financials!X$1,三表!$A$8:$CB$8))</f>
        <v>40057</v>
      </c>
      <c r="Y3" s="38">
        <f>INDEX(三表!$A$8:$CB$189,MATCH(financials!$A3,三表!$A$8:$A$189),MATCH(financials!Y$1,三表!$A$8:$CB$8))</f>
        <v>40148</v>
      </c>
      <c r="Z3" s="38">
        <f>INDEX(三表!$A$8:$CB$189,MATCH(financials!$A3,三表!$A$8:$A$189),MATCH(financials!Z$1,三表!$A$8:$CB$8))</f>
        <v>40238</v>
      </c>
      <c r="AA3" s="38">
        <f>INDEX(三表!$A$8:$CB$189,MATCH(financials!$A3,三表!$A$8:$A$189),MATCH(financials!AA$1,三表!$A$8:$CB$8))</f>
        <v>40330</v>
      </c>
      <c r="AB3" s="38">
        <f>INDEX(三表!$A$8:$CB$189,MATCH(financials!$A3,三表!$A$8:$A$189),MATCH(financials!AB$1,三表!$A$8:$CB$8))</f>
        <v>40422</v>
      </c>
      <c r="AC3" s="38">
        <f>INDEX(三表!$A$8:$CB$189,MATCH(financials!$A3,三表!$A$8:$A$189),MATCH(financials!AC$1,三表!$A$8:$CB$8))</f>
        <v>40513</v>
      </c>
      <c r="AD3" s="38">
        <f>INDEX(三表!$A$8:$CB$189,MATCH(financials!$A3,三表!$A$8:$A$189),MATCH(financials!AD$1,三表!$A$8:$CB$8))</f>
        <v>40603</v>
      </c>
      <c r="AE3" s="38">
        <f>INDEX(三表!$A$8:$CB$189,MATCH(financials!$A3,三表!$A$8:$A$189),MATCH(financials!AE$1,三表!$A$8:$CB$8))</f>
        <v>40695</v>
      </c>
      <c r="AF3" s="38">
        <f>INDEX(三表!$A$8:$CB$189,MATCH(financials!$A3,三表!$A$8:$A$189),MATCH(financials!AF$1,三表!$A$8:$CB$8))</f>
        <v>40787</v>
      </c>
      <c r="AG3" s="38">
        <f>INDEX(三表!$A$8:$CB$189,MATCH(financials!$A3,三表!$A$8:$A$189),MATCH(financials!AG$1,三表!$A$8:$CB$8))</f>
        <v>40878</v>
      </c>
      <c r="AH3" s="38">
        <f>INDEX(三表!$A$8:$CB$189,MATCH(financials!$A3,三表!$A$8:$A$189),MATCH(financials!AH$1,三表!$A$8:$CB$8))</f>
        <v>40969</v>
      </c>
      <c r="AI3" s="38">
        <f>INDEX(三表!$A$8:$CB$189,MATCH(financials!$A3,三表!$A$8:$A$189),MATCH(financials!AI$1,三表!$A$8:$CB$8))</f>
        <v>41061</v>
      </c>
      <c r="AJ3" s="38">
        <f>INDEX(三表!$A$8:$CB$189,MATCH(financials!$A3,三表!$A$8:$A$189),MATCH(financials!AJ$1,三表!$A$8:$CB$8))</f>
        <v>41153</v>
      </c>
      <c r="AK3" s="38">
        <f>INDEX(三表!$A$8:$CB$189,MATCH(financials!$A3,三表!$A$8:$A$189),MATCH(financials!AK$1,三表!$A$8:$CB$8))</f>
        <v>41244</v>
      </c>
      <c r="AL3" s="38">
        <f>INDEX(三表!$A$8:$CB$189,MATCH(financials!$A3,三表!$A$8:$A$189),MATCH(financials!AL$1,三表!$A$8:$CB$8))</f>
        <v>41334</v>
      </c>
      <c r="AM3" s="38">
        <f>INDEX(三表!$A$8:$CB$189,MATCH(financials!$A3,三表!$A$8:$A$189),MATCH(financials!AM$1,三表!$A$8:$CB$8))</f>
        <v>41426</v>
      </c>
      <c r="AN3" s="38">
        <f>INDEX(三表!$A$8:$CB$189,MATCH(financials!$A3,三表!$A$8:$A$189),MATCH(financials!AN$1,三表!$A$8:$CB$8))</f>
        <v>41518</v>
      </c>
      <c r="AO3" s="38">
        <f>INDEX(三表!$A$8:$CB$189,MATCH(financials!$A3,三表!$A$8:$A$189),MATCH(financials!AO$1,三表!$A$8:$CB$8))</f>
        <v>41609</v>
      </c>
      <c r="AP3" s="38">
        <f>INDEX(三表!$A$8:$CB$189,MATCH(financials!$A3,三表!$A$8:$A$189),MATCH(financials!AP$1,三表!$A$8:$CB$8))</f>
        <v>41699</v>
      </c>
      <c r="AQ3" s="38">
        <f>INDEX(三表!$A$8:$CB$189,MATCH(financials!$A3,三表!$A$8:$A$189),MATCH(financials!AQ$1,三表!$A$8:$CB$8))</f>
        <v>41791</v>
      </c>
      <c r="AR3" s="38">
        <f>INDEX(三表!$A$8:$CB$189,MATCH(financials!$A3,三表!$A$8:$A$189),MATCH(financials!AR$1,三表!$A$8:$CB$8))</f>
        <v>41883</v>
      </c>
      <c r="AS3" s="38">
        <f>INDEX(三表!$A$8:$CB$189,MATCH(financials!$A3,三表!$A$8:$A$189),MATCH(financials!AS$1,三表!$A$8:$CB$8))</f>
        <v>41974</v>
      </c>
      <c r="AT3" s="38">
        <f>INDEX(三表!$A$8:$CB$189,MATCH(financials!$A3,三表!$A$8:$A$189),MATCH(financials!AT$1,三表!$A$8:$CB$8))</f>
        <v>42064</v>
      </c>
      <c r="AU3" s="38">
        <f>INDEX(三表!$A$8:$CB$189,MATCH(financials!$A3,三表!$A$8:$A$189),MATCH(financials!AU$1,三表!$A$8:$CB$8))</f>
        <v>42156</v>
      </c>
      <c r="AV3" s="38">
        <f>INDEX(三表!$A$8:$CB$189,MATCH(financials!$A3,三表!$A$8:$A$189),MATCH(financials!AV$1,三表!$A$8:$CB$8))</f>
        <v>42248</v>
      </c>
      <c r="AW3" s="38">
        <f>INDEX(三表!$A$8:$CB$189,MATCH(financials!$A3,三表!$A$8:$A$189),MATCH(financials!AW$1,三表!$A$8:$CB$8))</f>
        <v>42339</v>
      </c>
      <c r="AX3" s="38">
        <f>INDEX(三表!$A$8:$CB$189,MATCH(financials!$A3,三表!$A$8:$A$189),MATCH(financials!AX$1,三表!$A$8:$CB$8))</f>
        <v>42430</v>
      </c>
      <c r="AY3" s="38">
        <f>INDEX(三表!$A$8:$CB$189,MATCH(financials!$A3,三表!$A$8:$A$189),MATCH(financials!AY$1,三表!$A$8:$CB$8))</f>
        <v>42522</v>
      </c>
      <c r="AZ3" s="38">
        <f>INDEX(三表!$A$8:$CB$189,MATCH(financials!$A3,三表!$A$8:$A$189),MATCH(financials!AZ$1,三表!$A$8:$CB$8))</f>
        <v>42614</v>
      </c>
      <c r="BA3" s="38">
        <f>INDEX(三表!$A$8:$CB$189,MATCH(financials!$A3,三表!$A$8:$A$189),MATCH(financials!BA$1,三表!$A$8:$CB$8))</f>
        <v>42705</v>
      </c>
      <c r="BB3" s="38">
        <f>INDEX(三表!$A$8:$CB$189,MATCH(financials!$A3,三表!$A$8:$A$189),MATCH(financials!BB$1,三表!$A$8:$CB$8))</f>
        <v>42795</v>
      </c>
      <c r="BC3" s="38">
        <f>INDEX(三表!$A$8:$CB$189,MATCH(financials!$A3,三表!$A$8:$A$189),MATCH(financials!BC$1,三表!$A$8:$CB$8))</f>
        <v>42887</v>
      </c>
      <c r="BD3" s="38">
        <f>INDEX(三表!$A$8:$CB$189,MATCH(financials!$A3,三表!$A$8:$A$189),MATCH(financials!BD$1,三表!$A$8:$CB$8))</f>
        <v>42979</v>
      </c>
      <c r="BE3" s="38">
        <f>INDEX(三表!$A$8:$CB$189,MATCH(financials!$A3,三表!$A$8:$A$189),MATCH(financials!BE$1,三表!$A$8:$CB$8))</f>
        <v>43070</v>
      </c>
      <c r="BF3" s="38">
        <f>INDEX(三表!$A$8:$CB$189,MATCH(financials!$A3,三表!$A$8:$A$189),MATCH(financials!BF$1,三表!$A$8:$CB$8))</f>
        <v>43160</v>
      </c>
      <c r="BG3" s="38">
        <f>INDEX(三表!$A$8:$CB$189,MATCH(financials!$A3,三表!$A$8:$A$189),MATCH(financials!BG$1,三表!$A$8:$CB$8))</f>
        <v>43252</v>
      </c>
      <c r="BH3" s="38">
        <f>INDEX(三表!$A$8:$CB$189,MATCH(financials!$A3,三表!$A$8:$A$189),MATCH(financials!BH$1,三表!$A$8:$CB$8))</f>
        <v>43344</v>
      </c>
      <c r="BI3" s="38">
        <f>INDEX(三表!$A$8:$CB$189,MATCH(financials!$A3,三表!$A$8:$A$189),MATCH(financials!BI$1,三表!$A$8:$CB$8))</f>
        <v>43435</v>
      </c>
      <c r="BJ3" s="38">
        <f>INDEX(三表!$A$8:$CB$189,MATCH(financials!$A3,三表!$A$8:$A$189),MATCH(financials!BJ$1,三表!$A$8:$CB$8))</f>
        <v>43525</v>
      </c>
      <c r="BK3" s="38">
        <f>INDEX(三表!$A$8:$CB$189,MATCH(financials!$A3,三表!$A$8:$A$189),MATCH(financials!BK$1,三表!$A$8:$CB$8))</f>
        <v>43617</v>
      </c>
      <c r="BL3" s="38">
        <f>INDEX(三表!$A$8:$CB$189,MATCH(financials!$A3,三表!$A$8:$A$189),MATCH(financials!BL$1,三表!$A$8:$CB$8))</f>
        <v>43709</v>
      </c>
      <c r="BM3" s="38">
        <f>INDEX(三表!$A$8:$CB$189,MATCH(financials!$A3,三表!$A$8:$A$189),MATCH(financials!BM$1,三表!$A$8:$CB$8))</f>
        <v>43800</v>
      </c>
      <c r="BN3" s="38">
        <f>INDEX(三表!$A$8:$CB$189,MATCH(financials!$A3,三表!$A$8:$A$189),MATCH(financials!BN$1,三表!$A$8:$CB$8))</f>
        <v>43891</v>
      </c>
      <c r="BO3" s="38">
        <f>INDEX(三表!$A$8:$CB$189,MATCH(financials!$A3,三表!$A$8:$A$189),MATCH(financials!BO$1,三表!$A$8:$CB$8))</f>
        <v>43983</v>
      </c>
      <c r="BP3" s="38">
        <f>INDEX(三表!$A$8:$CB$189,MATCH(financials!$A3,三表!$A$8:$A$189),MATCH(financials!BP$1,三表!$A$8:$CB$8))</f>
        <v>44075</v>
      </c>
      <c r="BQ3" s="38">
        <f>INDEX(三表!$A$8:$CB$189,MATCH(financials!$A3,三表!$A$8:$A$189),MATCH(financials!BQ$1,三表!$A$8:$CB$8))</f>
        <v>44166</v>
      </c>
      <c r="BR3" s="38">
        <f>INDEX(三表!$A$8:$CB$189,MATCH(financials!$A3,三表!$A$8:$A$189),MATCH(financials!BR$1,三表!$A$8:$CB$8))</f>
        <v>44256</v>
      </c>
      <c r="BS3" s="38">
        <f>INDEX(三表!$A$8:$CB$189,MATCH(financials!$A3,三表!$A$8:$A$189),MATCH(financials!BS$1,三表!$A$8:$CB$8))</f>
        <v>44348</v>
      </c>
      <c r="BT3" s="38">
        <f>INDEX(三表!$A$8:$CB$189,MATCH(financials!$A3,三表!$A$8:$A$189),MATCH(financials!BT$1,三表!$A$8:$CB$8))</f>
        <v>44440</v>
      </c>
      <c r="BU3" s="38">
        <f>INDEX(三表!$A$8:$CB$189,MATCH(financials!$A3,三表!$A$8:$A$189),MATCH(financials!BU$1,三表!$A$8:$CB$8))</f>
        <v>44531</v>
      </c>
      <c r="BV3" s="38">
        <f>INDEX(三表!$A$8:$CB$189,MATCH(financials!$A3,三表!$A$8:$A$189),MATCH(financials!BV$1,三表!$A$8:$CB$8))</f>
        <v>44621</v>
      </c>
      <c r="BW3" s="38">
        <f>INDEX(三表!$A$8:$CB$189,MATCH(financials!$A3,三表!$A$8:$A$189),MATCH(financials!BW$1,三表!$A$8:$CB$8))</f>
        <v>44713</v>
      </c>
      <c r="BX3" s="38">
        <f>INDEX(三表!$A$8:$CB$189,MATCH(financials!$A3,三表!$A$8:$A$189),MATCH(financials!BX$1,三表!$A$8:$CB$8))</f>
        <v>44805</v>
      </c>
      <c r="BY3" s="38">
        <f>INDEX(三表!$A$8:$CB$189,MATCH(financials!$A3,三表!$A$8:$A$189),MATCH(financials!BY$1,三表!$A$8:$CB$8))</f>
        <v>44896</v>
      </c>
      <c r="BZ3" s="38">
        <f>INDEX(三表!$A$8:$CB$189,MATCH(financials!$A3,三表!$A$8:$A$189),MATCH(financials!BZ$1,三表!$A$8:$CB$8))</f>
        <v>44986</v>
      </c>
      <c r="CA3" s="38">
        <f>INDEX(三表!$A$8:$CB$189,MATCH(financials!$A3,三表!$A$8:$A$189),MATCH(financials!CA$1,三表!$A$8:$CB$8))</f>
        <v>45078</v>
      </c>
      <c r="CB3" s="38">
        <f>INDEX(三表!$A$8:$CB$189,MATCH(financials!$A3,三表!$A$8:$A$189),MATCH(financials!CB$1,三表!$A$8:$CB$8))</f>
        <v>45170</v>
      </c>
      <c r="CC3" s="38">
        <f>INDEX(三表!$A$8:$CB$189,MATCH(financials!$A3,三表!$A$8:$A$189),MATCH(financials!CC$1,三表!$A$8:$CB$8))</f>
        <v>45261</v>
      </c>
      <c r="CD3" s="38">
        <f>INDEX(三表!$A$8:$CB$189,MATCH(financials!$A3,三表!$A$8:$A$189),MATCH(financials!CD$1,三表!$A$8:$CB$8))</f>
        <v>45352</v>
      </c>
      <c r="CE3" s="38">
        <f>INDEX(三表!$A$8:$CB$189,MATCH(financials!$A3,三表!$A$8:$A$189),MATCH(financials!CE$1,三表!$A$8:$CB$8))</f>
        <v>45444</v>
      </c>
      <c r="CF3" s="38">
        <f>INDEX(三表!$A$8:$CB$189,MATCH(financials!$A3,三表!$A$8:$A$189),MATCH(financials!CF$1,三表!$A$8:$CB$8))</f>
        <v>45536</v>
      </c>
      <c r="CG3" s="75">
        <f t="shared" ref="CG3:CL3" si="5">EDATE(CF3,3)</f>
        <v>45627</v>
      </c>
      <c r="CH3" s="75">
        <f t="shared" si="5"/>
        <v>45717</v>
      </c>
      <c r="CI3" s="75">
        <f t="shared" si="5"/>
        <v>45809</v>
      </c>
      <c r="CJ3" s="75">
        <f t="shared" si="5"/>
        <v>45901</v>
      </c>
      <c r="CK3" s="75">
        <f t="shared" si="5"/>
        <v>45992</v>
      </c>
      <c r="CL3" s="75">
        <f t="shared" si="5"/>
        <v>46082</v>
      </c>
      <c r="CM3" s="23" t="s">
        <v>45</v>
      </c>
      <c r="CN3" s="79">
        <f>CG3</f>
        <v>45627</v>
      </c>
      <c r="CO3" s="78" t="s">
        <v>537</v>
      </c>
      <c r="CQ3" s="79">
        <f>CN3</f>
        <v>45627</v>
      </c>
      <c r="CR3" s="78" t="s">
        <v>537</v>
      </c>
      <c r="CS3" s="23" t="s">
        <v>45</v>
      </c>
    </row>
    <row r="4" spans="1:97" x14ac:dyDescent="0.55000000000000004">
      <c r="A4">
        <v>8</v>
      </c>
      <c r="B4" s="68" t="s">
        <v>16</v>
      </c>
      <c r="C4" s="68"/>
      <c r="D4" s="68"/>
      <c r="E4" s="68"/>
      <c r="F4" s="70" t="str">
        <f>B4</f>
        <v>売上</v>
      </c>
      <c r="G4" s="87">
        <f>INDEX(三表!$A$8:$CB$189,MATCH(financials!$A4,三表!$A$8:$A$189),MATCH(financials!G$1,三表!$A$8:$CB$8))</f>
        <v>233165</v>
      </c>
      <c r="H4" s="87">
        <f>INDEX(三表!$A$8:$CB$189,MATCH(financials!$A4,三表!$A$8:$A$189),MATCH(financials!H$1,三表!$A$8:$CB$8))</f>
        <v>249933</v>
      </c>
      <c r="I4" s="87">
        <f>INDEX(三表!$A$8:$CB$189,MATCH(financials!$A4,三表!$A$8:$A$189),MATCH(financials!I$1,三表!$A$8:$CB$8))</f>
        <v>262935</v>
      </c>
      <c r="J4" s="87">
        <f>INDEX(三表!$A$8:$CB$189,MATCH(financials!$A4,三表!$A$8:$A$189),MATCH(financials!J$1,三表!$A$8:$CB$8))</f>
        <v>225197</v>
      </c>
      <c r="K4" s="87">
        <f>INDEX(三表!$A$8:$CB$189,MATCH(financials!$A4,三表!$A$8:$A$189),MATCH(financials!K$1,三表!$A$8:$CB$8))</f>
        <v>283854</v>
      </c>
      <c r="L4" s="87">
        <f>INDEX(三表!$A$8:$CB$189,MATCH(financials!$A4,三表!$A$8:$A$189),MATCH(financials!L$1,三表!$A$8:$CB$8))</f>
        <v>318684</v>
      </c>
      <c r="M4" s="87">
        <f>INDEX(三表!$A$8:$CB$189,MATCH(financials!$A4,三表!$A$8:$A$189),MATCH(financials!M$1,三表!$A$8:$CB$8))</f>
        <v>329134</v>
      </c>
      <c r="N4" s="87">
        <f>INDEX(三表!$A$8:$CB$189,MATCH(financials!$A4,三表!$A$8:$A$189),MATCH(financials!N$1,三表!$A$8:$CB$8))</f>
        <v>300136</v>
      </c>
      <c r="O4" s="87">
        <f>INDEX(三表!$A$8:$CB$189,MATCH(financials!$A4,三表!$A$8:$A$189),MATCH(financials!O$1,三表!$A$8:$CB$8))</f>
        <v>318225</v>
      </c>
      <c r="P4" s="87">
        <f>INDEX(三表!$A$8:$CB$189,MATCH(financials!$A4,三表!$A$8:$A$189),MATCH(financials!P$1,三表!$A$8:$CB$8))</f>
        <v>336239</v>
      </c>
      <c r="Q4" s="87">
        <f>INDEX(三表!$A$8:$CB$189,MATCH(financials!$A4,三表!$A$8:$A$189),MATCH(financials!Q$1,三表!$A$8:$CB$8))</f>
        <v>345650</v>
      </c>
      <c r="R4" s="87">
        <f>INDEX(三表!$A$8:$CB$189,MATCH(financials!$A4,三表!$A$8:$A$189),MATCH(financials!R$1,三表!$A$8:$CB$8))</f>
        <v>318399</v>
      </c>
      <c r="S4" s="87">
        <f>INDEX(三表!$A$8:$CB$189,MATCH(financials!$A4,三表!$A$8:$A$189),MATCH(financials!S$1,三表!$A$8:$CB$8))</f>
        <v>316848</v>
      </c>
      <c r="T4" s="87">
        <f>INDEX(三表!$A$8:$CB$189,MATCH(financials!$A4,三表!$A$8:$A$189),MATCH(financials!T$1,三表!$A$8:$CB$8))</f>
        <v>341057</v>
      </c>
      <c r="U4" s="87">
        <f>INDEX(三表!$A$8:$CB$189,MATCH(financials!$A4,三表!$A$8:$A$189),MATCH(financials!U$1,三表!$A$8:$CB$8))</f>
        <v>346201</v>
      </c>
      <c r="V4" s="87">
        <f>INDEX(三表!$A$8:$CB$189,MATCH(financials!$A4,三表!$A$8:$A$189),MATCH(financials!V$1,三表!$A$8:$CB$8))</f>
        <v>272210</v>
      </c>
      <c r="W4" s="87">
        <f>INDEX(三表!$A$8:$CB$189,MATCH(financials!$A4,三表!$A$8:$A$189),MATCH(financials!W$1,三表!$A$8:$CB$8))</f>
        <v>287213</v>
      </c>
      <c r="X4" s="87">
        <f>INDEX(三表!$A$8:$CB$189,MATCH(financials!$A4,三表!$A$8:$A$189),MATCH(financials!X$1,三表!$A$8:$CB$8))</f>
        <v>311838</v>
      </c>
      <c r="Y4" s="87">
        <f>INDEX(三表!$A$8:$CB$189,MATCH(financials!$A4,三表!$A$8:$A$189),MATCH(financials!Y$1,三表!$A$8:$CB$8))</f>
        <v>311583</v>
      </c>
      <c r="Z4" s="87">
        <f>INDEX(三表!$A$8:$CB$189,MATCH(financials!$A4,三表!$A$8:$A$189),MATCH(financials!Z$1,三表!$A$8:$CB$8))</f>
        <v>273750</v>
      </c>
      <c r="AA4" s="87">
        <f>INDEX(三表!$A$8:$CB$189,MATCH(financials!$A4,三表!$A$8:$A$189),MATCH(financials!AA$1,三表!$A$8:$CB$8))</f>
        <v>289969</v>
      </c>
      <c r="AB4" s="87">
        <f>INDEX(三表!$A$8:$CB$189,MATCH(financials!$A4,三表!$A$8:$A$189),MATCH(financials!AB$1,三表!$A$8:$CB$8))</f>
        <v>311382</v>
      </c>
      <c r="AC4" s="87">
        <f>INDEX(三表!$A$8:$CB$189,MATCH(financials!$A4,三表!$A$8:$A$189),MATCH(financials!AC$1,三表!$A$8:$CB$8))</f>
        <v>313093</v>
      </c>
      <c r="AD4" s="87">
        <f>INDEX(三表!$A$8:$CB$189,MATCH(financials!$A4,三表!$A$8:$A$189),MATCH(financials!AD$1,三表!$A$8:$CB$8))</f>
        <v>272387</v>
      </c>
      <c r="AE4" s="87">
        <f>INDEX(三表!$A$8:$CB$189,MATCH(financials!$A4,三表!$A$8:$A$189),MATCH(financials!AE$1,三表!$A$8:$CB$8))</f>
        <v>294939</v>
      </c>
      <c r="AF4" s="87">
        <f>INDEX(三表!$A$8:$CB$189,MATCH(financials!$A4,三表!$A$8:$A$189),MATCH(financials!AF$1,三表!$A$8:$CB$8))</f>
        <v>319946</v>
      </c>
      <c r="AG4" s="87">
        <f>INDEX(三表!$A$8:$CB$189,MATCH(financials!$A4,三表!$A$8:$A$189),MATCH(financials!AG$1,三表!$A$8:$CB$8))</f>
        <v>319919</v>
      </c>
      <c r="AH4" s="87">
        <f>INDEX(三表!$A$8:$CB$189,MATCH(financials!$A4,三表!$A$8:$A$189),MATCH(financials!AH$1,三表!$A$8:$CB$8))</f>
        <v>281291</v>
      </c>
      <c r="AI4" s="87">
        <f>INDEX(三表!$A$8:$CB$189,MATCH(financials!$A4,三表!$A$8:$A$189),MATCH(financials!AI$1,三表!$A$8:$CB$8))</f>
        <v>294530</v>
      </c>
      <c r="AJ4" s="87">
        <f>INDEX(三表!$A$8:$CB$189,MATCH(financials!$A4,三表!$A$8:$A$189),MATCH(financials!AJ$1,三表!$A$8:$CB$8))</f>
        <v>314446</v>
      </c>
      <c r="AK4" s="87">
        <f>INDEX(三表!$A$8:$CB$189,MATCH(financials!$A4,三表!$A$8:$A$189),MATCH(financials!AK$1,三表!$A$8:$CB$8))</f>
        <v>0</v>
      </c>
      <c r="AL4" s="87">
        <f>INDEX(三表!$A$8:$CB$189,MATCH(financials!$A4,三表!$A$8:$A$189),MATCH(financials!AL$1,三表!$A$8:$CB$8))</f>
        <v>289045</v>
      </c>
      <c r="AM4" s="87">
        <f>INDEX(三表!$A$8:$CB$189,MATCH(financials!$A4,三表!$A$8:$A$189),MATCH(financials!AM$1,三表!$A$8:$CB$8))</f>
        <v>335908</v>
      </c>
      <c r="AN4" s="87">
        <f>INDEX(三表!$A$8:$CB$189,MATCH(financials!$A4,三表!$A$8:$A$189),MATCH(financials!AN$1,三表!$A$8:$CB$8))</f>
        <v>325585</v>
      </c>
      <c r="AO4" s="87">
        <f>INDEX(三表!$A$8:$CB$189,MATCH(financials!$A4,三表!$A$8:$A$189),MATCH(financials!AO$1,三表!$A$8:$CB$8))</f>
        <v>364679</v>
      </c>
      <c r="AP4" s="87">
        <f>INDEX(三表!$A$8:$CB$189,MATCH(financials!$A4,三表!$A$8:$A$189),MATCH(financials!AP$1,三表!$A$8:$CB$8))</f>
        <v>341200</v>
      </c>
      <c r="AQ4" s="87">
        <f>INDEX(三表!$A$8:$CB$189,MATCH(financials!$A4,三表!$A$8:$A$189),MATCH(financials!AQ$1,三表!$A$8:$CB$8))</f>
        <v>324740</v>
      </c>
      <c r="AR4" s="87">
        <f>INDEX(三表!$A$8:$CB$189,MATCH(financials!$A4,三表!$A$8:$A$189),MATCH(financials!AR$1,三表!$A$8:$CB$8))</f>
        <v>341305</v>
      </c>
      <c r="AS4" s="87">
        <f>INDEX(三表!$A$8:$CB$189,MATCH(financials!$A4,三表!$A$8:$A$189),MATCH(financials!AS$1,三表!$A$8:$CB$8))</f>
        <v>394462</v>
      </c>
      <c r="AT4" s="87">
        <f>INDEX(三表!$A$8:$CB$189,MATCH(financials!$A4,三表!$A$8:$A$189),MATCH(financials!AT$1,三表!$A$8:$CB$8))</f>
        <v>328777</v>
      </c>
      <c r="AU4" s="87">
        <f>INDEX(三表!$A$8:$CB$189,MATCH(financials!$A4,三表!$A$8:$A$189),MATCH(financials!AU$1,三表!$A$8:$CB$8))</f>
        <v>366390</v>
      </c>
      <c r="AV4" s="87">
        <f>INDEX(三表!$A$8:$CB$189,MATCH(financials!$A4,三表!$A$8:$A$189),MATCH(financials!AV$1,三表!$A$8:$CB$8))</f>
        <v>367310</v>
      </c>
      <c r="AW4" s="87">
        <f>INDEX(三表!$A$8:$CB$189,MATCH(financials!$A4,三表!$A$8:$A$189),MATCH(financials!AW$1,三表!$A$8:$CB$8))</f>
        <v>409314</v>
      </c>
      <c r="AX4" s="87">
        <f>INDEX(三表!$A$8:$CB$189,MATCH(financials!$A4,三表!$A$8:$A$189),MATCH(financials!AX$1,三表!$A$8:$CB$8))</f>
        <v>335092</v>
      </c>
      <c r="AY4" s="87">
        <f>INDEX(三表!$A$8:$CB$189,MATCH(financials!$A4,三表!$A$8:$A$189),MATCH(financials!AY$1,三表!$A$8:$CB$8))</f>
        <v>364437</v>
      </c>
      <c r="AZ4" s="87">
        <f>INDEX(三表!$A$8:$CB$189,MATCH(financials!$A4,三表!$A$8:$A$189),MATCH(financials!AZ$1,三表!$A$8:$CB$8))</f>
        <v>355560</v>
      </c>
      <c r="BA4" s="87">
        <f>INDEX(三表!$A$8:$CB$189,MATCH(financials!$A4,三表!$A$8:$A$189),MATCH(financials!BA$1,三表!$A$8:$CB$8))</f>
        <v>402521</v>
      </c>
      <c r="BB4" s="87">
        <f>INDEX(三表!$A$8:$CB$189,MATCH(financials!$A4,三表!$A$8:$A$189),MATCH(financials!BB$1,三表!$A$8:$CB$8))</f>
        <v>345179</v>
      </c>
      <c r="BC4" s="87">
        <f>INDEX(三表!$A$8:$CB$189,MATCH(financials!$A4,三表!$A$8:$A$189),MATCH(financials!BC$1,三表!$A$8:$CB$8))</f>
        <v>372125</v>
      </c>
      <c r="BD4" s="87">
        <f>INDEX(三表!$A$8:$CB$189,MATCH(financials!$A4,三表!$A$8:$A$189),MATCH(financials!BD$1,三表!$A$8:$CB$8))</f>
        <v>362946</v>
      </c>
      <c r="BE4" s="87">
        <f>INDEX(三表!$A$8:$CB$189,MATCH(financials!$A4,三表!$A$8:$A$189),MATCH(financials!BE$1,三表!$A$8:$CB$8))</f>
        <v>409171</v>
      </c>
      <c r="BF4" s="87">
        <f>INDEX(三表!$A$8:$CB$189,MATCH(financials!$A4,三表!$A$8:$A$189),MATCH(financials!BF$1,三表!$A$8:$CB$8))</f>
        <v>350645</v>
      </c>
      <c r="BG4" s="87">
        <f>INDEX(三表!$A$8:$CB$189,MATCH(financials!$A4,三表!$A$8:$A$189),MATCH(financials!BG$1,三表!$A$8:$CB$8))</f>
        <v>378385</v>
      </c>
      <c r="BH4" s="87">
        <f>INDEX(三表!$A$8:$CB$189,MATCH(financials!$A4,三表!$A$8:$A$189),MATCH(financials!BH$1,三表!$A$8:$CB$8))</f>
        <v>368779</v>
      </c>
      <c r="BI4" s="87">
        <f>INDEX(三表!$A$8:$CB$189,MATCH(financials!$A4,三表!$A$8:$A$189),MATCH(financials!BI$1,三表!$A$8:$CB$8))</f>
        <v>410198</v>
      </c>
      <c r="BJ4" s="87">
        <f>INDEX(三表!$A$8:$CB$189,MATCH(financials!$A4,三表!$A$8:$A$189),MATCH(financials!BJ$1,三表!$A$8:$CB$8))</f>
        <v>346904</v>
      </c>
      <c r="BK4" s="87">
        <f>INDEX(三表!$A$8:$CB$189,MATCH(financials!$A4,三表!$A$8:$A$189),MATCH(financials!BK$1,三表!$A$8:$CB$8))</f>
        <v>374495</v>
      </c>
      <c r="BL4" s="87">
        <f>INDEX(三表!$A$8:$CB$189,MATCH(financials!$A4,三表!$A$8:$A$189),MATCH(financials!BL$1,三表!$A$8:$CB$8))</f>
        <v>387931</v>
      </c>
      <c r="BM4" s="87">
        <f>INDEX(三表!$A$8:$CB$189,MATCH(financials!$A4,三表!$A$8:$A$189),MATCH(financials!BM$1,三表!$A$8:$CB$8))</f>
        <v>392911</v>
      </c>
      <c r="BN4" s="87">
        <f>INDEX(三表!$A$8:$CB$189,MATCH(financials!$A4,三表!$A$8:$A$189),MATCH(financials!BN$1,三表!$A$8:$CB$8))</f>
        <v>337767</v>
      </c>
      <c r="BO4" s="87">
        <f>INDEX(三表!$A$8:$CB$189,MATCH(financials!$A4,三表!$A$8:$A$189),MATCH(financials!BO$1,三表!$A$8:$CB$8))</f>
        <v>329391</v>
      </c>
      <c r="BP4" s="87">
        <f>INDEX(三表!$A$8:$CB$189,MATCH(financials!$A4,三表!$A$8:$A$189),MATCH(financials!BP$1,三表!$A$8:$CB$8))</f>
        <v>338102</v>
      </c>
      <c r="BQ4" s="87">
        <f>INDEX(三表!$A$8:$CB$189,MATCH(financials!$A4,三表!$A$8:$A$189),MATCH(financials!BQ$1,三表!$A$8:$CB$8))</f>
        <v>376737</v>
      </c>
      <c r="BR4" s="87">
        <f>INDEX(三表!$A$8:$CB$189,MATCH(financials!$A4,三表!$A$8:$A$189),MATCH(financials!BR$1,三表!$A$8:$CB$8))</f>
        <v>320558</v>
      </c>
      <c r="BS4" s="87">
        <f>INDEX(三表!$A$8:$CB$189,MATCH(financials!$A4,三表!$A$8:$A$189),MATCH(financials!BS$1,三表!$A$8:$CB$8))</f>
        <v>354621</v>
      </c>
      <c r="BT4" s="87">
        <f>INDEX(三表!$A$8:$CB$189,MATCH(financials!$A4,三表!$A$8:$A$189),MATCH(financials!BT$1,三表!$A$8:$CB$8))</f>
        <v>345780</v>
      </c>
      <c r="BU4" s="87">
        <f>INDEX(三表!$A$8:$CB$189,MATCH(financials!$A4,三表!$A$8:$A$189),MATCH(financials!BU$1,三表!$A$8:$CB$8))</f>
        <v>397809</v>
      </c>
      <c r="BV4" s="87">
        <f>INDEX(三表!$A$8:$CB$189,MATCH(financials!$A4,三表!$A$8:$A$189),MATCH(financials!BV$1,三表!$A$8:$CB$8))</f>
        <v>346795</v>
      </c>
      <c r="BW4" s="87">
        <f>INDEX(三表!$A$8:$CB$189,MATCH(financials!$A4,三表!$A$8:$A$189),MATCH(financials!BW$1,三表!$A$8:$CB$8))</f>
        <v>387106</v>
      </c>
      <c r="BX4" s="87">
        <f>INDEX(三表!$A$8:$CB$189,MATCH(financials!$A4,三表!$A$8:$A$189),MATCH(financials!BX$1,三表!$A$8:$CB$8))</f>
        <v>393809</v>
      </c>
      <c r="BY4" s="87">
        <f>INDEX(三表!$A$8:$CB$189,MATCH(financials!$A4,三表!$A$8:$A$189),MATCH(financials!BY$1,三表!$A$8:$CB$8))</f>
        <v>423349</v>
      </c>
      <c r="BZ4" s="87">
        <f>INDEX(三表!$A$8:$CB$189,MATCH(financials!$A4,三表!$A$8:$A$189),MATCH(financials!BZ$1,三表!$A$8:$CB$8))</f>
        <v>347794</v>
      </c>
      <c r="CA4" s="87">
        <f>INDEX(三表!$A$8:$CB$189,MATCH(financials!$A4,三表!$A$8:$A$189),MATCH(financials!CA$1,三表!$A$8:$CB$8))</f>
        <v>390734</v>
      </c>
      <c r="CB4" s="87">
        <f>INDEX(三表!$A$8:$CB$189,MATCH(financials!$A4,三表!$A$8:$A$189),MATCH(financials!CB$1,三表!$A$8:$CB$8))</f>
        <v>387355</v>
      </c>
      <c r="CC4" s="87">
        <f>INDEX(三表!$A$8:$CB$189,MATCH(financials!$A4,三表!$A$8:$A$189),MATCH(financials!CC$1,三表!$A$8:$CB$8))</f>
        <v>406696</v>
      </c>
      <c r="CD4" s="87">
        <f>INDEX(三表!$A$8:$CB$189,MATCH(financials!$A4,三表!$A$8:$A$189),MATCH(financials!CD$1,三表!$A$8:$CB$8))</f>
        <v>365797</v>
      </c>
      <c r="CE4" s="87">
        <f>INDEX(三表!$A$8:$CB$189,MATCH(financials!$A4,三表!$A$8:$A$189),MATCH(financials!CE$1,三表!$A$8:$CB$8))</f>
        <v>422190</v>
      </c>
      <c r="CF4" s="87">
        <f>INDEX(三表!$A$8:$CB$189,MATCH(financials!$A4,三表!$A$8:$A$189),MATCH(financials!CF$1,三表!$A$8:$CB$8))</f>
        <v>402024</v>
      </c>
      <c r="CG4" s="71">
        <f>SUM(CG19,CG5)</f>
        <v>0</v>
      </c>
      <c r="CH4" s="71">
        <f>財務サマリ!AP17</f>
        <v>0</v>
      </c>
      <c r="CI4" s="71">
        <f>財務サマリ!AQ17</f>
        <v>0</v>
      </c>
      <c r="CJ4" s="71">
        <f>財務サマリ!AR17</f>
        <v>0</v>
      </c>
      <c r="CK4" s="71">
        <f>財務サマリ!AS17</f>
        <v>0</v>
      </c>
      <c r="CL4" s="71">
        <f>財務サマリ!AT17</f>
        <v>0</v>
      </c>
      <c r="CM4" s="23" t="s">
        <v>45</v>
      </c>
      <c r="CN4" s="80">
        <v>1600000</v>
      </c>
      <c r="CO4" s="80"/>
      <c r="CP4" s="80"/>
      <c r="CQ4" s="80">
        <v>1611957</v>
      </c>
      <c r="CR4" s="80"/>
      <c r="CS4" s="23" t="s">
        <v>45</v>
      </c>
    </row>
    <row r="5" spans="1:97" hidden="1" outlineLevel="1" x14ac:dyDescent="0.55000000000000004">
      <c r="C5" s="1" t="s">
        <v>18</v>
      </c>
      <c r="F5" s="51"/>
      <c r="G5" s="4">
        <f>SUM(G7,G13,G15,G17)</f>
        <v>0</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f t="shared" ref="AU5:CF5" si="6">SUM(AU7,AU13,AU15,AU17)</f>
        <v>0</v>
      </c>
      <c r="AV5" s="4">
        <f t="shared" si="6"/>
        <v>0</v>
      </c>
      <c r="AW5" s="4">
        <f t="shared" si="6"/>
        <v>0</v>
      </c>
      <c r="AX5" s="4">
        <f t="shared" si="6"/>
        <v>0</v>
      </c>
      <c r="AY5" s="4">
        <f t="shared" si="6"/>
        <v>0</v>
      </c>
      <c r="AZ5" s="4">
        <f t="shared" si="6"/>
        <v>0</v>
      </c>
      <c r="BA5" s="4">
        <f t="shared" si="6"/>
        <v>0</v>
      </c>
      <c r="BB5" s="4">
        <f t="shared" si="6"/>
        <v>0</v>
      </c>
      <c r="BC5" s="4">
        <f t="shared" si="6"/>
        <v>0</v>
      </c>
      <c r="BD5" s="4">
        <f t="shared" si="6"/>
        <v>0</v>
      </c>
      <c r="BE5" s="4">
        <f t="shared" si="6"/>
        <v>0</v>
      </c>
      <c r="BF5" s="4">
        <f t="shared" si="6"/>
        <v>0</v>
      </c>
      <c r="BG5" s="4">
        <f t="shared" si="6"/>
        <v>0</v>
      </c>
      <c r="BH5" s="4">
        <f t="shared" si="6"/>
        <v>0</v>
      </c>
      <c r="BI5" s="4">
        <f t="shared" si="6"/>
        <v>0</v>
      </c>
      <c r="BJ5" s="4">
        <f t="shared" si="6"/>
        <v>0</v>
      </c>
      <c r="BK5" s="4">
        <f t="shared" si="6"/>
        <v>0</v>
      </c>
      <c r="BL5" s="4">
        <f t="shared" si="6"/>
        <v>0</v>
      </c>
      <c r="BM5" s="4">
        <f t="shared" si="6"/>
        <v>0</v>
      </c>
      <c r="BN5" s="4">
        <f t="shared" si="6"/>
        <v>0</v>
      </c>
      <c r="BO5" s="4">
        <f t="shared" si="6"/>
        <v>0</v>
      </c>
      <c r="BP5" s="4">
        <f t="shared" si="6"/>
        <v>0</v>
      </c>
      <c r="BQ5" s="101">
        <f t="shared" si="6"/>
        <v>1151300</v>
      </c>
      <c r="BR5" s="101">
        <f t="shared" si="6"/>
        <v>256600</v>
      </c>
      <c r="BS5" s="101">
        <f t="shared" si="6"/>
        <v>544300</v>
      </c>
      <c r="BT5" s="101">
        <f t="shared" si="6"/>
        <v>822400</v>
      </c>
      <c r="BU5" s="101">
        <f t="shared" si="6"/>
        <v>1143600</v>
      </c>
      <c r="BV5" s="101">
        <f t="shared" si="6"/>
        <v>262900</v>
      </c>
      <c r="BW5" s="101">
        <f t="shared" si="6"/>
        <v>556900</v>
      </c>
      <c r="BX5" s="101">
        <f t="shared" si="6"/>
        <v>857300</v>
      </c>
      <c r="BY5" s="101">
        <f t="shared" si="6"/>
        <v>1193300</v>
      </c>
      <c r="BZ5" s="101">
        <f t="shared" si="6"/>
        <v>265200</v>
      </c>
      <c r="CA5" s="101">
        <f>SUM(CA7,CA13,CA15,CA17)</f>
        <v>577000</v>
      </c>
      <c r="CB5" s="101">
        <f t="shared" si="6"/>
        <v>883500</v>
      </c>
      <c r="CC5" s="101">
        <f t="shared" si="6"/>
        <v>1210300</v>
      </c>
      <c r="CD5" s="101">
        <f t="shared" si="6"/>
        <v>281200</v>
      </c>
      <c r="CE5" s="101">
        <f t="shared" si="6"/>
        <v>609300</v>
      </c>
      <c r="CF5" s="101">
        <f t="shared" si="6"/>
        <v>921500</v>
      </c>
      <c r="CG5" s="4"/>
      <c r="CH5" s="4"/>
      <c r="CI5" s="4"/>
      <c r="CJ5" s="4"/>
      <c r="CK5" s="4"/>
      <c r="CL5" s="4"/>
      <c r="CM5" s="23" t="s">
        <v>45</v>
      </c>
      <c r="CN5" s="81"/>
      <c r="CO5" s="81"/>
      <c r="CP5" s="82"/>
      <c r="CQ5" s="82"/>
      <c r="CR5" s="82"/>
      <c r="CS5" s="23" t="s">
        <v>45</v>
      </c>
    </row>
    <row r="6" spans="1:97" hidden="1" outlineLevel="1" x14ac:dyDescent="0.55000000000000004">
      <c r="C6" s="1"/>
      <c r="D6" s="22" t="s">
        <v>552</v>
      </c>
      <c r="E6" s="22"/>
      <c r="F6" s="85"/>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93">
        <f>IFERROR(BQ5/BQ$4,"-")</f>
        <v>3.0559780430379813</v>
      </c>
      <c r="BR6" s="93">
        <f t="shared" ref="BR6:CL6" si="7">IFERROR(BR5/BR$4,"-")</f>
        <v>0.8004791644569782</v>
      </c>
      <c r="BS6" s="93">
        <f t="shared" si="7"/>
        <v>1.5348780811063079</v>
      </c>
      <c r="BT6" s="93">
        <f t="shared" si="7"/>
        <v>2.3783908843773496</v>
      </c>
      <c r="BU6" s="93">
        <f t="shared" si="7"/>
        <v>2.8747464235349125</v>
      </c>
      <c r="BV6" s="93">
        <f t="shared" si="7"/>
        <v>0.75808474747329113</v>
      </c>
      <c r="BW6" s="93">
        <f t="shared" si="7"/>
        <v>1.4386240461269006</v>
      </c>
      <c r="BX6" s="93">
        <f t="shared" si="7"/>
        <v>2.1769436452696613</v>
      </c>
      <c r="BY6" s="93">
        <f t="shared" si="7"/>
        <v>2.8187145830036213</v>
      </c>
      <c r="BZ6" s="93">
        <f t="shared" si="7"/>
        <v>0.76252034250159573</v>
      </c>
      <c r="CA6" s="93">
        <f t="shared" si="7"/>
        <v>1.4767079394165852</v>
      </c>
      <c r="CB6" s="93">
        <f t="shared" si="7"/>
        <v>2.280853480657278</v>
      </c>
      <c r="CC6" s="93">
        <f t="shared" si="7"/>
        <v>2.9759328835297127</v>
      </c>
      <c r="CD6" s="93">
        <f t="shared" si="7"/>
        <v>0.76873238435525715</v>
      </c>
      <c r="CE6" s="93">
        <f t="shared" si="7"/>
        <v>1.4431890854828395</v>
      </c>
      <c r="CF6" s="93">
        <f t="shared" si="7"/>
        <v>2.2921517123355821</v>
      </c>
      <c r="CG6" s="96" t="str">
        <f t="shared" si="7"/>
        <v>-</v>
      </c>
      <c r="CH6" s="96" t="str">
        <f t="shared" si="7"/>
        <v>-</v>
      </c>
      <c r="CI6" s="96" t="str">
        <f t="shared" si="7"/>
        <v>-</v>
      </c>
      <c r="CJ6" s="96" t="str">
        <f t="shared" si="7"/>
        <v>-</v>
      </c>
      <c r="CK6" s="96" t="str">
        <f t="shared" si="7"/>
        <v>-</v>
      </c>
      <c r="CL6" s="96" t="str">
        <f t="shared" si="7"/>
        <v>-</v>
      </c>
      <c r="CM6" s="94" t="s">
        <v>45</v>
      </c>
      <c r="CN6" s="81"/>
      <c r="CO6" s="81"/>
      <c r="CP6" s="82"/>
      <c r="CQ6" s="82"/>
      <c r="CR6" s="82"/>
      <c r="CS6" s="23" t="s">
        <v>45</v>
      </c>
    </row>
    <row r="7" spans="1:97" hidden="1" outlineLevel="1" x14ac:dyDescent="0.55000000000000004">
      <c r="D7" t="s">
        <v>23</v>
      </c>
      <c r="G7" s="69">
        <f>SUM(G9,G11)</f>
        <v>0</v>
      </c>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f t="shared" ref="AU7:CF7" si="8">SUM(AU9,AU11)</f>
        <v>0</v>
      </c>
      <c r="AV7" s="69">
        <f t="shared" si="8"/>
        <v>0</v>
      </c>
      <c r="AW7" s="69">
        <f t="shared" si="8"/>
        <v>0</v>
      </c>
      <c r="AX7" s="69">
        <f t="shared" si="8"/>
        <v>0</v>
      </c>
      <c r="AY7" s="69">
        <f t="shared" si="8"/>
        <v>0</v>
      </c>
      <c r="AZ7" s="69">
        <f t="shared" si="8"/>
        <v>0</v>
      </c>
      <c r="BA7" s="69">
        <f t="shared" si="8"/>
        <v>0</v>
      </c>
      <c r="BB7" s="69">
        <f t="shared" si="8"/>
        <v>0</v>
      </c>
      <c r="BC7" s="69">
        <f t="shared" si="8"/>
        <v>0</v>
      </c>
      <c r="BD7" s="69">
        <f t="shared" si="8"/>
        <v>0</v>
      </c>
      <c r="BE7" s="69">
        <f t="shared" si="8"/>
        <v>0</v>
      </c>
      <c r="BF7" s="69">
        <f t="shared" si="8"/>
        <v>0</v>
      </c>
      <c r="BG7" s="69">
        <f t="shared" si="8"/>
        <v>0</v>
      </c>
      <c r="BH7" s="69">
        <f t="shared" si="8"/>
        <v>0</v>
      </c>
      <c r="BI7" s="69">
        <f t="shared" si="8"/>
        <v>0</v>
      </c>
      <c r="BJ7" s="69">
        <f t="shared" si="8"/>
        <v>0</v>
      </c>
      <c r="BK7" s="69">
        <f t="shared" si="8"/>
        <v>0</v>
      </c>
      <c r="BL7" s="69">
        <f t="shared" si="8"/>
        <v>0</v>
      </c>
      <c r="BM7" s="69">
        <f t="shared" si="8"/>
        <v>0</v>
      </c>
      <c r="BN7" s="69">
        <f t="shared" si="8"/>
        <v>0</v>
      </c>
      <c r="BO7" s="69">
        <f t="shared" si="8"/>
        <v>0</v>
      </c>
      <c r="BP7" s="69">
        <f t="shared" si="8"/>
        <v>0</v>
      </c>
      <c r="BQ7" s="102">
        <v>503200</v>
      </c>
      <c r="BR7" s="102">
        <v>112300</v>
      </c>
      <c r="BS7" s="102">
        <v>234800</v>
      </c>
      <c r="BT7" s="102">
        <v>357200</v>
      </c>
      <c r="BU7" s="102">
        <v>496800</v>
      </c>
      <c r="BV7" s="102">
        <v>113900</v>
      </c>
      <c r="BW7" s="102">
        <v>238300</v>
      </c>
      <c r="BX7" s="102">
        <v>370700</v>
      </c>
      <c r="BY7" s="102">
        <f t="shared" si="8"/>
        <v>516600</v>
      </c>
      <c r="BZ7" s="102">
        <f t="shared" si="8"/>
        <v>113700</v>
      </c>
      <c r="CA7" s="102">
        <f t="shared" si="8"/>
        <v>245700</v>
      </c>
      <c r="CB7" s="102">
        <f t="shared" si="8"/>
        <v>379100</v>
      </c>
      <c r="CC7" s="102">
        <f t="shared" si="8"/>
        <v>522500</v>
      </c>
      <c r="CD7" s="102">
        <f t="shared" si="8"/>
        <v>119400</v>
      </c>
      <c r="CE7" s="102">
        <f t="shared" si="8"/>
        <v>255500</v>
      </c>
      <c r="CF7" s="102">
        <f t="shared" si="8"/>
        <v>393000</v>
      </c>
      <c r="CG7" s="103"/>
      <c r="CH7" s="103"/>
      <c r="CI7" s="103"/>
      <c r="CJ7" s="103"/>
      <c r="CK7" s="103"/>
      <c r="CL7" s="103"/>
      <c r="CM7" s="23" t="s">
        <v>45</v>
      </c>
      <c r="CN7" s="81"/>
      <c r="CO7" s="81"/>
      <c r="CP7" s="82"/>
      <c r="CQ7" s="82"/>
      <c r="CR7" s="82"/>
      <c r="CS7" s="23" t="s">
        <v>45</v>
      </c>
    </row>
    <row r="8" spans="1:97" hidden="1" outlineLevel="1" x14ac:dyDescent="0.55000000000000004">
      <c r="E8" s="22" t="s">
        <v>552</v>
      </c>
      <c r="F8" s="85"/>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93">
        <f>IFERROR(BQ7/BQ$5,"-")</f>
        <v>0.4370711369755928</v>
      </c>
      <c r="BR8" s="93">
        <f t="shared" ref="BR8" si="9">IFERROR(BR7/BR$5,"-")</f>
        <v>0.43764614185502726</v>
      </c>
      <c r="BS8" s="93">
        <f t="shared" ref="BS8" si="10">IFERROR(BS7/BS$5,"-")</f>
        <v>0.43137975381223592</v>
      </c>
      <c r="BT8" s="93">
        <f t="shared" ref="BT8" si="11">IFERROR(BT7/BT$5,"-")</f>
        <v>0.43433852140077822</v>
      </c>
      <c r="BU8" s="93">
        <f t="shared" ref="BU8" si="12">IFERROR(BU7/BU$5,"-")</f>
        <v>0.43441762854144805</v>
      </c>
      <c r="BV8" s="93">
        <f t="shared" ref="BV8" si="13">IFERROR(BV7/BV$5,"-")</f>
        <v>0.43324457968809432</v>
      </c>
      <c r="BW8" s="93">
        <f t="shared" ref="BW8" si="14">IFERROR(BW7/BW$5,"-")</f>
        <v>0.42790447117974501</v>
      </c>
      <c r="BX8" s="93">
        <f t="shared" ref="BX8" si="15">IFERROR(BX7/BX$5,"-")</f>
        <v>0.43240405925580311</v>
      </c>
      <c r="BY8" s="93">
        <f t="shared" ref="BY8" si="16">IFERROR(BY7/BY$5,"-")</f>
        <v>0.43291712058996062</v>
      </c>
      <c r="BZ8" s="93">
        <f t="shared" ref="BZ8" si="17">IFERROR(BZ7/BZ$5,"-")</f>
        <v>0.42873303167420812</v>
      </c>
      <c r="CA8" s="93">
        <f t="shared" ref="CA8" si="18">IFERROR(CA7/CA$5,"-")</f>
        <v>0.42582322357019065</v>
      </c>
      <c r="CB8" s="93">
        <f t="shared" ref="CB8" si="19">IFERROR(CB7/CB$5,"-")</f>
        <v>0.42908885116015844</v>
      </c>
      <c r="CC8" s="93">
        <f t="shared" ref="CC8" si="20">IFERROR(CC7/CC$5,"-")</f>
        <v>0.43171114599686028</v>
      </c>
      <c r="CD8" s="93">
        <f t="shared" ref="CD8" si="21">IFERROR(CD7/CD$5,"-")</f>
        <v>0.42460881934566147</v>
      </c>
      <c r="CE8" s="93">
        <f t="shared" ref="CE8" si="22">IFERROR(CE7/CE$5,"-")</f>
        <v>0.41933366157886098</v>
      </c>
      <c r="CF8" s="93">
        <f t="shared" ref="CF8" si="23">IFERROR(CF7/CF$5,"-")</f>
        <v>0.42647856755290287</v>
      </c>
      <c r="CG8" s="96" t="str">
        <f t="shared" ref="CG8" si="24">IFERROR(CG7/CG$5,"-")</f>
        <v>-</v>
      </c>
      <c r="CH8" s="96" t="str">
        <f t="shared" ref="CH8" si="25">IFERROR(CH7/CH$5,"-")</f>
        <v>-</v>
      </c>
      <c r="CI8" s="96" t="str">
        <f t="shared" ref="CI8" si="26">IFERROR(CI7/CI$5,"-")</f>
        <v>-</v>
      </c>
      <c r="CJ8" s="96" t="str">
        <f t="shared" ref="CJ8" si="27">IFERROR(CJ7/CJ$5,"-")</f>
        <v>-</v>
      </c>
      <c r="CK8" s="96" t="str">
        <f t="shared" ref="CK8" si="28">IFERROR(CK7/CK$5,"-")</f>
        <v>-</v>
      </c>
      <c r="CL8" s="96" t="str">
        <f t="shared" ref="CL8" si="29">IFERROR(CL7/CL$5,"-")</f>
        <v>-</v>
      </c>
      <c r="CM8" s="94" t="s">
        <v>45</v>
      </c>
      <c r="CN8" s="81"/>
      <c r="CO8" s="81"/>
      <c r="CP8" s="82"/>
      <c r="CQ8" s="82"/>
      <c r="CR8" s="82"/>
      <c r="CS8" s="23" t="s">
        <v>45</v>
      </c>
    </row>
    <row r="9" spans="1:97" hidden="1" outlineLevel="1" x14ac:dyDescent="0.55000000000000004">
      <c r="E9" t="s">
        <v>69</v>
      </c>
      <c r="BQ9" s="9" t="s">
        <v>555</v>
      </c>
      <c r="BR9" s="9" t="s">
        <v>555</v>
      </c>
      <c r="BS9" s="9" t="s">
        <v>555</v>
      </c>
      <c r="BT9" s="9" t="s">
        <v>555</v>
      </c>
      <c r="BU9" s="9" t="s">
        <v>555</v>
      </c>
      <c r="BV9" s="9" t="s">
        <v>555</v>
      </c>
      <c r="BW9" s="9" t="s">
        <v>555</v>
      </c>
      <c r="BX9" s="9" t="s">
        <v>555</v>
      </c>
      <c r="BY9" s="9">
        <v>342100</v>
      </c>
      <c r="BZ9" s="9">
        <v>70900</v>
      </c>
      <c r="CA9" s="9">
        <v>158600</v>
      </c>
      <c r="CB9" s="9">
        <v>248400</v>
      </c>
      <c r="CC9" s="9">
        <v>349100</v>
      </c>
      <c r="CD9" s="9">
        <v>78400</v>
      </c>
      <c r="CE9" s="9">
        <v>172100</v>
      </c>
      <c r="CF9" s="9">
        <v>268400</v>
      </c>
      <c r="CG9" s="97"/>
      <c r="CH9" s="97"/>
      <c r="CI9" s="97"/>
      <c r="CJ9" s="97"/>
      <c r="CK9" s="97"/>
      <c r="CL9" s="97"/>
      <c r="CM9" s="23" t="s">
        <v>45</v>
      </c>
      <c r="CN9" s="81"/>
      <c r="CO9" s="81"/>
      <c r="CP9" s="82"/>
      <c r="CQ9" s="82"/>
      <c r="CR9" s="82"/>
      <c r="CS9" s="23" t="s">
        <v>45</v>
      </c>
    </row>
    <row r="10" spans="1:97" hidden="1" outlineLevel="1" x14ac:dyDescent="0.55000000000000004">
      <c r="E10" s="22" t="s">
        <v>552</v>
      </c>
      <c r="F10" s="22"/>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6"/>
      <c r="AV10" s="86"/>
      <c r="AW10" s="86"/>
      <c r="AX10" s="86"/>
      <c r="AY10" s="86"/>
      <c r="AZ10" s="86"/>
      <c r="BA10" s="86"/>
      <c r="BB10" s="86"/>
      <c r="BC10" s="86"/>
      <c r="BD10" s="86"/>
      <c r="BE10" s="86"/>
      <c r="BF10" s="86"/>
      <c r="BG10" s="86"/>
      <c r="BH10" s="86"/>
      <c r="BI10" s="86"/>
      <c r="BJ10" s="86"/>
      <c r="BK10" s="86"/>
      <c r="BL10" s="86"/>
      <c r="BM10" s="86"/>
      <c r="BN10" s="86"/>
      <c r="BO10" s="86"/>
      <c r="BP10" s="86"/>
      <c r="BQ10" s="93" t="str">
        <f>IFERROR(BQ9/BQ$5,"-")</f>
        <v>-</v>
      </c>
      <c r="BR10" s="93" t="str">
        <f t="shared" ref="BR10:CL10" si="30">IFERROR(BR9/BR$5,"-")</f>
        <v>-</v>
      </c>
      <c r="BS10" s="93" t="str">
        <f t="shared" si="30"/>
        <v>-</v>
      </c>
      <c r="BT10" s="93" t="str">
        <f t="shared" si="30"/>
        <v>-</v>
      </c>
      <c r="BU10" s="93" t="str">
        <f t="shared" si="30"/>
        <v>-</v>
      </c>
      <c r="BV10" s="93" t="str">
        <f t="shared" si="30"/>
        <v>-</v>
      </c>
      <c r="BW10" s="93" t="str">
        <f t="shared" si="30"/>
        <v>-</v>
      </c>
      <c r="BX10" s="93" t="str">
        <f t="shared" si="30"/>
        <v>-</v>
      </c>
      <c r="BY10" s="93">
        <f t="shared" si="30"/>
        <v>0.28668398558618957</v>
      </c>
      <c r="BZ10" s="93">
        <f t="shared" si="30"/>
        <v>0.26734539969834087</v>
      </c>
      <c r="CA10" s="93">
        <f t="shared" si="30"/>
        <v>0.27487001733102251</v>
      </c>
      <c r="CB10" s="93">
        <f t="shared" si="30"/>
        <v>0.28115449915110358</v>
      </c>
      <c r="CC10" s="93">
        <f t="shared" si="30"/>
        <v>0.28844088242584481</v>
      </c>
      <c r="CD10" s="93">
        <f t="shared" si="30"/>
        <v>0.27880512091038406</v>
      </c>
      <c r="CE10" s="93">
        <f t="shared" si="30"/>
        <v>0.28245527654685704</v>
      </c>
      <c r="CF10" s="93">
        <f t="shared" si="30"/>
        <v>0.29126424308193161</v>
      </c>
      <c r="CG10" s="96" t="str">
        <f t="shared" si="30"/>
        <v>-</v>
      </c>
      <c r="CH10" s="96" t="str">
        <f t="shared" si="30"/>
        <v>-</v>
      </c>
      <c r="CI10" s="96" t="str">
        <f t="shared" si="30"/>
        <v>-</v>
      </c>
      <c r="CJ10" s="96" t="str">
        <f t="shared" si="30"/>
        <v>-</v>
      </c>
      <c r="CK10" s="96" t="str">
        <f t="shared" si="30"/>
        <v>-</v>
      </c>
      <c r="CL10" s="96" t="str">
        <f t="shared" si="30"/>
        <v>-</v>
      </c>
      <c r="CM10" s="94" t="s">
        <v>45</v>
      </c>
      <c r="CN10" s="81"/>
      <c r="CO10" s="81"/>
      <c r="CP10" s="82"/>
      <c r="CQ10" s="82"/>
      <c r="CR10" s="82"/>
      <c r="CS10" s="23" t="s">
        <v>45</v>
      </c>
    </row>
    <row r="11" spans="1:97" hidden="1" outlineLevel="1" x14ac:dyDescent="0.55000000000000004">
      <c r="E11" t="s">
        <v>53</v>
      </c>
      <c r="BQ11" s="9" t="s">
        <v>555</v>
      </c>
      <c r="BR11" s="9" t="s">
        <v>555</v>
      </c>
      <c r="BS11" s="9" t="s">
        <v>555</v>
      </c>
      <c r="BT11" s="9" t="s">
        <v>555</v>
      </c>
      <c r="BU11" s="9" t="s">
        <v>555</v>
      </c>
      <c r="BV11" s="9" t="s">
        <v>555</v>
      </c>
      <c r="BW11" s="9" t="s">
        <v>555</v>
      </c>
      <c r="BX11" s="9" t="s">
        <v>555</v>
      </c>
      <c r="BY11" s="9">
        <v>174500</v>
      </c>
      <c r="BZ11" s="9">
        <v>42800</v>
      </c>
      <c r="CA11" s="9">
        <v>87100</v>
      </c>
      <c r="CB11" s="9">
        <v>130700</v>
      </c>
      <c r="CC11" s="9">
        <v>173400</v>
      </c>
      <c r="CD11" s="9">
        <v>41000</v>
      </c>
      <c r="CE11" s="9">
        <v>83400</v>
      </c>
      <c r="CF11" s="9">
        <v>124600</v>
      </c>
      <c r="CG11" s="97"/>
      <c r="CH11" s="97"/>
      <c r="CI11" s="97"/>
      <c r="CJ11" s="97"/>
      <c r="CK11" s="97"/>
      <c r="CL11" s="97"/>
      <c r="CM11" s="23" t="s">
        <v>45</v>
      </c>
      <c r="CN11" s="81"/>
      <c r="CO11" s="81"/>
      <c r="CP11" s="82"/>
      <c r="CQ11" s="82"/>
      <c r="CR11" s="82"/>
      <c r="CS11" s="23" t="s">
        <v>45</v>
      </c>
    </row>
    <row r="12" spans="1:97" hidden="1" outlineLevel="1" x14ac:dyDescent="0.55000000000000004">
      <c r="E12" s="22" t="s">
        <v>552</v>
      </c>
      <c r="F12" s="22"/>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6"/>
      <c r="AV12" s="86"/>
      <c r="AW12" s="86"/>
      <c r="AX12" s="86"/>
      <c r="AY12" s="86"/>
      <c r="AZ12" s="86"/>
      <c r="BA12" s="86"/>
      <c r="BB12" s="86"/>
      <c r="BC12" s="86"/>
      <c r="BD12" s="86"/>
      <c r="BE12" s="86"/>
      <c r="BF12" s="86"/>
      <c r="BG12" s="86"/>
      <c r="BH12" s="86"/>
      <c r="BI12" s="86"/>
      <c r="BJ12" s="86"/>
      <c r="BK12" s="86"/>
      <c r="BL12" s="86"/>
      <c r="BM12" s="86"/>
      <c r="BN12" s="86"/>
      <c r="BO12" s="86"/>
      <c r="BP12" s="86"/>
      <c r="BQ12" s="93" t="str">
        <f>IFERROR(BQ11/BQ$5,"-")</f>
        <v>-</v>
      </c>
      <c r="BR12" s="93" t="str">
        <f t="shared" ref="BR12" si="31">IFERROR(BR11/BR$5,"-")</f>
        <v>-</v>
      </c>
      <c r="BS12" s="93" t="str">
        <f t="shared" ref="BS12" si="32">IFERROR(BS11/BS$5,"-")</f>
        <v>-</v>
      </c>
      <c r="BT12" s="93" t="str">
        <f t="shared" ref="BT12" si="33">IFERROR(BT11/BT$5,"-")</f>
        <v>-</v>
      </c>
      <c r="BU12" s="93" t="str">
        <f t="shared" ref="BU12" si="34">IFERROR(BU11/BU$5,"-")</f>
        <v>-</v>
      </c>
      <c r="BV12" s="93" t="str">
        <f t="shared" ref="BV12" si="35">IFERROR(BV11/BV$5,"-")</f>
        <v>-</v>
      </c>
      <c r="BW12" s="93" t="str">
        <f t="shared" ref="BW12" si="36">IFERROR(BW11/BW$5,"-")</f>
        <v>-</v>
      </c>
      <c r="BX12" s="93" t="str">
        <f t="shared" ref="BX12" si="37">IFERROR(BX11/BX$5,"-")</f>
        <v>-</v>
      </c>
      <c r="BY12" s="93">
        <f t="shared" ref="BY12" si="38">IFERROR(BY11/BY$5,"-")</f>
        <v>0.14623313500377105</v>
      </c>
      <c r="BZ12" s="93">
        <f t="shared" ref="BZ12" si="39">IFERROR(BZ11/BZ$5,"-")</f>
        <v>0.16138763197586728</v>
      </c>
      <c r="CA12" s="93">
        <f t="shared" ref="CA12" si="40">IFERROR(CA11/CA$5,"-")</f>
        <v>0.15095320623916811</v>
      </c>
      <c r="CB12" s="93">
        <f t="shared" ref="CB12" si="41">IFERROR(CB11/CB$5,"-")</f>
        <v>0.14793435200905489</v>
      </c>
      <c r="CC12" s="93">
        <f t="shared" ref="CC12" si="42">IFERROR(CC11/CC$5,"-")</f>
        <v>0.14327026357101544</v>
      </c>
      <c r="CD12" s="93">
        <f t="shared" ref="CD12" si="43">IFERROR(CD11/CD$5,"-")</f>
        <v>0.14580369843527738</v>
      </c>
      <c r="CE12" s="93">
        <f t="shared" ref="CE12" si="44">IFERROR(CE11/CE$5,"-")</f>
        <v>0.13687838503200395</v>
      </c>
      <c r="CF12" s="93">
        <f t="shared" ref="CF12" si="45">IFERROR(CF11/CF$5,"-")</f>
        <v>0.13521432447097123</v>
      </c>
      <c r="CG12" s="96" t="str">
        <f t="shared" ref="CG12" si="46">IFERROR(CG11/CG$5,"-")</f>
        <v>-</v>
      </c>
      <c r="CH12" s="96" t="str">
        <f t="shared" ref="CH12" si="47">IFERROR(CH11/CH$5,"-")</f>
        <v>-</v>
      </c>
      <c r="CI12" s="96" t="str">
        <f t="shared" ref="CI12" si="48">IFERROR(CI11/CI$5,"-")</f>
        <v>-</v>
      </c>
      <c r="CJ12" s="96" t="str">
        <f t="shared" ref="CJ12" si="49">IFERROR(CJ11/CJ$5,"-")</f>
        <v>-</v>
      </c>
      <c r="CK12" s="96" t="str">
        <f t="shared" ref="CK12" si="50">IFERROR(CK11/CK$5,"-")</f>
        <v>-</v>
      </c>
      <c r="CL12" s="96" t="str">
        <f t="shared" ref="CL12" si="51">IFERROR(CL11/CL$5,"-")</f>
        <v>-</v>
      </c>
      <c r="CM12" s="94" t="s">
        <v>45</v>
      </c>
      <c r="CN12" s="81"/>
      <c r="CO12" s="81"/>
      <c r="CP12" s="82"/>
      <c r="CQ12" s="82"/>
      <c r="CR12" s="82"/>
      <c r="CS12" s="23" t="s">
        <v>45</v>
      </c>
    </row>
    <row r="13" spans="1:97" hidden="1" outlineLevel="1" x14ac:dyDescent="0.55000000000000004">
      <c r="D13" t="s">
        <v>22</v>
      </c>
      <c r="BQ13" s="9">
        <v>362300</v>
      </c>
      <c r="BR13" s="9">
        <v>81500</v>
      </c>
      <c r="BS13" s="9">
        <v>174000</v>
      </c>
      <c r="BT13" s="9">
        <v>261200</v>
      </c>
      <c r="BU13" s="9">
        <v>354500</v>
      </c>
      <c r="BV13" s="9">
        <v>80400</v>
      </c>
      <c r="BW13" s="9">
        <v>176800</v>
      </c>
      <c r="BX13" s="9">
        <v>270800</v>
      </c>
      <c r="BY13" s="9">
        <v>369500</v>
      </c>
      <c r="BZ13" s="9">
        <v>86900</v>
      </c>
      <c r="CA13" s="9">
        <v>188800</v>
      </c>
      <c r="CB13" s="9">
        <v>288500</v>
      </c>
      <c r="CC13" s="9">
        <v>392900</v>
      </c>
      <c r="CD13" s="9">
        <v>94800</v>
      </c>
      <c r="CE13" s="9">
        <v>210600</v>
      </c>
      <c r="CF13" s="9">
        <v>314700</v>
      </c>
      <c r="CG13" s="97"/>
      <c r="CH13" s="97"/>
      <c r="CI13" s="97"/>
      <c r="CJ13" s="97"/>
      <c r="CK13" s="97"/>
      <c r="CL13" s="97"/>
      <c r="CM13" s="23" t="s">
        <v>45</v>
      </c>
      <c r="CN13" s="81"/>
      <c r="CO13" s="81"/>
      <c r="CP13" s="82"/>
      <c r="CQ13" s="82"/>
      <c r="CR13" s="82"/>
      <c r="CS13" s="23" t="s">
        <v>45</v>
      </c>
    </row>
    <row r="14" spans="1:97" hidden="1" outlineLevel="1" x14ac:dyDescent="0.55000000000000004">
      <c r="E14" s="22" t="s">
        <v>552</v>
      </c>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93">
        <f>IFERROR(BQ13/BQ$5,"-")</f>
        <v>0.31468774428906454</v>
      </c>
      <c r="BR14" s="93">
        <f t="shared" ref="BR14" si="52">IFERROR(BR13/BR$5,"-")</f>
        <v>0.31761496492595481</v>
      </c>
      <c r="BS14" s="93">
        <f t="shared" ref="BS14" si="53">IFERROR(BS13/BS$5,"-")</f>
        <v>0.31967664890685282</v>
      </c>
      <c r="BT14" s="93">
        <f t="shared" ref="BT14" si="54">IFERROR(BT13/BT$5,"-")</f>
        <v>0.31760700389105057</v>
      </c>
      <c r="BU14" s="93">
        <f t="shared" ref="BU14" si="55">IFERROR(BU13/BU$5,"-")</f>
        <v>0.30998600909408885</v>
      </c>
      <c r="BV14" s="93">
        <f t="shared" ref="BV14" si="56">IFERROR(BV13/BV$5,"-")</f>
        <v>0.30581970330924307</v>
      </c>
      <c r="BW14" s="93">
        <f t="shared" ref="BW14" si="57">IFERROR(BW13/BW$5,"-")</f>
        <v>0.3174717184413719</v>
      </c>
      <c r="BX14" s="93">
        <f t="shared" ref="BX14" si="58">IFERROR(BX13/BX$5,"-")</f>
        <v>0.31587542283914616</v>
      </c>
      <c r="BY14" s="93">
        <f t="shared" ref="BY14" si="59">IFERROR(BY13/BY$5,"-")</f>
        <v>0.30964552082460406</v>
      </c>
      <c r="BZ14" s="93">
        <f t="shared" ref="BZ14" si="60">IFERROR(BZ13/BZ$5,"-")</f>
        <v>0.32767722473604827</v>
      </c>
      <c r="CA14" s="93">
        <f t="shared" ref="CA14" si="61">IFERROR(CA13/CA$5,"-")</f>
        <v>0.32720970537261701</v>
      </c>
      <c r="CB14" s="93">
        <f t="shared" ref="CB14" si="62">IFERROR(CB13/CB$5,"-")</f>
        <v>0.32654216185625351</v>
      </c>
      <c r="CC14" s="93">
        <f t="shared" ref="CC14" si="63">IFERROR(CC13/CC$5,"-")</f>
        <v>0.32463025696108405</v>
      </c>
      <c r="CD14" s="93">
        <f t="shared" ref="CD14" si="64">IFERROR(CD13/CD$5,"-")</f>
        <v>0.33712660028449504</v>
      </c>
      <c r="CE14" s="93">
        <f t="shared" ref="CE14" si="65">IFERROR(CE13/CE$5,"-")</f>
        <v>0.34564254062038402</v>
      </c>
      <c r="CF14" s="93">
        <f t="shared" ref="CF14" si="66">IFERROR(CF13/CF$5,"-")</f>
        <v>0.34150841020075962</v>
      </c>
      <c r="CG14" s="96" t="str">
        <f t="shared" ref="CG14" si="67">IFERROR(CG13/CG$5,"-")</f>
        <v>-</v>
      </c>
      <c r="CH14" s="96" t="str">
        <f t="shared" ref="CH14" si="68">IFERROR(CH13/CH$5,"-")</f>
        <v>-</v>
      </c>
      <c r="CI14" s="96" t="str">
        <f t="shared" ref="CI14" si="69">IFERROR(CI13/CI$5,"-")</f>
        <v>-</v>
      </c>
      <c r="CJ14" s="96" t="str">
        <f t="shared" ref="CJ14" si="70">IFERROR(CJ13/CJ$5,"-")</f>
        <v>-</v>
      </c>
      <c r="CK14" s="96" t="str">
        <f t="shared" ref="CK14" si="71">IFERROR(CK13/CK$5,"-")</f>
        <v>-</v>
      </c>
      <c r="CL14" s="96" t="str">
        <f t="shared" ref="CL14" si="72">IFERROR(CL13/CL$5,"-")</f>
        <v>-</v>
      </c>
      <c r="CM14" s="94" t="s">
        <v>45</v>
      </c>
      <c r="CN14" s="81"/>
      <c r="CO14" s="81"/>
      <c r="CP14" s="82"/>
      <c r="CQ14" s="82"/>
      <c r="CR14" s="82"/>
      <c r="CS14" s="23" t="s">
        <v>45</v>
      </c>
    </row>
    <row r="15" spans="1:97" hidden="1" outlineLevel="1" x14ac:dyDescent="0.55000000000000004">
      <c r="D15" t="s">
        <v>21</v>
      </c>
      <c r="BQ15" s="9">
        <v>52200</v>
      </c>
      <c r="BR15" s="9">
        <v>11800</v>
      </c>
      <c r="BS15" s="9">
        <v>24900</v>
      </c>
      <c r="BT15" s="9">
        <v>38100</v>
      </c>
      <c r="BU15" s="9">
        <v>53000</v>
      </c>
      <c r="BV15" s="9">
        <v>12200</v>
      </c>
      <c r="BW15" s="9">
        <v>25800</v>
      </c>
      <c r="BX15" s="9">
        <v>40300</v>
      </c>
      <c r="BY15" s="9">
        <v>55700</v>
      </c>
      <c r="BZ15" s="9">
        <v>12800</v>
      </c>
      <c r="CA15" s="9">
        <v>26700</v>
      </c>
      <c r="CB15" s="9">
        <v>40800</v>
      </c>
      <c r="CC15" s="9">
        <v>56300</v>
      </c>
      <c r="CD15" s="9">
        <v>12400</v>
      </c>
      <c r="CE15" s="9">
        <v>26500</v>
      </c>
      <c r="CF15" s="9">
        <v>40600</v>
      </c>
      <c r="CG15" s="97"/>
      <c r="CH15" s="97"/>
      <c r="CI15" s="97"/>
      <c r="CJ15" s="97"/>
      <c r="CK15" s="97"/>
      <c r="CL15" s="97"/>
      <c r="CM15" s="23" t="s">
        <v>45</v>
      </c>
      <c r="CN15" s="81"/>
      <c r="CO15" s="81"/>
      <c r="CP15" s="82"/>
      <c r="CQ15" s="82"/>
      <c r="CR15" s="82"/>
      <c r="CS15" s="23" t="s">
        <v>45</v>
      </c>
    </row>
    <row r="16" spans="1:97" hidden="1" outlineLevel="1" x14ac:dyDescent="0.55000000000000004">
      <c r="E16" s="22" t="s">
        <v>552</v>
      </c>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93">
        <f>IFERROR(BQ15/BQ$5,"-")</f>
        <v>4.534005037783375E-2</v>
      </c>
      <c r="BR16" s="93">
        <f t="shared" ref="BR16" si="73">IFERROR(BR15/BR$5,"-")</f>
        <v>4.5985970381917381E-2</v>
      </c>
      <c r="BS16" s="93">
        <f t="shared" ref="BS16" si="74">IFERROR(BS15/BS$5,"-")</f>
        <v>4.5746830791842732E-2</v>
      </c>
      <c r="BT16" s="93">
        <f t="shared" ref="BT16" si="75">IFERROR(BT15/BT$5,"-")</f>
        <v>4.6327821011673154E-2</v>
      </c>
      <c r="BU16" s="93">
        <f t="shared" ref="BU16" si="76">IFERROR(BU15/BU$5,"-")</f>
        <v>4.6344875830710036E-2</v>
      </c>
      <c r="BV16" s="93">
        <f t="shared" ref="BV16" si="77">IFERROR(BV15/BV$5,"-")</f>
        <v>4.6405477367820462E-2</v>
      </c>
      <c r="BW16" s="93">
        <f t="shared" ref="BW16" si="78">IFERROR(BW15/BW$5,"-")</f>
        <v>4.6327886514634584E-2</v>
      </c>
      <c r="BX16" s="93">
        <f t="shared" ref="BX16" si="79">IFERROR(BX15/BX$5,"-")</f>
        <v>4.7008048524437185E-2</v>
      </c>
      <c r="BY16" s="93">
        <f t="shared" ref="BY16" si="80">IFERROR(BY15/BY$5,"-")</f>
        <v>4.6677281488309727E-2</v>
      </c>
      <c r="BZ16" s="93">
        <f t="shared" ref="BZ16" si="81">IFERROR(BZ15/BZ$5,"-")</f>
        <v>4.8265460030165915E-2</v>
      </c>
      <c r="CA16" s="93">
        <f t="shared" ref="CA16" si="82">IFERROR(CA15/CA$5,"-")</f>
        <v>4.6273830155979204E-2</v>
      </c>
      <c r="CB16" s="93">
        <f t="shared" ref="CB16" si="83">IFERROR(CB15/CB$5,"-")</f>
        <v>4.6179966044142616E-2</v>
      </c>
      <c r="CC16" s="93">
        <f t="shared" ref="CC16" si="84">IFERROR(CC15/CC$5,"-")</f>
        <v>4.6517392382054039E-2</v>
      </c>
      <c r="CD16" s="93">
        <f t="shared" ref="CD16" si="85">IFERROR(CD15/CD$5,"-")</f>
        <v>4.4096728307254626E-2</v>
      </c>
      <c r="CE16" s="93">
        <f t="shared" ref="CE16" si="86">IFERROR(CE15/CE$5,"-")</f>
        <v>4.3492532414245853E-2</v>
      </c>
      <c r="CF16" s="93">
        <f t="shared" ref="CF16" si="87">IFERROR(CF15/CF$5,"-")</f>
        <v>4.4058600108518718E-2</v>
      </c>
      <c r="CG16" s="96" t="str">
        <f t="shared" ref="CG16" si="88">IFERROR(CG15/CG$5,"-")</f>
        <v>-</v>
      </c>
      <c r="CH16" s="96" t="str">
        <f t="shared" ref="CH16" si="89">IFERROR(CH15/CH$5,"-")</f>
        <v>-</v>
      </c>
      <c r="CI16" s="96" t="str">
        <f t="shared" ref="CI16" si="90">IFERROR(CI15/CI$5,"-")</f>
        <v>-</v>
      </c>
      <c r="CJ16" s="96" t="str">
        <f t="shared" ref="CJ16" si="91">IFERROR(CJ15/CJ$5,"-")</f>
        <v>-</v>
      </c>
      <c r="CK16" s="96" t="str">
        <f t="shared" ref="CK16" si="92">IFERROR(CK15/CK$5,"-")</f>
        <v>-</v>
      </c>
      <c r="CL16" s="96" t="str">
        <f t="shared" ref="CL16" si="93">IFERROR(CL15/CL$5,"-")</f>
        <v>-</v>
      </c>
      <c r="CM16" s="94" t="s">
        <v>45</v>
      </c>
      <c r="CN16" s="81"/>
      <c r="CO16" s="81"/>
      <c r="CP16" s="82"/>
      <c r="CQ16" s="82"/>
      <c r="CR16" s="82"/>
      <c r="CS16" s="23" t="s">
        <v>45</v>
      </c>
    </row>
    <row r="17" spans="1:97" hidden="1" outlineLevel="1" x14ac:dyDescent="0.55000000000000004">
      <c r="D17" t="s">
        <v>20</v>
      </c>
      <c r="BQ17" s="9">
        <v>233600</v>
      </c>
      <c r="BR17" s="9">
        <v>51000</v>
      </c>
      <c r="BS17" s="9">
        <v>110600</v>
      </c>
      <c r="BT17" s="9">
        <v>165900</v>
      </c>
      <c r="BU17" s="9">
        <v>239300</v>
      </c>
      <c r="BV17" s="9">
        <v>56400</v>
      </c>
      <c r="BW17" s="9">
        <v>116000</v>
      </c>
      <c r="BX17" s="9">
        <v>175500</v>
      </c>
      <c r="BY17" s="9">
        <v>251500</v>
      </c>
      <c r="BZ17" s="9">
        <v>51800</v>
      </c>
      <c r="CA17" s="9">
        <v>115800</v>
      </c>
      <c r="CB17" s="9">
        <v>175100</v>
      </c>
      <c r="CC17" s="9">
        <v>238600</v>
      </c>
      <c r="CD17" s="9">
        <v>54600</v>
      </c>
      <c r="CE17" s="9">
        <v>116700</v>
      </c>
      <c r="CF17" s="9">
        <v>173200</v>
      </c>
      <c r="CG17" s="97"/>
      <c r="CH17" s="97"/>
      <c r="CI17" s="97"/>
      <c r="CJ17" s="97"/>
      <c r="CK17" s="97"/>
      <c r="CL17" s="97"/>
      <c r="CM17" s="23" t="s">
        <v>45</v>
      </c>
      <c r="CN17" s="81"/>
      <c r="CO17" s="81"/>
      <c r="CP17" s="82"/>
      <c r="CQ17" s="82"/>
      <c r="CR17" s="82"/>
      <c r="CS17" s="23" t="s">
        <v>45</v>
      </c>
    </row>
    <row r="18" spans="1:97" hidden="1" outlineLevel="1" x14ac:dyDescent="0.55000000000000004">
      <c r="E18" s="22" t="s">
        <v>552</v>
      </c>
      <c r="F18" s="85"/>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93">
        <f>IFERROR(BQ17/BQ$5,"-")</f>
        <v>0.2029010683575089</v>
      </c>
      <c r="BR18" s="93">
        <f t="shared" ref="BR18" si="94">IFERROR(BR17/BR$5,"-")</f>
        <v>0.19875292283710055</v>
      </c>
      <c r="BS18" s="93">
        <f t="shared" ref="BS18" si="95">IFERROR(BS17/BS$5,"-")</f>
        <v>0.20319676648906854</v>
      </c>
      <c r="BT18" s="93">
        <f t="shared" ref="BT18" si="96">IFERROR(BT17/BT$5,"-")</f>
        <v>0.20172665369649806</v>
      </c>
      <c r="BU18" s="93">
        <f t="shared" ref="BU18" si="97">IFERROR(BU17/BU$5,"-")</f>
        <v>0.20925148653375306</v>
      </c>
      <c r="BV18" s="93">
        <f t="shared" ref="BV18" si="98">IFERROR(BV17/BV$5,"-")</f>
        <v>0.21453023963484213</v>
      </c>
      <c r="BW18" s="93">
        <f t="shared" ref="BW18" si="99">IFERROR(BW17/BW$5,"-")</f>
        <v>0.20829592386424853</v>
      </c>
      <c r="BX18" s="93">
        <f t="shared" ref="BX18" si="100">IFERROR(BX17/BX$5,"-")</f>
        <v>0.20471246938061355</v>
      </c>
      <c r="BY18" s="93">
        <f t="shared" ref="BY18" si="101">IFERROR(BY17/BY$5,"-")</f>
        <v>0.21076007709712563</v>
      </c>
      <c r="BZ18" s="93">
        <f t="shared" ref="BZ18" si="102">IFERROR(BZ17/BZ$5,"-")</f>
        <v>0.19532428355957768</v>
      </c>
      <c r="CA18" s="93">
        <f t="shared" ref="CA18" si="103">IFERROR(CA17/CA$5,"-")</f>
        <v>0.20069324090121318</v>
      </c>
      <c r="CB18" s="93">
        <f t="shared" ref="CB18" si="104">IFERROR(CB17/CB$5,"-")</f>
        <v>0.19818902093944538</v>
      </c>
      <c r="CC18" s="93">
        <f t="shared" ref="CC18" si="105">IFERROR(CC17/CC$5,"-")</f>
        <v>0.19714120466000165</v>
      </c>
      <c r="CD18" s="93">
        <f t="shared" ref="CD18" si="106">IFERROR(CD17/CD$5,"-")</f>
        <v>0.19416785206258891</v>
      </c>
      <c r="CE18" s="93">
        <f t="shared" ref="CE18" si="107">IFERROR(CE17/CE$5,"-")</f>
        <v>0.19153126538650911</v>
      </c>
      <c r="CF18" s="93">
        <f t="shared" ref="CF18" si="108">IFERROR(CF17/CF$5,"-")</f>
        <v>0.18795442213781877</v>
      </c>
      <c r="CG18" s="96" t="str">
        <f t="shared" ref="CG18" si="109">IFERROR(CG17/CG$5,"-")</f>
        <v>-</v>
      </c>
      <c r="CH18" s="96" t="str">
        <f t="shared" ref="CH18" si="110">IFERROR(CH17/CH$5,"-")</f>
        <v>-</v>
      </c>
      <c r="CI18" s="96" t="str">
        <f t="shared" ref="CI18" si="111">IFERROR(CI17/CI$5,"-")</f>
        <v>-</v>
      </c>
      <c r="CJ18" s="96" t="str">
        <f t="shared" ref="CJ18" si="112">IFERROR(CJ17/CJ$5,"-")</f>
        <v>-</v>
      </c>
      <c r="CK18" s="96" t="str">
        <f t="shared" ref="CK18" si="113">IFERROR(CK17/CK$5,"-")</f>
        <v>-</v>
      </c>
      <c r="CL18" s="96" t="str">
        <f t="shared" ref="CL18" si="114">IFERROR(CL17/CL$5,"-")</f>
        <v>-</v>
      </c>
      <c r="CM18" s="94" t="s">
        <v>45</v>
      </c>
      <c r="CN18" s="81"/>
      <c r="CO18" s="81"/>
      <c r="CP18" s="82"/>
      <c r="CQ18" s="82"/>
      <c r="CR18" s="82"/>
      <c r="CS18" s="23" t="s">
        <v>45</v>
      </c>
    </row>
    <row r="19" spans="1:97" hidden="1" outlineLevel="1" x14ac:dyDescent="0.55000000000000004">
      <c r="C19" s="1" t="s">
        <v>26</v>
      </c>
      <c r="F19" s="51" t="e">
        <f>#REF!</f>
        <v>#REF!</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101">
        <v>269200</v>
      </c>
      <c r="BR19" s="101">
        <v>73100</v>
      </c>
      <c r="BS19" s="101">
        <v>150400</v>
      </c>
      <c r="BT19" s="101">
        <v>228000</v>
      </c>
      <c r="BU19" s="101">
        <v>314300</v>
      </c>
      <c r="BV19" s="101">
        <v>94200</v>
      </c>
      <c r="BW19" s="101">
        <v>199100</v>
      </c>
      <c r="BX19" s="101">
        <v>303800</v>
      </c>
      <c r="BY19" s="101">
        <v>402500</v>
      </c>
      <c r="BZ19" s="101">
        <v>93200</v>
      </c>
      <c r="CA19" s="101">
        <v>183700</v>
      </c>
      <c r="CB19" s="101">
        <v>275000</v>
      </c>
      <c r="CC19" s="101">
        <v>366100</v>
      </c>
      <c r="CD19" s="101">
        <v>94500</v>
      </c>
      <c r="CE19" s="101">
        <v>199800</v>
      </c>
      <c r="CF19" s="101">
        <v>301600</v>
      </c>
      <c r="CG19" s="95"/>
      <c r="CH19" s="98"/>
      <c r="CI19" s="98"/>
      <c r="CJ19" s="98"/>
      <c r="CK19" s="98"/>
      <c r="CL19" s="98"/>
      <c r="CM19" s="23" t="s">
        <v>45</v>
      </c>
      <c r="CS19" s="23" t="s">
        <v>45</v>
      </c>
    </row>
    <row r="20" spans="1:97" hidden="1" outlineLevel="1" x14ac:dyDescent="0.55000000000000004">
      <c r="C20" s="1"/>
      <c r="D20" s="22" t="s">
        <v>552</v>
      </c>
      <c r="E20" s="22"/>
      <c r="F20" s="85"/>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93">
        <f>IFERROR(BQ19/BQ4,"-")</f>
        <v>0.71455683938662784</v>
      </c>
      <c r="BR20" s="93">
        <f t="shared" ref="BR20:CL20" si="115">IFERROR(BR19/BR4,"-")</f>
        <v>0.22803985550196845</v>
      </c>
      <c r="BS20" s="93">
        <f t="shared" si="115"/>
        <v>0.42411475913721974</v>
      </c>
      <c r="BT20" s="93">
        <f t="shared" si="115"/>
        <v>0.65937879576609404</v>
      </c>
      <c r="BU20" s="93">
        <f t="shared" si="115"/>
        <v>0.7900776503296808</v>
      </c>
      <c r="BV20" s="93">
        <f t="shared" si="115"/>
        <v>0.27163021381507807</v>
      </c>
      <c r="BW20" s="93">
        <f t="shared" si="115"/>
        <v>0.51432940848243114</v>
      </c>
      <c r="BX20" s="93">
        <f t="shared" si="115"/>
        <v>0.77143996201204135</v>
      </c>
      <c r="BY20" s="93">
        <f t="shared" si="115"/>
        <v>0.9507522162565637</v>
      </c>
      <c r="BZ20" s="93">
        <f t="shared" si="115"/>
        <v>0.26797472066798161</v>
      </c>
      <c r="CA20" s="93">
        <f t="shared" si="115"/>
        <v>0.47014081190784524</v>
      </c>
      <c r="CB20" s="93">
        <f t="shared" si="115"/>
        <v>0.70994307547340296</v>
      </c>
      <c r="CC20" s="93">
        <f t="shared" si="115"/>
        <v>0.90018097055294377</v>
      </c>
      <c r="CD20" s="93">
        <f t="shared" si="115"/>
        <v>0.25834000825594522</v>
      </c>
      <c r="CE20" s="93">
        <f t="shared" si="115"/>
        <v>0.47324664250692816</v>
      </c>
      <c r="CF20" s="93">
        <f t="shared" si="115"/>
        <v>0.75020396792231314</v>
      </c>
      <c r="CG20" s="96" t="str">
        <f t="shared" si="115"/>
        <v>-</v>
      </c>
      <c r="CH20" s="96" t="str">
        <f t="shared" si="115"/>
        <v>-</v>
      </c>
      <c r="CI20" s="96" t="str">
        <f t="shared" si="115"/>
        <v>-</v>
      </c>
      <c r="CJ20" s="96" t="str">
        <f t="shared" si="115"/>
        <v>-</v>
      </c>
      <c r="CK20" s="96" t="str">
        <f t="shared" si="115"/>
        <v>-</v>
      </c>
      <c r="CL20" s="96" t="str">
        <f t="shared" si="115"/>
        <v>-</v>
      </c>
      <c r="CM20" s="23" t="s">
        <v>45</v>
      </c>
      <c r="CS20" s="23" t="s">
        <v>45</v>
      </c>
    </row>
    <row r="21" spans="1:97" hidden="1" outlineLevel="1" x14ac:dyDescent="0.55000000000000004">
      <c r="C21" s="1" t="s">
        <v>542</v>
      </c>
      <c r="F21" s="51"/>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92">
        <v>-38500</v>
      </c>
      <c r="BR21" s="92">
        <v>-9100</v>
      </c>
      <c r="BS21" s="92">
        <v>-19400</v>
      </c>
      <c r="BT21" s="92">
        <v>-29400</v>
      </c>
      <c r="BU21" s="92">
        <v>-39200</v>
      </c>
      <c r="BV21" s="92">
        <v>-10300</v>
      </c>
      <c r="BW21" s="92">
        <v>-22100</v>
      </c>
      <c r="BX21" s="92">
        <v>-33300</v>
      </c>
      <c r="BY21" s="92">
        <v>-44700</v>
      </c>
      <c r="BZ21" s="92">
        <v>-10700</v>
      </c>
      <c r="CA21" s="92">
        <v>-22100</v>
      </c>
      <c r="CB21" s="92">
        <v>-32600</v>
      </c>
      <c r="CC21" s="92">
        <v>-43900</v>
      </c>
      <c r="CD21" s="92">
        <v>-9900</v>
      </c>
      <c r="CE21" s="92">
        <v>-21200</v>
      </c>
      <c r="CF21" s="92">
        <v>-33100</v>
      </c>
      <c r="CG21" s="95"/>
      <c r="CH21" s="98"/>
      <c r="CI21" s="98"/>
      <c r="CJ21" s="98"/>
      <c r="CK21" s="98"/>
      <c r="CL21" s="98"/>
      <c r="CM21" s="23" t="s">
        <v>45</v>
      </c>
      <c r="CS21" s="23" t="s">
        <v>45</v>
      </c>
    </row>
    <row r="22" spans="1:97" hidden="1" outlineLevel="1" x14ac:dyDescent="0.55000000000000004">
      <c r="C22" s="1"/>
      <c r="F22" s="51"/>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4"/>
      <c r="CC22" s="9"/>
      <c r="CD22" s="9"/>
      <c r="CE22" s="9"/>
      <c r="CF22" s="9"/>
      <c r="CG22" s="99"/>
      <c r="CH22" s="100"/>
      <c r="CI22" s="100"/>
      <c r="CJ22" s="100"/>
      <c r="CK22" s="100"/>
      <c r="CL22" s="100"/>
      <c r="CM22" s="23" t="s">
        <v>45</v>
      </c>
      <c r="CS22" s="23" t="s">
        <v>45</v>
      </c>
    </row>
    <row r="23" spans="1:97" collapsed="1" x14ac:dyDescent="0.55000000000000004">
      <c r="A23">
        <v>9</v>
      </c>
      <c r="B23" s="69" t="s">
        <v>556</v>
      </c>
      <c r="C23" s="1"/>
      <c r="F23" s="51"/>
      <c r="G23" s="88">
        <f>INDEX(三表!$A$8:$CB$189,MATCH(financials!$A23,三表!$A$8:$A$189),MATCH(financials!G$1,三表!$A$8:$CB$8))</f>
        <v>101387</v>
      </c>
      <c r="H23" s="88">
        <f>INDEX(三表!$A$8:$CB$189,MATCH(financials!$A23,三表!$A$8:$A$189),MATCH(financials!H$1,三表!$A$8:$CB$8))</f>
        <v>109335</v>
      </c>
      <c r="I23" s="88">
        <f>INDEX(三表!$A$8:$CB$189,MATCH(financials!$A23,三表!$A$8:$A$189),MATCH(financials!I$1,三表!$A$8:$CB$8))</f>
        <v>111268</v>
      </c>
      <c r="J23" s="88">
        <f>INDEX(三表!$A$8:$CB$189,MATCH(financials!$A23,三表!$A$8:$A$189),MATCH(financials!J$1,三表!$A$8:$CB$8))</f>
        <v>105744</v>
      </c>
      <c r="K23" s="88">
        <f>INDEX(三表!$A$8:$CB$189,MATCH(financials!$A23,三表!$A$8:$A$189),MATCH(financials!K$1,三表!$A$8:$CB$8))</f>
        <v>116168</v>
      </c>
      <c r="L23" s="88">
        <f>INDEX(三表!$A$8:$CB$189,MATCH(financials!$A23,三表!$A$8:$A$189),MATCH(financials!L$1,三表!$A$8:$CB$8))</f>
        <v>128814</v>
      </c>
      <c r="M23" s="88">
        <f>INDEX(三表!$A$8:$CB$189,MATCH(financials!$A23,三表!$A$8:$A$189),MATCH(financials!M$1,三表!$A$8:$CB$8))</f>
        <v>132540</v>
      </c>
      <c r="N23" s="88">
        <f>INDEX(三表!$A$8:$CB$189,MATCH(financials!$A23,三表!$A$8:$A$189),MATCH(financials!N$1,三表!$A$8:$CB$8))</f>
        <v>125750</v>
      </c>
      <c r="O23" s="88">
        <f>INDEX(三表!$A$8:$CB$189,MATCH(financials!$A23,三表!$A$8:$A$189),MATCH(financials!O$1,三表!$A$8:$CB$8))</f>
        <v>131556</v>
      </c>
      <c r="P23" s="88">
        <f>INDEX(三表!$A$8:$CB$189,MATCH(financials!$A23,三表!$A$8:$A$189),MATCH(financials!P$1,三表!$A$8:$CB$8))</f>
        <v>141296</v>
      </c>
      <c r="Q23" s="88">
        <f>INDEX(三表!$A$8:$CB$189,MATCH(financials!$A23,三表!$A$8:$A$189),MATCH(financials!Q$1,三表!$A$8:$CB$8))</f>
        <v>143770</v>
      </c>
      <c r="R23" s="88">
        <f>INDEX(三表!$A$8:$CB$189,MATCH(financials!$A23,三表!$A$8:$A$189),MATCH(financials!R$1,三表!$A$8:$CB$8))</f>
        <v>137531</v>
      </c>
      <c r="S23" s="88">
        <f>INDEX(三表!$A$8:$CB$189,MATCH(financials!$A23,三表!$A$8:$A$189),MATCH(financials!S$1,三表!$A$8:$CB$8))</f>
        <v>134891</v>
      </c>
      <c r="T23" s="88">
        <f>INDEX(三表!$A$8:$CB$189,MATCH(financials!$A23,三表!$A$8:$A$189),MATCH(financials!T$1,三表!$A$8:$CB$8))</f>
        <v>151430</v>
      </c>
      <c r="U23" s="88">
        <f>INDEX(三表!$A$8:$CB$189,MATCH(financials!$A23,三表!$A$8:$A$189),MATCH(financials!U$1,三表!$A$8:$CB$8))</f>
        <v>152023</v>
      </c>
      <c r="V23" s="88">
        <f>INDEX(三表!$A$8:$CB$189,MATCH(financials!$A23,三表!$A$8:$A$189),MATCH(financials!V$1,三表!$A$8:$CB$8))</f>
        <v>120645</v>
      </c>
      <c r="W23" s="88">
        <f>INDEX(三表!$A$8:$CB$189,MATCH(financials!$A23,三表!$A$8:$A$189),MATCH(financials!W$1,三表!$A$8:$CB$8))</f>
        <v>119649</v>
      </c>
      <c r="X23" s="88">
        <f>INDEX(三表!$A$8:$CB$189,MATCH(financials!$A23,三表!$A$8:$A$189),MATCH(financials!X$1,三表!$A$8:$CB$8))</f>
        <v>131503</v>
      </c>
      <c r="Y23" s="88">
        <f>INDEX(三表!$A$8:$CB$189,MATCH(financials!$A23,三表!$A$8:$A$189),MATCH(financials!Y$1,三表!$A$8:$CB$8))</f>
        <v>124303</v>
      </c>
      <c r="Z23" s="88">
        <f>INDEX(三表!$A$8:$CB$189,MATCH(financials!$A23,三表!$A$8:$A$189),MATCH(financials!Z$1,三表!$A$8:$CB$8))</f>
        <v>117549</v>
      </c>
      <c r="AA23" s="88">
        <f>INDEX(三表!$A$8:$CB$189,MATCH(financials!$A23,三表!$A$8:$A$189),MATCH(financials!AA$1,三表!$A$8:$CB$8))</f>
        <v>118837</v>
      </c>
      <c r="AB23" s="88">
        <f>INDEX(三表!$A$8:$CB$189,MATCH(financials!$A23,三表!$A$8:$A$189),MATCH(financials!AB$1,三表!$A$8:$CB$8))</f>
        <v>129665</v>
      </c>
      <c r="AC23" s="88">
        <f>INDEX(三表!$A$8:$CB$189,MATCH(financials!$A23,三表!$A$8:$A$189),MATCH(financials!AC$1,三表!$A$8:$CB$8))</f>
        <v>127280</v>
      </c>
      <c r="AD23" s="88">
        <f>INDEX(三表!$A$8:$CB$189,MATCH(financials!$A23,三表!$A$8:$A$189),MATCH(financials!AD$1,三表!$A$8:$CB$8))</f>
        <v>123188</v>
      </c>
      <c r="AE23" s="88">
        <f>INDEX(三表!$A$8:$CB$189,MATCH(financials!$A23,三表!$A$8:$A$189),MATCH(financials!AE$1,三表!$A$8:$CB$8))</f>
        <v>124528</v>
      </c>
      <c r="AF23" s="88">
        <f>INDEX(三表!$A$8:$CB$189,MATCH(financials!$A23,三表!$A$8:$A$189),MATCH(financials!AF$1,三表!$A$8:$CB$8))</f>
        <v>138973</v>
      </c>
      <c r="AG23" s="88">
        <f>INDEX(三表!$A$8:$CB$189,MATCH(financials!$A23,三表!$A$8:$A$189),MATCH(financials!AG$1,三表!$A$8:$CB$8))</f>
        <v>135973</v>
      </c>
      <c r="AH23" s="88">
        <f>INDEX(三表!$A$8:$CB$189,MATCH(financials!$A23,三表!$A$8:$A$189),MATCH(financials!AH$1,三表!$A$8:$CB$8))</f>
        <v>125537</v>
      </c>
      <c r="AI23" s="88">
        <f>INDEX(三表!$A$8:$CB$189,MATCH(financials!$A23,三表!$A$8:$A$189),MATCH(financials!AI$1,三表!$A$8:$CB$8))</f>
        <v>128545</v>
      </c>
      <c r="AJ23" s="88">
        <f>INDEX(三表!$A$8:$CB$189,MATCH(financials!$A23,三表!$A$8:$A$189),MATCH(financials!AJ$1,三表!$A$8:$CB$8))</f>
        <v>134397</v>
      </c>
      <c r="AK23" s="88">
        <f>INDEX(三表!$A$8:$CB$189,MATCH(financials!$A23,三表!$A$8:$A$189),MATCH(financials!AK$1,三表!$A$8:$CB$8))</f>
        <v>0</v>
      </c>
      <c r="AL23" s="88">
        <f>INDEX(三表!$A$8:$CB$189,MATCH(financials!$A23,三表!$A$8:$A$189),MATCH(financials!AL$1,三表!$A$8:$CB$8))</f>
        <v>127348</v>
      </c>
      <c r="AM23" s="88">
        <f>INDEX(三表!$A$8:$CB$189,MATCH(financials!$A23,三表!$A$8:$A$189),MATCH(financials!AM$1,三表!$A$8:$CB$8))</f>
        <v>148640</v>
      </c>
      <c r="AN23" s="88">
        <f>INDEX(三表!$A$8:$CB$189,MATCH(financials!$A23,三表!$A$8:$A$189),MATCH(financials!AN$1,三表!$A$8:$CB$8))</f>
        <v>139508</v>
      </c>
      <c r="AO23" s="88">
        <f>INDEX(三表!$A$8:$CB$189,MATCH(financials!$A23,三表!$A$8:$A$189),MATCH(financials!AO$1,三表!$A$8:$CB$8))</f>
        <v>157273</v>
      </c>
      <c r="AP23" s="88">
        <f>INDEX(三表!$A$8:$CB$189,MATCH(financials!$A23,三表!$A$8:$A$189),MATCH(financials!AP$1,三表!$A$8:$CB$8))</f>
        <v>150782</v>
      </c>
      <c r="AQ23" s="88">
        <f>INDEX(三表!$A$8:$CB$189,MATCH(financials!$A23,三表!$A$8:$A$189),MATCH(financials!AQ$1,三表!$A$8:$CB$8))</f>
        <v>148895</v>
      </c>
      <c r="AR23" s="88">
        <f>INDEX(三表!$A$8:$CB$189,MATCH(financials!$A23,三表!$A$8:$A$189),MATCH(financials!AR$1,三表!$A$8:$CB$8))</f>
        <v>157236</v>
      </c>
      <c r="AS23" s="88">
        <f>INDEX(三表!$A$8:$CB$189,MATCH(financials!$A23,三表!$A$8:$A$189),MATCH(financials!AS$1,三表!$A$8:$CB$8))</f>
        <v>175292</v>
      </c>
      <c r="AT23" s="88">
        <f>INDEX(三表!$A$8:$CB$189,MATCH(financials!$A23,三表!$A$8:$A$189),MATCH(financials!AT$1,三表!$A$8:$CB$8))</f>
        <v>154804</v>
      </c>
      <c r="AU23" s="88">
        <f>INDEX(三表!$A$8:$CB$189,MATCH(financials!$A23,三表!$A$8:$A$189),MATCH(financials!AU$1,三表!$A$8:$CB$8))</f>
        <v>164737</v>
      </c>
      <c r="AV23" s="88">
        <f>INDEX(三表!$A$8:$CB$189,MATCH(financials!$A23,三表!$A$8:$A$189),MATCH(financials!AV$1,三表!$A$8:$CB$8))</f>
        <v>163271</v>
      </c>
      <c r="AW23" s="88">
        <f>INDEX(三表!$A$8:$CB$189,MATCH(financials!$A23,三表!$A$8:$A$189),MATCH(financials!AW$1,三表!$A$8:$CB$8))</f>
        <v>175409</v>
      </c>
      <c r="AX23" s="88">
        <f>INDEX(三表!$A$8:$CB$189,MATCH(financials!$A23,三表!$A$8:$A$189),MATCH(financials!AX$1,三表!$A$8:$CB$8))</f>
        <v>150348</v>
      </c>
      <c r="AY23" s="88">
        <f>INDEX(三表!$A$8:$CB$189,MATCH(financials!$A23,三表!$A$8:$A$189),MATCH(financials!AY$1,三表!$A$8:$CB$8))</f>
        <v>158286</v>
      </c>
      <c r="AZ23" s="88">
        <f>INDEX(三表!$A$8:$CB$189,MATCH(financials!$A23,三表!$A$8:$A$189),MATCH(financials!AZ$1,三表!$A$8:$CB$8))</f>
        <v>154489</v>
      </c>
      <c r="BA23" s="88">
        <f>INDEX(三表!$A$8:$CB$189,MATCH(financials!$A23,三表!$A$8:$A$189),MATCH(financials!BA$1,三表!$A$8:$CB$8))</f>
        <v>174379</v>
      </c>
      <c r="BB23" s="88">
        <f>INDEX(三表!$A$8:$CB$189,MATCH(financials!$A23,三表!$A$8:$A$189),MATCH(financials!BB$1,三表!$A$8:$CB$8))</f>
        <v>196803</v>
      </c>
      <c r="BC23" s="88">
        <f>INDEX(三表!$A$8:$CB$189,MATCH(financials!$A23,三表!$A$8:$A$189),MATCH(financials!BC$1,三表!$A$8:$CB$8))</f>
        <v>206302</v>
      </c>
      <c r="BD23" s="88">
        <f>INDEX(三表!$A$8:$CB$189,MATCH(financials!$A23,三表!$A$8:$A$189),MATCH(financials!BD$1,三表!$A$8:$CB$8))</f>
        <v>206961</v>
      </c>
      <c r="BE23" s="88">
        <f>INDEX(三表!$A$8:$CB$189,MATCH(financials!$A23,三表!$A$8:$A$189),MATCH(financials!BE$1,三表!$A$8:$CB$8))</f>
        <v>224041</v>
      </c>
      <c r="BF23" s="88">
        <f>INDEX(三表!$A$8:$CB$189,MATCH(financials!$A23,三表!$A$8:$A$189),MATCH(financials!BF$1,三表!$A$8:$CB$8))</f>
        <v>204399</v>
      </c>
      <c r="BG23" s="88">
        <f>INDEX(三表!$A$8:$CB$189,MATCH(financials!$A23,三表!$A$8:$A$189),MATCH(financials!BG$1,三表!$A$8:$CB$8))</f>
        <v>212114</v>
      </c>
      <c r="BH23" s="88">
        <f>INDEX(三表!$A$8:$CB$189,MATCH(financials!$A23,三表!$A$8:$A$189),MATCH(financials!BH$1,三表!$A$8:$CB$8))</f>
        <v>210776</v>
      </c>
      <c r="BI23" s="88">
        <f>INDEX(三表!$A$8:$CB$189,MATCH(financials!$A23,三表!$A$8:$A$189),MATCH(financials!BI$1,三表!$A$8:$CB$8))</f>
        <v>226700</v>
      </c>
      <c r="BJ23" s="88">
        <f>INDEX(三表!$A$8:$CB$189,MATCH(financials!$A23,三表!$A$8:$A$189),MATCH(financials!BJ$1,三表!$A$8:$CB$8))</f>
        <v>200726</v>
      </c>
      <c r="BK23" s="88">
        <f>INDEX(三表!$A$8:$CB$189,MATCH(financials!$A23,三表!$A$8:$A$189),MATCH(financials!BK$1,三表!$A$8:$CB$8))</f>
        <v>210906</v>
      </c>
      <c r="BL23" s="88">
        <f>INDEX(三表!$A$8:$CB$189,MATCH(financials!$A23,三表!$A$8:$A$189),MATCH(financials!BL$1,三表!$A$8:$CB$8))</f>
        <v>218143</v>
      </c>
      <c r="BM23" s="88">
        <f>INDEX(三表!$A$8:$CB$189,MATCH(financials!$A23,三表!$A$8:$A$189),MATCH(financials!BM$1,三表!$A$8:$CB$8))</f>
        <v>218948</v>
      </c>
      <c r="BN23" s="88">
        <f>INDEX(三表!$A$8:$CB$189,MATCH(financials!$A23,三表!$A$8:$A$189),MATCH(financials!BN$1,三表!$A$8:$CB$8))</f>
        <v>193432</v>
      </c>
      <c r="BO23" s="88">
        <f>INDEX(三表!$A$8:$CB$189,MATCH(financials!$A23,三表!$A$8:$A$189),MATCH(financials!BO$1,三表!$A$8:$CB$8))</f>
        <v>190779</v>
      </c>
      <c r="BP23" s="88">
        <f>INDEX(三表!$A$8:$CB$189,MATCH(financials!$A23,三表!$A$8:$A$189),MATCH(financials!BP$1,三表!$A$8:$CB$8))</f>
        <v>194532</v>
      </c>
      <c r="BQ23" s="88">
        <f>INDEX(三表!$A$8:$CB$189,MATCH(financials!$A23,三表!$A$8:$A$189),MATCH(financials!BQ$1,三表!$A$8:$CB$8))</f>
        <v>212561</v>
      </c>
      <c r="BR23" s="88">
        <f>INDEX(三表!$A$8:$CB$189,MATCH(financials!$A23,三表!$A$8:$A$189),MATCH(financials!BR$1,三表!$A$8:$CB$8))</f>
        <v>189822</v>
      </c>
      <c r="BS23" s="88">
        <f>INDEX(三表!$A$8:$CB$189,MATCH(financials!$A23,三表!$A$8:$A$189),MATCH(financials!BS$1,三表!$A$8:$CB$8))</f>
        <v>207932</v>
      </c>
      <c r="BT23" s="88">
        <f>INDEX(三表!$A$8:$CB$189,MATCH(financials!$A23,三表!$A$8:$A$189),MATCH(financials!BT$1,三表!$A$8:$CB$8))</f>
        <v>206421</v>
      </c>
      <c r="BU23" s="88">
        <f>INDEX(三表!$A$8:$CB$189,MATCH(financials!$A23,三表!$A$8:$A$189),MATCH(financials!BU$1,三表!$A$8:$CB$8))</f>
        <v>241399</v>
      </c>
      <c r="BV23" s="88">
        <f>INDEX(三表!$A$8:$CB$189,MATCH(financials!$A23,三表!$A$8:$A$189),MATCH(financials!BV$1,三表!$A$8:$CB$8))</f>
        <v>220624</v>
      </c>
      <c r="BW23" s="88">
        <f>INDEX(三表!$A$8:$CB$189,MATCH(financials!$A23,三表!$A$8:$A$189),MATCH(financials!BW$1,三表!$A$8:$CB$8))</f>
        <v>247117</v>
      </c>
      <c r="BX23" s="88">
        <f>INDEX(三表!$A$8:$CB$189,MATCH(financials!$A23,三表!$A$8:$A$189),MATCH(financials!BX$1,三表!$A$8:$CB$8))</f>
        <v>258604</v>
      </c>
      <c r="BY23" s="88">
        <f>INDEX(三表!$A$8:$CB$189,MATCH(financials!$A23,三表!$A$8:$A$189),MATCH(financials!BY$1,三表!$A$8:$CB$8))</f>
        <v>276372</v>
      </c>
      <c r="BZ23" s="88">
        <f>INDEX(三表!$A$8:$CB$189,MATCH(financials!$A23,三表!$A$8:$A$189),MATCH(financials!BZ$1,三表!$A$8:$CB$8))</f>
        <v>232905</v>
      </c>
      <c r="CA23" s="88">
        <f>INDEX(三表!$A$8:$CB$189,MATCH(financials!$A23,三表!$A$8:$A$189),MATCH(financials!CA$1,三表!$A$8:$CB$8))</f>
        <v>246689</v>
      </c>
      <c r="CB23" s="88">
        <f>INDEX(三表!$A$8:$CB$189,MATCH(financials!$A23,三表!$A$8:$A$189),MATCH(financials!CB$1,三表!$A$8:$CB$8))</f>
        <v>238408</v>
      </c>
      <c r="CC23" s="88">
        <f>INDEX(三表!$A$8:$CB$189,MATCH(financials!$A23,三表!$A$8:$A$189),MATCH(financials!CC$1,三表!$A$8:$CB$8))</f>
        <v>254150</v>
      </c>
      <c r="CD23" s="88">
        <f>INDEX(三表!$A$8:$CB$189,MATCH(financials!$A23,三表!$A$8:$A$189),MATCH(financials!CD$1,三表!$A$8:$CB$8))</f>
        <v>228833</v>
      </c>
      <c r="CE23" s="88">
        <f>INDEX(三表!$A$8:$CB$189,MATCH(financials!$A23,三表!$A$8:$A$189),MATCH(financials!CE$1,三表!$A$8:$CB$8))</f>
        <v>255496</v>
      </c>
      <c r="CF23" s="88">
        <f>INDEX(三表!$A$8:$CB$189,MATCH(financials!$A23,三表!$A$8:$A$189),MATCH(financials!CF$1,三表!$A$8:$CB$8))</f>
        <v>246396</v>
      </c>
      <c r="CG23" s="98">
        <f t="shared" ref="CG23:CL23" si="116">CG4-CG25</f>
        <v>0</v>
      </c>
      <c r="CH23" s="98">
        <f t="shared" si="116"/>
        <v>0</v>
      </c>
      <c r="CI23" s="98">
        <f t="shared" si="116"/>
        <v>0</v>
      </c>
      <c r="CJ23" s="98">
        <f t="shared" si="116"/>
        <v>0</v>
      </c>
      <c r="CK23" s="98">
        <f t="shared" si="116"/>
        <v>0</v>
      </c>
      <c r="CL23" s="98">
        <f t="shared" si="116"/>
        <v>0</v>
      </c>
      <c r="CM23" s="23" t="s">
        <v>45</v>
      </c>
      <c r="CS23" s="23" t="s">
        <v>45</v>
      </c>
    </row>
    <row r="24" spans="1:97" s="49" customFormat="1" x14ac:dyDescent="0.55000000000000004">
      <c r="C24" s="125" t="s">
        <v>702</v>
      </c>
      <c r="D24" s="125"/>
      <c r="E24" s="125"/>
      <c r="F24" s="125"/>
      <c r="G24" s="91">
        <f>IFERROR(G23/G4,"-")</f>
        <v>0.43482941264769581</v>
      </c>
      <c r="H24" s="91">
        <f t="shared" ref="H24:CL24" si="117">IFERROR(H23/H4,"-")</f>
        <v>0.43745723853992868</v>
      </c>
      <c r="I24" s="91">
        <f t="shared" si="117"/>
        <v>0.42317683077566698</v>
      </c>
      <c r="J24" s="91">
        <f t="shared" si="117"/>
        <v>0.46956220553559774</v>
      </c>
      <c r="K24" s="91">
        <f t="shared" si="117"/>
        <v>0.40925264396485517</v>
      </c>
      <c r="L24" s="91">
        <f t="shared" si="117"/>
        <v>0.40420604736980836</v>
      </c>
      <c r="M24" s="91">
        <f t="shared" si="117"/>
        <v>0.40269312802688267</v>
      </c>
      <c r="N24" s="91">
        <f t="shared" si="117"/>
        <v>0.41897673054881784</v>
      </c>
      <c r="O24" s="91">
        <f t="shared" si="117"/>
        <v>0.4134056092387462</v>
      </c>
      <c r="P24" s="91">
        <f t="shared" si="117"/>
        <v>0.42022489955061726</v>
      </c>
      <c r="Q24" s="91">
        <f t="shared" si="117"/>
        <v>0.41594098076088531</v>
      </c>
      <c r="R24" s="91">
        <f t="shared" si="117"/>
        <v>0.43194545208998775</v>
      </c>
      <c r="S24" s="91">
        <f t="shared" si="117"/>
        <v>0.42572779376862091</v>
      </c>
      <c r="T24" s="91">
        <f t="shared" si="117"/>
        <v>0.4440020289863571</v>
      </c>
      <c r="U24" s="91">
        <f t="shared" si="117"/>
        <v>0.43911773796147324</v>
      </c>
      <c r="V24" s="91">
        <f t="shared" si="117"/>
        <v>0.44320561331325081</v>
      </c>
      <c r="W24" s="91">
        <f t="shared" si="117"/>
        <v>0.41658629658128288</v>
      </c>
      <c r="X24" s="91">
        <f t="shared" si="117"/>
        <v>0.42170293549856014</v>
      </c>
      <c r="Y24" s="91">
        <f t="shared" si="117"/>
        <v>0.39894025027039343</v>
      </c>
      <c r="Z24" s="91">
        <f t="shared" si="117"/>
        <v>0.42940273972602738</v>
      </c>
      <c r="AA24" s="91">
        <f t="shared" si="117"/>
        <v>0.40982656766757825</v>
      </c>
      <c r="AB24" s="91">
        <f t="shared" si="117"/>
        <v>0.41641777623626286</v>
      </c>
      <c r="AC24" s="91">
        <f t="shared" si="117"/>
        <v>0.40652457895896749</v>
      </c>
      <c r="AD24" s="91">
        <f t="shared" si="117"/>
        <v>0.45225359506878082</v>
      </c>
      <c r="AE24" s="91">
        <f t="shared" si="117"/>
        <v>0.42221611926533964</v>
      </c>
      <c r="AF24" s="91">
        <f t="shared" si="117"/>
        <v>0.43436392391216017</v>
      </c>
      <c r="AG24" s="91">
        <f t="shared" si="117"/>
        <v>0.42502320899977808</v>
      </c>
      <c r="AH24" s="91">
        <f t="shared" si="117"/>
        <v>0.44628871880010379</v>
      </c>
      <c r="AI24" s="91">
        <f t="shared" si="117"/>
        <v>0.43644110956439075</v>
      </c>
      <c r="AJ24" s="91">
        <f t="shared" si="117"/>
        <v>0.42740883967358467</v>
      </c>
      <c r="AK24" s="91" t="str">
        <f t="shared" si="117"/>
        <v>-</v>
      </c>
      <c r="AL24" s="91">
        <f t="shared" si="117"/>
        <v>0.44058191631060906</v>
      </c>
      <c r="AM24" s="91">
        <f t="shared" si="117"/>
        <v>0.44250211367398218</v>
      </c>
      <c r="AN24" s="91">
        <f t="shared" si="117"/>
        <v>0.42848411321160373</v>
      </c>
      <c r="AO24" s="91">
        <f t="shared" si="117"/>
        <v>0.4312642077004708</v>
      </c>
      <c r="AP24" s="91">
        <f t="shared" si="117"/>
        <v>0.44191676436107857</v>
      </c>
      <c r="AQ24" s="91">
        <f t="shared" si="117"/>
        <v>0.45850526575106237</v>
      </c>
      <c r="AR24" s="91">
        <f t="shared" si="117"/>
        <v>0.4606905846676726</v>
      </c>
      <c r="AS24" s="91">
        <f t="shared" si="117"/>
        <v>0.4443824753715187</v>
      </c>
      <c r="AT24" s="91">
        <f t="shared" si="117"/>
        <v>0.4708480216073509</v>
      </c>
      <c r="AU24" s="91">
        <f t="shared" si="117"/>
        <v>0.44962198749965882</v>
      </c>
      <c r="AV24" s="91">
        <f t="shared" si="117"/>
        <v>0.44450464185565325</v>
      </c>
      <c r="AW24" s="91">
        <f t="shared" si="117"/>
        <v>0.42854385630591674</v>
      </c>
      <c r="AX24" s="91">
        <f t="shared" si="117"/>
        <v>0.44867678130185146</v>
      </c>
      <c r="AY24" s="91">
        <f t="shared" si="117"/>
        <v>0.43433021345253087</v>
      </c>
      <c r="AZ24" s="91">
        <f t="shared" si="117"/>
        <v>0.43449488131398356</v>
      </c>
      <c r="BA24" s="91">
        <f t="shared" si="117"/>
        <v>0.43321714891893837</v>
      </c>
      <c r="BB24" s="91">
        <f t="shared" si="117"/>
        <v>0.57014766251712878</v>
      </c>
      <c r="BC24" s="91">
        <f t="shared" si="117"/>
        <v>0.55438898219684241</v>
      </c>
      <c r="BD24" s="91">
        <f t="shared" si="117"/>
        <v>0.57022532277528892</v>
      </c>
      <c r="BE24" s="91">
        <f t="shared" si="117"/>
        <v>0.54754857993357298</v>
      </c>
      <c r="BF24" s="91">
        <f t="shared" si="117"/>
        <v>0.58292289922856455</v>
      </c>
      <c r="BG24" s="91">
        <f t="shared" si="117"/>
        <v>0.56057718989917682</v>
      </c>
      <c r="BH24" s="91">
        <f t="shared" si="117"/>
        <v>0.571550983109125</v>
      </c>
      <c r="BI24" s="91">
        <f t="shared" si="117"/>
        <v>0.55265993495823973</v>
      </c>
      <c r="BJ24" s="91">
        <f t="shared" si="117"/>
        <v>0.57862117473422037</v>
      </c>
      <c r="BK24" s="91">
        <f t="shared" si="117"/>
        <v>0.56317440820304676</v>
      </c>
      <c r="BL24" s="91">
        <f t="shared" si="117"/>
        <v>0.56232422776215363</v>
      </c>
      <c r="BM24" s="91">
        <f t="shared" si="117"/>
        <v>0.55724578848645112</v>
      </c>
      <c r="BN24" s="91">
        <f t="shared" si="117"/>
        <v>0.57267879929063525</v>
      </c>
      <c r="BO24" s="91">
        <f t="shared" si="117"/>
        <v>0.57918704518338393</v>
      </c>
      <c r="BP24" s="91">
        <f t="shared" si="117"/>
        <v>0.57536483073155442</v>
      </c>
      <c r="BQ24" s="91">
        <f t="shared" si="117"/>
        <v>0.5642158853523811</v>
      </c>
      <c r="BR24" s="91">
        <f t="shared" si="117"/>
        <v>0.59216116896162319</v>
      </c>
      <c r="BS24" s="91">
        <f t="shared" si="117"/>
        <v>0.58634993415505565</v>
      </c>
      <c r="BT24" s="91">
        <f t="shared" si="117"/>
        <v>0.59697206316154783</v>
      </c>
      <c r="BU24" s="91">
        <f t="shared" si="117"/>
        <v>0.60682136402142739</v>
      </c>
      <c r="BV24" s="91">
        <f t="shared" si="117"/>
        <v>0.63617987571908474</v>
      </c>
      <c r="BW24" s="91">
        <f t="shared" si="117"/>
        <v>0.63837036883954268</v>
      </c>
      <c r="BX24" s="91">
        <f t="shared" si="117"/>
        <v>0.65667366667597749</v>
      </c>
      <c r="BY24" s="91">
        <f t="shared" si="117"/>
        <v>0.65282308450002247</v>
      </c>
      <c r="BZ24" s="91">
        <f t="shared" si="117"/>
        <v>0.66966365147184825</v>
      </c>
      <c r="CA24" s="91">
        <f t="shared" si="117"/>
        <v>0.63134766874651294</v>
      </c>
      <c r="CB24" s="91">
        <f t="shared" si="117"/>
        <v>0.61547675904532018</v>
      </c>
      <c r="CC24" s="91">
        <f t="shared" si="117"/>
        <v>0.62491394063379035</v>
      </c>
      <c r="CD24" s="91">
        <f t="shared" si="117"/>
        <v>0.6255737471876478</v>
      </c>
      <c r="CE24" s="91">
        <f t="shared" si="117"/>
        <v>0.60516828915890952</v>
      </c>
      <c r="CF24" s="91">
        <f t="shared" si="117"/>
        <v>0.6128887827592383</v>
      </c>
      <c r="CG24" s="133" t="str">
        <f t="shared" si="117"/>
        <v>-</v>
      </c>
      <c r="CH24" s="133" t="str">
        <f t="shared" si="117"/>
        <v>-</v>
      </c>
      <c r="CI24" s="133" t="str">
        <f t="shared" si="117"/>
        <v>-</v>
      </c>
      <c r="CJ24" s="133" t="str">
        <f t="shared" si="117"/>
        <v>-</v>
      </c>
      <c r="CK24" s="133" t="str">
        <f t="shared" si="117"/>
        <v>-</v>
      </c>
      <c r="CL24" s="133" t="str">
        <f t="shared" si="117"/>
        <v>-</v>
      </c>
      <c r="CM24" s="94" t="s">
        <v>45</v>
      </c>
      <c r="CS24" s="23" t="s">
        <v>45</v>
      </c>
    </row>
    <row r="25" spans="1:97" x14ac:dyDescent="0.55000000000000004">
      <c r="A25">
        <v>11</v>
      </c>
      <c r="B25" s="1" t="s">
        <v>70</v>
      </c>
      <c r="F25" s="51" t="str">
        <f t="shared" ref="F25:F39" si="118">B25</f>
        <v>売上総利益</v>
      </c>
      <c r="G25" s="88">
        <f>INDEX(三表!$A$8:$CB$189,MATCH(financials!$A25,三表!$A$8:$A$189),MATCH(financials!G$1,三表!$A$8:$CB$8))</f>
        <v>131778</v>
      </c>
      <c r="H25" s="88">
        <f>INDEX(三表!$A$8:$CB$189,MATCH(financials!$A25,三表!$A$8:$A$189),MATCH(financials!H$1,三表!$A$8:$CB$8))</f>
        <v>140598</v>
      </c>
      <c r="I25" s="88">
        <f>INDEX(三表!$A$8:$CB$189,MATCH(financials!$A25,三表!$A$8:$A$189),MATCH(financials!I$1,三表!$A$8:$CB$8))</f>
        <v>151667</v>
      </c>
      <c r="J25" s="88">
        <f>INDEX(三表!$A$8:$CB$189,MATCH(financials!$A25,三表!$A$8:$A$189),MATCH(financials!J$1,三表!$A$8:$CB$8))</f>
        <v>119453</v>
      </c>
      <c r="K25" s="88">
        <f>INDEX(三表!$A$8:$CB$189,MATCH(financials!$A25,三表!$A$8:$A$189),MATCH(financials!K$1,三表!$A$8:$CB$8))</f>
        <v>167686</v>
      </c>
      <c r="L25" s="88">
        <f>INDEX(三表!$A$8:$CB$189,MATCH(financials!$A25,三表!$A$8:$A$189),MATCH(financials!L$1,三表!$A$8:$CB$8))</f>
        <v>189870</v>
      </c>
      <c r="M25" s="88">
        <f>INDEX(三表!$A$8:$CB$189,MATCH(financials!$A25,三表!$A$8:$A$189),MATCH(financials!M$1,三表!$A$8:$CB$8))</f>
        <v>196594</v>
      </c>
      <c r="N25" s="88">
        <f>INDEX(三表!$A$8:$CB$189,MATCH(financials!$A25,三表!$A$8:$A$189),MATCH(financials!N$1,三表!$A$8:$CB$8))</f>
        <v>174386</v>
      </c>
      <c r="O25" s="88">
        <f>INDEX(三表!$A$8:$CB$189,MATCH(financials!$A25,三表!$A$8:$A$189),MATCH(financials!O$1,三表!$A$8:$CB$8))</f>
        <v>186669</v>
      </c>
      <c r="P25" s="88">
        <f>INDEX(三表!$A$8:$CB$189,MATCH(financials!$A25,三表!$A$8:$A$189),MATCH(financials!P$1,三表!$A$8:$CB$8))</f>
        <v>194943</v>
      </c>
      <c r="Q25" s="88">
        <f>INDEX(三表!$A$8:$CB$189,MATCH(financials!$A25,三表!$A$8:$A$189),MATCH(financials!Q$1,三表!$A$8:$CB$8))</f>
        <v>201880</v>
      </c>
      <c r="R25" s="88">
        <f>INDEX(三表!$A$8:$CB$189,MATCH(financials!$A25,三表!$A$8:$A$189),MATCH(financials!R$1,三表!$A$8:$CB$8))</f>
        <v>180868</v>
      </c>
      <c r="S25" s="88">
        <f>INDEX(三表!$A$8:$CB$189,MATCH(financials!$A25,三表!$A$8:$A$189),MATCH(financials!S$1,三表!$A$8:$CB$8))</f>
        <v>181957</v>
      </c>
      <c r="T25" s="88">
        <f>INDEX(三表!$A$8:$CB$189,MATCH(financials!$A25,三表!$A$8:$A$189),MATCH(financials!T$1,三表!$A$8:$CB$8))</f>
        <v>189627</v>
      </c>
      <c r="U25" s="88">
        <f>INDEX(三表!$A$8:$CB$189,MATCH(financials!$A25,三表!$A$8:$A$189),MATCH(financials!U$1,三表!$A$8:$CB$8))</f>
        <v>194178</v>
      </c>
      <c r="V25" s="88">
        <f>INDEX(三表!$A$8:$CB$189,MATCH(financials!$A25,三表!$A$8:$A$189),MATCH(financials!V$1,三表!$A$8:$CB$8))</f>
        <v>151565</v>
      </c>
      <c r="W25" s="88">
        <f>INDEX(三表!$A$8:$CB$189,MATCH(financials!$A25,三表!$A$8:$A$189),MATCH(financials!W$1,三表!$A$8:$CB$8))</f>
        <v>167564</v>
      </c>
      <c r="X25" s="88">
        <f>INDEX(三表!$A$8:$CB$189,MATCH(financials!$A25,三表!$A$8:$A$189),MATCH(financials!X$1,三表!$A$8:$CB$8))</f>
        <v>180335</v>
      </c>
      <c r="Y25" s="88">
        <f>INDEX(三表!$A$8:$CB$189,MATCH(financials!$A25,三表!$A$8:$A$189),MATCH(financials!Y$1,三表!$A$8:$CB$8))</f>
        <v>187280</v>
      </c>
      <c r="Z25" s="88">
        <f>INDEX(三表!$A$8:$CB$189,MATCH(financials!$A25,三表!$A$8:$A$189),MATCH(financials!Z$1,三表!$A$8:$CB$8))</f>
        <v>156201</v>
      </c>
      <c r="AA25" s="88">
        <f>INDEX(三表!$A$8:$CB$189,MATCH(financials!$A25,三表!$A$8:$A$189),MATCH(financials!AA$1,三表!$A$8:$CB$8))</f>
        <v>171132</v>
      </c>
      <c r="AB25" s="88">
        <f>INDEX(三表!$A$8:$CB$189,MATCH(financials!$A25,三表!$A$8:$A$189),MATCH(financials!AB$1,三表!$A$8:$CB$8))</f>
        <v>181717</v>
      </c>
      <c r="AC25" s="88">
        <f>INDEX(三表!$A$8:$CB$189,MATCH(financials!$A25,三表!$A$8:$A$189),MATCH(financials!AC$1,三表!$A$8:$CB$8))</f>
        <v>185813</v>
      </c>
      <c r="AD25" s="88">
        <f>INDEX(三表!$A$8:$CB$189,MATCH(financials!$A25,三表!$A$8:$A$189),MATCH(financials!AD$1,三表!$A$8:$CB$8))</f>
        <v>149199</v>
      </c>
      <c r="AE25" s="88">
        <f>INDEX(三表!$A$8:$CB$189,MATCH(financials!$A25,三表!$A$8:$A$189),MATCH(financials!AE$1,三表!$A$8:$CB$8))</f>
        <v>170411</v>
      </c>
      <c r="AF25" s="88">
        <f>INDEX(三表!$A$8:$CB$189,MATCH(financials!$A25,三表!$A$8:$A$189),MATCH(financials!AF$1,三表!$A$8:$CB$8))</f>
        <v>180973</v>
      </c>
      <c r="AG25" s="88">
        <f>INDEX(三表!$A$8:$CB$189,MATCH(financials!$A25,三表!$A$8:$A$189),MATCH(financials!AG$1,三表!$A$8:$CB$8))</f>
        <v>183946</v>
      </c>
      <c r="AH25" s="88">
        <f>INDEX(三表!$A$8:$CB$189,MATCH(financials!$A25,三表!$A$8:$A$189),MATCH(financials!AH$1,三表!$A$8:$CB$8))</f>
        <v>155754</v>
      </c>
      <c r="AI25" s="88">
        <f>INDEX(三表!$A$8:$CB$189,MATCH(financials!$A25,三表!$A$8:$A$189),MATCH(financials!AI$1,三表!$A$8:$CB$8))</f>
        <v>165985</v>
      </c>
      <c r="AJ25" s="88">
        <f>INDEX(三表!$A$8:$CB$189,MATCH(financials!$A25,三表!$A$8:$A$189),MATCH(financials!AJ$1,三表!$A$8:$CB$8))</f>
        <v>180049</v>
      </c>
      <c r="AK25" s="88">
        <f>INDEX(三表!$A$8:$CB$189,MATCH(financials!$A25,三表!$A$8:$A$189),MATCH(financials!AK$1,三表!$A$8:$CB$8))</f>
        <v>0</v>
      </c>
      <c r="AL25" s="88">
        <f>INDEX(三表!$A$8:$CB$189,MATCH(financials!$A25,三表!$A$8:$A$189),MATCH(financials!AL$1,三表!$A$8:$CB$8))</f>
        <v>161697</v>
      </c>
      <c r="AM25" s="88">
        <f>INDEX(三表!$A$8:$CB$189,MATCH(financials!$A25,三表!$A$8:$A$189),MATCH(financials!AM$1,三表!$A$8:$CB$8))</f>
        <v>187268</v>
      </c>
      <c r="AN25" s="88">
        <f>INDEX(三表!$A$8:$CB$189,MATCH(financials!$A25,三表!$A$8:$A$189),MATCH(financials!AN$1,三表!$A$8:$CB$8))</f>
        <v>186077</v>
      </c>
      <c r="AO25" s="88">
        <f>INDEX(三表!$A$8:$CB$189,MATCH(financials!$A25,三表!$A$8:$A$189),MATCH(financials!AO$1,三表!$A$8:$CB$8))</f>
        <v>207406</v>
      </c>
      <c r="AP25" s="88">
        <f>INDEX(三表!$A$8:$CB$189,MATCH(financials!$A25,三表!$A$8:$A$189),MATCH(financials!AP$1,三表!$A$8:$CB$8))</f>
        <v>190418</v>
      </c>
      <c r="AQ25" s="88">
        <f>INDEX(三表!$A$8:$CB$189,MATCH(financials!$A25,三表!$A$8:$A$189),MATCH(financials!AQ$1,三表!$A$8:$CB$8))</f>
        <v>175845</v>
      </c>
      <c r="AR25" s="88">
        <f>INDEX(三表!$A$8:$CB$189,MATCH(financials!$A25,三表!$A$8:$A$189),MATCH(financials!AR$1,三表!$A$8:$CB$8))</f>
        <v>184069</v>
      </c>
      <c r="AS25" s="88">
        <f>INDEX(三表!$A$8:$CB$189,MATCH(financials!$A25,三表!$A$8:$A$189),MATCH(financials!AS$1,三表!$A$8:$CB$8))</f>
        <v>219170</v>
      </c>
      <c r="AT25" s="88">
        <f>INDEX(三表!$A$8:$CB$189,MATCH(financials!$A25,三表!$A$8:$A$189),MATCH(financials!AT$1,三表!$A$8:$CB$8))</f>
        <v>173973</v>
      </c>
      <c r="AU25" s="88">
        <f>INDEX(三表!$A$8:$CB$189,MATCH(financials!$A25,三表!$A$8:$A$189),MATCH(financials!AU$1,三表!$A$8:$CB$8))</f>
        <v>201653</v>
      </c>
      <c r="AV25" s="88">
        <f>INDEX(三表!$A$8:$CB$189,MATCH(financials!$A25,三表!$A$8:$A$189),MATCH(financials!AV$1,三表!$A$8:$CB$8))</f>
        <v>204039</v>
      </c>
      <c r="AW25" s="88">
        <f>INDEX(三表!$A$8:$CB$189,MATCH(financials!$A25,三表!$A$8:$A$189),MATCH(financials!AW$1,三表!$A$8:$CB$8))</f>
        <v>233905</v>
      </c>
      <c r="AX25" s="88">
        <f>INDEX(三表!$A$8:$CB$189,MATCH(financials!$A25,三表!$A$8:$A$189),MATCH(financials!AX$1,三表!$A$8:$CB$8))</f>
        <v>184744</v>
      </c>
      <c r="AY25" s="88">
        <f>INDEX(三表!$A$8:$CB$189,MATCH(financials!$A25,三表!$A$8:$A$189),MATCH(financials!AY$1,三表!$A$8:$CB$8))</f>
        <v>206151</v>
      </c>
      <c r="AZ25" s="88">
        <f>INDEX(三表!$A$8:$CB$189,MATCH(financials!$A25,三表!$A$8:$A$189),MATCH(financials!AZ$1,三表!$A$8:$CB$8))</f>
        <v>201071</v>
      </c>
      <c r="BA25" s="88">
        <f>INDEX(三表!$A$8:$CB$189,MATCH(financials!$A25,三表!$A$8:$A$189),MATCH(financials!BA$1,三表!$A$8:$CB$8))</f>
        <v>228142</v>
      </c>
      <c r="BB25" s="88">
        <f>INDEX(三表!$A$8:$CB$189,MATCH(financials!$A25,三表!$A$8:$A$189),MATCH(financials!BB$1,三表!$A$8:$CB$8))</f>
        <v>148376</v>
      </c>
      <c r="BC25" s="88">
        <f>INDEX(三表!$A$8:$CB$189,MATCH(financials!$A25,三表!$A$8:$A$189),MATCH(financials!BC$1,三表!$A$8:$CB$8))</f>
        <v>165823</v>
      </c>
      <c r="BD25" s="88">
        <f>INDEX(三表!$A$8:$CB$189,MATCH(financials!$A25,三表!$A$8:$A$189),MATCH(financials!BD$1,三表!$A$8:$CB$8))</f>
        <v>155985</v>
      </c>
      <c r="BE25" s="88">
        <f>INDEX(三表!$A$8:$CB$189,MATCH(financials!$A25,三表!$A$8:$A$189),MATCH(financials!BE$1,三表!$A$8:$CB$8))</f>
        <v>185130</v>
      </c>
      <c r="BF25" s="88">
        <f>INDEX(三表!$A$8:$CB$189,MATCH(financials!$A25,三表!$A$8:$A$189),MATCH(financials!BF$1,三表!$A$8:$CB$8))</f>
        <v>146246</v>
      </c>
      <c r="BG25" s="88">
        <f>INDEX(三表!$A$8:$CB$189,MATCH(financials!$A25,三表!$A$8:$A$189),MATCH(financials!BG$1,三表!$A$8:$CB$8))</f>
        <v>166271</v>
      </c>
      <c r="BH25" s="88">
        <f>INDEX(三表!$A$8:$CB$189,MATCH(financials!$A25,三表!$A$8:$A$189),MATCH(financials!BH$1,三表!$A$8:$CB$8))</f>
        <v>158003</v>
      </c>
      <c r="BI25" s="88">
        <f>INDEX(三表!$A$8:$CB$189,MATCH(financials!$A25,三表!$A$8:$A$189),MATCH(financials!BI$1,三表!$A$8:$CB$8))</f>
        <v>183498</v>
      </c>
      <c r="BJ25" s="88">
        <f>INDEX(三表!$A$8:$CB$189,MATCH(financials!$A25,三表!$A$8:$A$189),MATCH(financials!BJ$1,三表!$A$8:$CB$8))</f>
        <v>146178</v>
      </c>
      <c r="BK25" s="88">
        <f>INDEX(三表!$A$8:$CB$189,MATCH(financials!$A25,三表!$A$8:$A$189),MATCH(financials!BK$1,三表!$A$8:$CB$8))</f>
        <v>163589</v>
      </c>
      <c r="BL25" s="88">
        <f>INDEX(三表!$A$8:$CB$189,MATCH(financials!$A25,三表!$A$8:$A$189),MATCH(financials!BL$1,三表!$A$8:$CB$8))</f>
        <v>169788</v>
      </c>
      <c r="BM25" s="88">
        <f>INDEX(三表!$A$8:$CB$189,MATCH(financials!$A25,三表!$A$8:$A$189),MATCH(financials!BM$1,三表!$A$8:$CB$8))</f>
        <v>173963</v>
      </c>
      <c r="BN25" s="88">
        <f>INDEX(三表!$A$8:$CB$189,MATCH(financials!$A25,三表!$A$8:$A$189),MATCH(financials!BN$1,三表!$A$8:$CB$8))</f>
        <v>144335</v>
      </c>
      <c r="BO25" s="88">
        <f>INDEX(三表!$A$8:$CB$189,MATCH(financials!$A25,三表!$A$8:$A$189),MATCH(financials!BO$1,三表!$A$8:$CB$8))</f>
        <v>138612</v>
      </c>
      <c r="BP25" s="88">
        <f>INDEX(三表!$A$8:$CB$189,MATCH(financials!$A25,三表!$A$8:$A$189),MATCH(financials!BP$1,三表!$A$8:$CB$8))</f>
        <v>143570</v>
      </c>
      <c r="BQ25" s="88">
        <f>INDEX(三表!$A$8:$CB$189,MATCH(financials!$A25,三表!$A$8:$A$189),MATCH(financials!BQ$1,三表!$A$8:$CB$8))</f>
        <v>164176</v>
      </c>
      <c r="BR25" s="88">
        <f>INDEX(三表!$A$8:$CB$189,MATCH(financials!$A25,三表!$A$8:$A$189),MATCH(financials!BR$1,三表!$A$8:$CB$8))</f>
        <v>130736</v>
      </c>
      <c r="BS25" s="88">
        <f>INDEX(三表!$A$8:$CB$189,MATCH(financials!$A25,三表!$A$8:$A$189),MATCH(financials!BS$1,三表!$A$8:$CB$8))</f>
        <v>146689</v>
      </c>
      <c r="BT25" s="88">
        <f>INDEX(三表!$A$8:$CB$189,MATCH(financials!$A25,三表!$A$8:$A$189),MATCH(financials!BT$1,三表!$A$8:$CB$8))</f>
        <v>139359</v>
      </c>
      <c r="BU25" s="88">
        <f>INDEX(三表!$A$8:$CB$189,MATCH(financials!$A25,三表!$A$8:$A$189),MATCH(financials!BU$1,三表!$A$8:$CB$8))</f>
        <v>156410</v>
      </c>
      <c r="BV25" s="88">
        <f>INDEX(三表!$A$8:$CB$189,MATCH(financials!$A25,三表!$A$8:$A$189),MATCH(financials!BV$1,三表!$A$8:$CB$8))</f>
        <v>126171</v>
      </c>
      <c r="BW25" s="88">
        <f>INDEX(三表!$A$8:$CB$189,MATCH(financials!$A25,三表!$A$8:$A$189),MATCH(financials!BW$1,三表!$A$8:$CB$8))</f>
        <v>139989</v>
      </c>
      <c r="BX25" s="88">
        <f>INDEX(三表!$A$8:$CB$189,MATCH(financials!$A25,三表!$A$8:$A$189),MATCH(financials!BX$1,三表!$A$8:$CB$8))</f>
        <v>135205</v>
      </c>
      <c r="BY25" s="88">
        <f>INDEX(三表!$A$8:$CB$189,MATCH(financials!$A25,三表!$A$8:$A$189),MATCH(financials!BY$1,三表!$A$8:$CB$8))</f>
        <v>146977</v>
      </c>
      <c r="BZ25" s="88">
        <f>INDEX(三表!$A$8:$CB$189,MATCH(financials!$A25,三表!$A$8:$A$189),MATCH(financials!BZ$1,三表!$A$8:$CB$8))</f>
        <v>114889</v>
      </c>
      <c r="CA25" s="88">
        <f>INDEX(三表!$A$8:$CB$189,MATCH(financials!$A25,三表!$A$8:$A$189),MATCH(financials!CA$1,三表!$A$8:$CB$8))</f>
        <v>144045</v>
      </c>
      <c r="CB25" s="88">
        <f>INDEX(三表!$A$8:$CB$189,MATCH(financials!$A25,三表!$A$8:$A$189),MATCH(financials!CB$1,三表!$A$8:$CB$8))</f>
        <v>148947</v>
      </c>
      <c r="CC25" s="88">
        <f>INDEX(三表!$A$8:$CB$189,MATCH(financials!$A25,三表!$A$8:$A$189),MATCH(financials!CC$1,三表!$A$8:$CB$8))</f>
        <v>152546</v>
      </c>
      <c r="CD25" s="88">
        <f>INDEX(三表!$A$8:$CB$189,MATCH(financials!$A25,三表!$A$8:$A$189),MATCH(financials!CD$1,三表!$A$8:$CB$8))</f>
        <v>136964</v>
      </c>
      <c r="CE25" s="88">
        <f>INDEX(三表!$A$8:$CB$189,MATCH(financials!$A25,三表!$A$8:$A$189),MATCH(financials!CE$1,三表!$A$8:$CB$8))</f>
        <v>166694</v>
      </c>
      <c r="CF25" s="88">
        <f>INDEX(三表!$A$8:$CB$189,MATCH(financials!$A25,三表!$A$8:$A$189),MATCH(financials!CF$1,三表!$A$8:$CB$8))</f>
        <v>155628</v>
      </c>
      <c r="CG25" s="98"/>
      <c r="CH25" s="98"/>
      <c r="CI25" s="98"/>
      <c r="CJ25" s="98"/>
      <c r="CK25" s="98"/>
      <c r="CL25" s="98"/>
      <c r="CM25" s="23" t="s">
        <v>45</v>
      </c>
      <c r="CN25" s="80"/>
      <c r="CO25" s="80"/>
      <c r="CP25" s="80"/>
      <c r="CQ25" s="80"/>
      <c r="CR25" s="80"/>
      <c r="CS25" s="23" t="s">
        <v>45</v>
      </c>
    </row>
    <row r="26" spans="1:97" x14ac:dyDescent="0.55000000000000004">
      <c r="B26" s="54"/>
      <c r="C26" s="122" t="s">
        <v>702</v>
      </c>
      <c r="D26" s="122"/>
      <c r="E26" s="123"/>
      <c r="F26" s="124" t="s">
        <v>71</v>
      </c>
      <c r="G26" s="90">
        <f>IFERROR(G25/G$4, "-")</f>
        <v>0.56517058735230419</v>
      </c>
      <c r="H26" s="90">
        <f t="shared" ref="H26:BS26" si="119">IFERROR(H25/H$4, "-")</f>
        <v>0.56254276146007132</v>
      </c>
      <c r="I26" s="90">
        <f t="shared" si="119"/>
        <v>0.57682316922433297</v>
      </c>
      <c r="J26" s="90">
        <f t="shared" si="119"/>
        <v>0.53043779446440231</v>
      </c>
      <c r="K26" s="90">
        <f t="shared" si="119"/>
        <v>0.59074735603514483</v>
      </c>
      <c r="L26" s="90">
        <f t="shared" si="119"/>
        <v>0.59579395263019164</v>
      </c>
      <c r="M26" s="90">
        <f t="shared" si="119"/>
        <v>0.59730687197311738</v>
      </c>
      <c r="N26" s="90">
        <f t="shared" si="119"/>
        <v>0.5810232694511821</v>
      </c>
      <c r="O26" s="90">
        <f t="shared" si="119"/>
        <v>0.58659439076125386</v>
      </c>
      <c r="P26" s="90">
        <f t="shared" si="119"/>
        <v>0.57977510044938274</v>
      </c>
      <c r="Q26" s="90">
        <f t="shared" si="119"/>
        <v>0.58405901923911474</v>
      </c>
      <c r="R26" s="90">
        <f t="shared" si="119"/>
        <v>0.56805454791001231</v>
      </c>
      <c r="S26" s="90">
        <f t="shared" si="119"/>
        <v>0.57427220623137909</v>
      </c>
      <c r="T26" s="90">
        <f t="shared" si="119"/>
        <v>0.5559979710136429</v>
      </c>
      <c r="U26" s="90">
        <f t="shared" si="119"/>
        <v>0.56088226203852676</v>
      </c>
      <c r="V26" s="90">
        <f t="shared" si="119"/>
        <v>0.55679438668674919</v>
      </c>
      <c r="W26" s="90">
        <f t="shared" si="119"/>
        <v>0.58341370341871712</v>
      </c>
      <c r="X26" s="90">
        <f t="shared" si="119"/>
        <v>0.57829706450143981</v>
      </c>
      <c r="Y26" s="90">
        <f t="shared" si="119"/>
        <v>0.60105974972960652</v>
      </c>
      <c r="Z26" s="90">
        <f t="shared" si="119"/>
        <v>0.57059726027397262</v>
      </c>
      <c r="AA26" s="90">
        <f t="shared" si="119"/>
        <v>0.5901734323324217</v>
      </c>
      <c r="AB26" s="90">
        <f t="shared" si="119"/>
        <v>0.58358222376373714</v>
      </c>
      <c r="AC26" s="90">
        <f t="shared" si="119"/>
        <v>0.59347542104103257</v>
      </c>
      <c r="AD26" s="90">
        <f t="shared" si="119"/>
        <v>0.54774640493121918</v>
      </c>
      <c r="AE26" s="90">
        <f t="shared" si="119"/>
        <v>0.57778388073466036</v>
      </c>
      <c r="AF26" s="90">
        <f t="shared" si="119"/>
        <v>0.56563607608783983</v>
      </c>
      <c r="AG26" s="90">
        <f t="shared" si="119"/>
        <v>0.57497679100022192</v>
      </c>
      <c r="AH26" s="90">
        <f t="shared" si="119"/>
        <v>0.55371128119989621</v>
      </c>
      <c r="AI26" s="90">
        <f t="shared" si="119"/>
        <v>0.56355889043560925</v>
      </c>
      <c r="AJ26" s="90">
        <f t="shared" si="119"/>
        <v>0.57259116032641533</v>
      </c>
      <c r="AK26" s="90" t="str">
        <f t="shared" si="119"/>
        <v>-</v>
      </c>
      <c r="AL26" s="90">
        <f t="shared" si="119"/>
        <v>0.55941808368939094</v>
      </c>
      <c r="AM26" s="90">
        <f t="shared" si="119"/>
        <v>0.55749788632601782</v>
      </c>
      <c r="AN26" s="90">
        <f t="shared" si="119"/>
        <v>0.57151588678839627</v>
      </c>
      <c r="AO26" s="90">
        <f t="shared" si="119"/>
        <v>0.5687357922995292</v>
      </c>
      <c r="AP26" s="90">
        <f t="shared" si="119"/>
        <v>0.55808323563892148</v>
      </c>
      <c r="AQ26" s="90">
        <f t="shared" si="119"/>
        <v>0.54149473424893757</v>
      </c>
      <c r="AR26" s="90">
        <f t="shared" si="119"/>
        <v>0.53930941533232735</v>
      </c>
      <c r="AS26" s="90">
        <f t="shared" si="119"/>
        <v>0.55561752462848135</v>
      </c>
      <c r="AT26" s="90">
        <f t="shared" si="119"/>
        <v>0.52915197839264916</v>
      </c>
      <c r="AU26" s="90">
        <f t="shared" si="119"/>
        <v>0.55037801250034113</v>
      </c>
      <c r="AV26" s="90">
        <f t="shared" si="119"/>
        <v>0.5554953581443467</v>
      </c>
      <c r="AW26" s="90">
        <f t="shared" si="119"/>
        <v>0.57145614369408326</v>
      </c>
      <c r="AX26" s="90">
        <f t="shared" si="119"/>
        <v>0.5513232186981486</v>
      </c>
      <c r="AY26" s="90">
        <f t="shared" si="119"/>
        <v>0.56566978654746913</v>
      </c>
      <c r="AZ26" s="90">
        <f t="shared" si="119"/>
        <v>0.56550511868601638</v>
      </c>
      <c r="BA26" s="90">
        <f t="shared" si="119"/>
        <v>0.56678285108106163</v>
      </c>
      <c r="BB26" s="90">
        <f t="shared" si="119"/>
        <v>0.42985233748287122</v>
      </c>
      <c r="BC26" s="90">
        <f t="shared" si="119"/>
        <v>0.44561101780315754</v>
      </c>
      <c r="BD26" s="90">
        <f t="shared" si="119"/>
        <v>0.42977467722471113</v>
      </c>
      <c r="BE26" s="90">
        <f t="shared" si="119"/>
        <v>0.45245142006642697</v>
      </c>
      <c r="BF26" s="90">
        <f t="shared" si="119"/>
        <v>0.4170771007714355</v>
      </c>
      <c r="BG26" s="90">
        <f t="shared" si="119"/>
        <v>0.43942281010082324</v>
      </c>
      <c r="BH26" s="90">
        <f t="shared" si="119"/>
        <v>0.428449016890875</v>
      </c>
      <c r="BI26" s="90">
        <f t="shared" si="119"/>
        <v>0.44734006504176033</v>
      </c>
      <c r="BJ26" s="90">
        <f t="shared" si="119"/>
        <v>0.42137882526577958</v>
      </c>
      <c r="BK26" s="90">
        <f t="shared" si="119"/>
        <v>0.43682559179695324</v>
      </c>
      <c r="BL26" s="90">
        <f t="shared" si="119"/>
        <v>0.43767577223784643</v>
      </c>
      <c r="BM26" s="90">
        <f t="shared" si="119"/>
        <v>0.44275421151354888</v>
      </c>
      <c r="BN26" s="90">
        <f t="shared" si="119"/>
        <v>0.42732120070936475</v>
      </c>
      <c r="BO26" s="90">
        <f t="shared" si="119"/>
        <v>0.42081295481661612</v>
      </c>
      <c r="BP26" s="90">
        <f t="shared" si="119"/>
        <v>0.42463516926844563</v>
      </c>
      <c r="BQ26" s="90">
        <f t="shared" si="119"/>
        <v>0.4357841146476189</v>
      </c>
      <c r="BR26" s="90">
        <f t="shared" si="119"/>
        <v>0.40783883103837681</v>
      </c>
      <c r="BS26" s="90">
        <f t="shared" si="119"/>
        <v>0.41365006584494435</v>
      </c>
      <c r="BT26" s="90">
        <f t="shared" ref="BT26:CL26" si="120">IFERROR(BT25/BT$4, "-")</f>
        <v>0.40302793683845217</v>
      </c>
      <c r="BU26" s="90">
        <f t="shared" si="120"/>
        <v>0.39317863597857261</v>
      </c>
      <c r="BV26" s="90">
        <f t="shared" si="120"/>
        <v>0.36382012428091526</v>
      </c>
      <c r="BW26" s="90">
        <f t="shared" si="120"/>
        <v>0.36162963116045732</v>
      </c>
      <c r="BX26" s="90">
        <f t="shared" si="120"/>
        <v>0.34332633332402257</v>
      </c>
      <c r="BY26" s="90">
        <f t="shared" si="120"/>
        <v>0.34717691549997753</v>
      </c>
      <c r="BZ26" s="90">
        <f t="shared" si="120"/>
        <v>0.33033634852815175</v>
      </c>
      <c r="CA26" s="90">
        <f t="shared" si="120"/>
        <v>0.36865233125348701</v>
      </c>
      <c r="CB26" s="90">
        <f t="shared" si="120"/>
        <v>0.38452324095467982</v>
      </c>
      <c r="CC26" s="90">
        <f t="shared" si="120"/>
        <v>0.37508605936620965</v>
      </c>
      <c r="CD26" s="90">
        <f t="shared" si="120"/>
        <v>0.3744262528123522</v>
      </c>
      <c r="CE26" s="90">
        <f t="shared" si="120"/>
        <v>0.39483171084109048</v>
      </c>
      <c r="CF26" s="90">
        <f t="shared" si="120"/>
        <v>0.38711121724076175</v>
      </c>
      <c r="CG26" s="90" t="str">
        <f t="shared" si="120"/>
        <v>-</v>
      </c>
      <c r="CH26" s="90" t="str">
        <f t="shared" si="120"/>
        <v>-</v>
      </c>
      <c r="CI26" s="90" t="str">
        <f t="shared" si="120"/>
        <v>-</v>
      </c>
      <c r="CJ26" s="90" t="str">
        <f t="shared" si="120"/>
        <v>-</v>
      </c>
      <c r="CK26" s="90" t="str">
        <f t="shared" si="120"/>
        <v>-</v>
      </c>
      <c r="CL26" s="90" t="str">
        <f t="shared" si="120"/>
        <v>-</v>
      </c>
      <c r="CM26" s="23" t="s">
        <v>45</v>
      </c>
      <c r="CN26" s="81"/>
      <c r="CO26" s="81"/>
      <c r="CP26" s="82"/>
      <c r="CQ26" s="82"/>
      <c r="CR26" s="82"/>
      <c r="CS26" s="23" t="s">
        <v>45</v>
      </c>
    </row>
    <row r="27" spans="1:97" x14ac:dyDescent="0.55000000000000004">
      <c r="A27">
        <v>13</v>
      </c>
      <c r="B27" s="69" t="s">
        <v>72</v>
      </c>
      <c r="C27" s="1"/>
      <c r="F27" s="51" t="str">
        <f t="shared" si="118"/>
        <v>販管費</v>
      </c>
      <c r="G27" s="88">
        <f>INDEX(三表!$A$8:$CB$189,MATCH(financials!$A27,三表!$A$8:$A$189),MATCH(financials!G$1,三表!$A$8:$CB$8))</f>
        <v>104890</v>
      </c>
      <c r="H27" s="88">
        <f>INDEX(三表!$A$8:$CB$189,MATCH(financials!$A27,三表!$A$8:$A$189),MATCH(financials!H$1,三表!$A$8:$CB$8))</f>
        <v>104415</v>
      </c>
      <c r="I27" s="88">
        <f>INDEX(三表!$A$8:$CB$189,MATCH(financials!$A27,三表!$A$8:$A$189),MATCH(financials!I$1,三表!$A$8:$CB$8))</f>
        <v>109532</v>
      </c>
      <c r="J27" s="88">
        <f>INDEX(三表!$A$8:$CB$189,MATCH(financials!$A27,三表!$A$8:$A$189),MATCH(financials!J$1,三表!$A$8:$CB$8))</f>
        <v>104524</v>
      </c>
      <c r="K27" s="88">
        <f>INDEX(三表!$A$8:$CB$189,MATCH(financials!$A27,三表!$A$8:$A$189),MATCH(financials!K$1,三表!$A$8:$CB$8))</f>
        <v>143489</v>
      </c>
      <c r="L27" s="88">
        <f>INDEX(三表!$A$8:$CB$189,MATCH(financials!$A27,三表!$A$8:$A$189),MATCH(financials!L$1,三表!$A$8:$CB$8))</f>
        <v>155640</v>
      </c>
      <c r="M27" s="88">
        <f>INDEX(三表!$A$8:$CB$189,MATCH(financials!$A27,三表!$A$8:$A$189),MATCH(financials!M$1,三表!$A$8:$CB$8))</f>
        <v>156867</v>
      </c>
      <c r="N27" s="88">
        <f>INDEX(三表!$A$8:$CB$189,MATCH(financials!$A27,三表!$A$8:$A$189),MATCH(financials!N$1,三表!$A$8:$CB$8))</f>
        <v>151681</v>
      </c>
      <c r="O27" s="88">
        <f>INDEX(三表!$A$8:$CB$189,MATCH(financials!$A27,三表!$A$8:$A$189),MATCH(financials!O$1,三表!$A$8:$CB$8))</f>
        <v>161045</v>
      </c>
      <c r="P27" s="88">
        <f>INDEX(三表!$A$8:$CB$189,MATCH(financials!$A27,三表!$A$8:$A$189),MATCH(financials!P$1,三表!$A$8:$CB$8))</f>
        <v>165015</v>
      </c>
      <c r="Q27" s="88">
        <f>INDEX(三表!$A$8:$CB$189,MATCH(financials!$A27,三表!$A$8:$A$189),MATCH(financials!Q$1,三表!$A$8:$CB$8))</f>
        <v>161306</v>
      </c>
      <c r="R27" s="88">
        <f>INDEX(三表!$A$8:$CB$189,MATCH(financials!$A27,三表!$A$8:$A$189),MATCH(financials!R$1,三表!$A$8:$CB$8))</f>
        <v>160741</v>
      </c>
      <c r="S27" s="88">
        <f>INDEX(三表!$A$8:$CB$189,MATCH(financials!$A27,三表!$A$8:$A$189),MATCH(financials!S$1,三表!$A$8:$CB$8))</f>
        <v>156250</v>
      </c>
      <c r="T27" s="88">
        <f>INDEX(三表!$A$8:$CB$189,MATCH(financials!$A27,三表!$A$8:$A$189),MATCH(financials!T$1,三表!$A$8:$CB$8))</f>
        <v>160591</v>
      </c>
      <c r="U27" s="88">
        <f>INDEX(三表!$A$8:$CB$189,MATCH(financials!$A27,三表!$A$8:$A$189),MATCH(financials!U$1,三表!$A$8:$CB$8))</f>
        <v>157507</v>
      </c>
      <c r="V27" s="88">
        <f>INDEX(三表!$A$8:$CB$189,MATCH(financials!$A27,三表!$A$8:$A$189),MATCH(financials!V$1,三表!$A$8:$CB$8))</f>
        <v>146179</v>
      </c>
      <c r="W27" s="88">
        <f>INDEX(三表!$A$8:$CB$189,MATCH(financials!$A27,三表!$A$8:$A$189),MATCH(financials!W$1,三表!$A$8:$CB$8))</f>
        <v>148126</v>
      </c>
      <c r="X27" s="88">
        <f>INDEX(三表!$A$8:$CB$189,MATCH(financials!$A27,三表!$A$8:$A$189),MATCH(financials!X$1,三表!$A$8:$CB$8))</f>
        <v>154188</v>
      </c>
      <c r="Y27" s="88">
        <f>INDEX(三表!$A$8:$CB$189,MATCH(financials!$A27,三表!$A$8:$A$189),MATCH(financials!Y$1,三表!$A$8:$CB$8))</f>
        <v>148078</v>
      </c>
      <c r="Z27" s="88">
        <f>INDEX(三表!$A$8:$CB$189,MATCH(financials!$A27,三表!$A$8:$A$189),MATCH(financials!Z$1,三表!$A$8:$CB$8))</f>
        <v>146955</v>
      </c>
      <c r="AA27" s="88">
        <f>INDEX(三表!$A$8:$CB$189,MATCH(financials!$A27,三表!$A$8:$A$189),MATCH(financials!AA$1,三表!$A$8:$CB$8))</f>
        <v>144961</v>
      </c>
      <c r="AB27" s="88">
        <f>INDEX(三表!$A$8:$CB$189,MATCH(financials!$A27,三表!$A$8:$A$189),MATCH(financials!AB$1,三表!$A$8:$CB$8))</f>
        <v>150014</v>
      </c>
      <c r="AC27" s="88">
        <f>INDEX(三表!$A$8:$CB$189,MATCH(financials!$A27,三表!$A$8:$A$189),MATCH(financials!AC$1,三表!$A$8:$CB$8))</f>
        <v>143458</v>
      </c>
      <c r="AD27" s="88">
        <f>INDEX(三表!$A$8:$CB$189,MATCH(financials!$A27,三表!$A$8:$A$189),MATCH(financials!AD$1,三表!$A$8:$CB$8))</f>
        <v>144836</v>
      </c>
      <c r="AE27" s="88">
        <f>INDEX(三表!$A$8:$CB$189,MATCH(financials!$A27,三表!$A$8:$A$189),MATCH(financials!AE$1,三表!$A$8:$CB$8))</f>
        <v>141166</v>
      </c>
      <c r="AF27" s="88">
        <f>INDEX(三表!$A$8:$CB$189,MATCH(financials!$A27,三表!$A$8:$A$189),MATCH(financials!AF$1,三表!$A$8:$CB$8))</f>
        <v>152710</v>
      </c>
      <c r="AG27" s="88">
        <f>INDEX(三表!$A$8:$CB$189,MATCH(financials!$A27,三表!$A$8:$A$189),MATCH(financials!AG$1,三表!$A$8:$CB$8))</f>
        <v>147386</v>
      </c>
      <c r="AH27" s="88">
        <f>INDEX(三表!$A$8:$CB$189,MATCH(financials!$A27,三表!$A$8:$A$189),MATCH(financials!AH$1,三表!$A$8:$CB$8))</f>
        <v>141232</v>
      </c>
      <c r="AI27" s="88">
        <f>INDEX(三表!$A$8:$CB$189,MATCH(financials!$A27,三表!$A$8:$A$189),MATCH(financials!AI$1,三表!$A$8:$CB$8))</f>
        <v>145255</v>
      </c>
      <c r="AJ27" s="88">
        <f>INDEX(三表!$A$8:$CB$189,MATCH(financials!$A27,三表!$A$8:$A$189),MATCH(financials!AJ$1,三表!$A$8:$CB$8))</f>
        <v>147402</v>
      </c>
      <c r="AK27" s="88">
        <f>INDEX(三表!$A$8:$CB$189,MATCH(financials!$A27,三表!$A$8:$A$189),MATCH(financials!AK$1,三表!$A$8:$CB$8))</f>
        <v>0</v>
      </c>
      <c r="AL27" s="88">
        <f>INDEX(三表!$A$8:$CB$189,MATCH(financials!$A27,三表!$A$8:$A$189),MATCH(financials!AL$1,三表!$A$8:$CB$8))</f>
        <v>143361</v>
      </c>
      <c r="AM27" s="88">
        <f>INDEX(三表!$A$8:$CB$189,MATCH(financials!$A27,三表!$A$8:$A$189),MATCH(financials!AM$1,三表!$A$8:$CB$8))</f>
        <v>162660</v>
      </c>
      <c r="AN27" s="88">
        <f>INDEX(三表!$A$8:$CB$189,MATCH(financials!$A27,三表!$A$8:$A$189),MATCH(financials!AN$1,三表!$A$8:$CB$8))</f>
        <v>147157</v>
      </c>
      <c r="AO27" s="88">
        <f>INDEX(三表!$A$8:$CB$189,MATCH(financials!$A27,三表!$A$8:$A$189),MATCH(financials!AO$1,三表!$A$8:$CB$8))</f>
        <v>164614</v>
      </c>
      <c r="AP27" s="88">
        <f>INDEX(三表!$A$8:$CB$189,MATCH(financials!$A27,三表!$A$8:$A$189),MATCH(financials!AP$1,三表!$A$8:$CB$8))</f>
        <v>150776</v>
      </c>
      <c r="AQ27" s="88">
        <f>INDEX(三表!$A$8:$CB$189,MATCH(financials!$A27,三表!$A$8:$A$189),MATCH(financials!AQ$1,三表!$A$8:$CB$8))</f>
        <v>166138</v>
      </c>
      <c r="AR27" s="88">
        <f>INDEX(三表!$A$8:$CB$189,MATCH(financials!$A27,三表!$A$8:$A$189),MATCH(financials!AR$1,三表!$A$8:$CB$8))</f>
        <v>152498</v>
      </c>
      <c r="AS27" s="88">
        <f>INDEX(三表!$A$8:$CB$189,MATCH(financials!$A27,三表!$A$8:$A$189),MATCH(financials!AS$1,三表!$A$8:$CB$8))</f>
        <v>166820</v>
      </c>
      <c r="AT27" s="88">
        <f>INDEX(三表!$A$8:$CB$189,MATCH(financials!$A27,三表!$A$8:$A$189),MATCH(financials!AT$1,三表!$A$8:$CB$8))</f>
        <v>150564</v>
      </c>
      <c r="AU27" s="88">
        <f>INDEX(三表!$A$8:$CB$189,MATCH(financials!$A27,三表!$A$8:$A$189),MATCH(financials!AU$1,三表!$A$8:$CB$8))</f>
        <v>164968</v>
      </c>
      <c r="AV27" s="88">
        <f>INDEX(三表!$A$8:$CB$189,MATCH(financials!$A27,三表!$A$8:$A$189),MATCH(financials!AV$1,三表!$A$8:$CB$8))</f>
        <v>153895</v>
      </c>
      <c r="AW27" s="88">
        <f>INDEX(三表!$A$8:$CB$189,MATCH(financials!$A27,三表!$A$8:$A$189),MATCH(financials!AW$1,三表!$A$8:$CB$8))</f>
        <v>179763</v>
      </c>
      <c r="AX27" s="88">
        <f>INDEX(三表!$A$8:$CB$189,MATCH(financials!$A27,三表!$A$8:$A$189),MATCH(financials!AX$1,三表!$A$8:$CB$8))</f>
        <v>150295</v>
      </c>
      <c r="AY27" s="88">
        <f>INDEX(三表!$A$8:$CB$189,MATCH(financials!$A27,三表!$A$8:$A$189),MATCH(financials!AY$1,三表!$A$8:$CB$8))</f>
        <v>159505</v>
      </c>
      <c r="AZ27" s="88">
        <f>INDEX(三表!$A$8:$CB$189,MATCH(financials!$A27,三表!$A$8:$A$189),MATCH(financials!AZ$1,三表!$A$8:$CB$8))</f>
        <v>150964</v>
      </c>
      <c r="BA27" s="88">
        <f>INDEX(三表!$A$8:$CB$189,MATCH(financials!$A27,三表!$A$8:$A$189),MATCH(financials!BA$1,三表!$A$8:$CB$8))</f>
        <v>173773</v>
      </c>
      <c r="BB27" s="88">
        <f>INDEX(三表!$A$8:$CB$189,MATCH(financials!$A27,三表!$A$8:$A$189),MATCH(financials!BB$1,三表!$A$8:$CB$8))</f>
        <v>109767</v>
      </c>
      <c r="BC27" s="88">
        <f>INDEX(三表!$A$8:$CB$189,MATCH(financials!$A27,三表!$A$8:$A$189),MATCH(financials!BC$1,三表!$A$8:$CB$8))</f>
        <v>117078</v>
      </c>
      <c r="BD27" s="88">
        <f>INDEX(三表!$A$8:$CB$189,MATCH(financials!$A27,三表!$A$8:$A$189),MATCH(financials!BD$1,三表!$A$8:$CB$8))</f>
        <v>105548</v>
      </c>
      <c r="BE27" s="88">
        <f>INDEX(三表!$A$8:$CB$189,MATCH(financials!$A27,三表!$A$8:$A$189),MATCH(financials!BE$1,三表!$A$8:$CB$8))</f>
        <v>118130</v>
      </c>
      <c r="BF27" s="88">
        <f>INDEX(三表!$A$8:$CB$189,MATCH(financials!$A27,三表!$A$8:$A$189),MATCH(financials!BF$1,三表!$A$8:$CB$8))</f>
        <v>106801</v>
      </c>
      <c r="BG27" s="88">
        <f>INDEX(三表!$A$8:$CB$189,MATCH(financials!$A27,三表!$A$8:$A$189),MATCH(financials!BG$1,三表!$A$8:$CB$8))</f>
        <v>114961</v>
      </c>
      <c r="BH27" s="88">
        <f>INDEX(三表!$A$8:$CB$189,MATCH(financials!$A27,三表!$A$8:$A$189),MATCH(financials!BH$1,三表!$A$8:$CB$8))</f>
        <v>106571</v>
      </c>
      <c r="BI27" s="88">
        <f>INDEX(三表!$A$8:$CB$189,MATCH(financials!$A27,三表!$A$8:$A$189),MATCH(financials!BI$1,三表!$A$8:$CB$8))</f>
        <v>117982</v>
      </c>
      <c r="BJ27" s="88">
        <f>INDEX(三表!$A$8:$CB$189,MATCH(financials!$A27,三表!$A$8:$A$189),MATCH(financials!BJ$1,三表!$A$8:$CB$8))</f>
        <v>107971</v>
      </c>
      <c r="BK27" s="88">
        <f>INDEX(三表!$A$8:$CB$189,MATCH(financials!$A27,三表!$A$8:$A$189),MATCH(financials!BK$1,三表!$A$8:$CB$8))</f>
        <v>115410</v>
      </c>
      <c r="BL27" s="88">
        <f>INDEX(三表!$A$8:$CB$189,MATCH(financials!$A27,三表!$A$8:$A$189),MATCH(financials!BL$1,三表!$A$8:$CB$8))</f>
        <v>105202</v>
      </c>
      <c r="BM27" s="88">
        <f>INDEX(三表!$A$8:$CB$189,MATCH(financials!$A27,三表!$A$8:$A$189),MATCH(financials!BM$1,三表!$A$8:$CB$8))</f>
        <v>113212</v>
      </c>
      <c r="BN27" s="88">
        <f>INDEX(三表!$A$8:$CB$189,MATCH(financials!$A27,三表!$A$8:$A$189),MATCH(financials!BN$1,三表!$A$8:$CB$8))</f>
        <v>105056</v>
      </c>
      <c r="BO27" s="88">
        <f>INDEX(三表!$A$8:$CB$189,MATCH(financials!$A27,三表!$A$8:$A$189),MATCH(financials!BO$1,三表!$A$8:$CB$8))</f>
        <v>103407</v>
      </c>
      <c r="BP27" s="88">
        <f>INDEX(三表!$A$8:$CB$189,MATCH(financials!$A27,三表!$A$8:$A$189),MATCH(financials!BP$1,三表!$A$8:$CB$8))</f>
        <v>97992</v>
      </c>
      <c r="BQ27" s="88">
        <f>INDEX(三表!$A$8:$CB$189,MATCH(financials!$A27,三表!$A$8:$A$189),MATCH(financials!BQ$1,三表!$A$8:$CB$8))</f>
        <v>108675</v>
      </c>
      <c r="BR27" s="88">
        <f>INDEX(三表!$A$8:$CB$189,MATCH(financials!$A27,三表!$A$8:$A$189),MATCH(financials!BR$1,三表!$A$8:$CB$8))</f>
        <v>99799</v>
      </c>
      <c r="BS27" s="88">
        <f>INDEX(三表!$A$8:$CB$189,MATCH(financials!$A27,三表!$A$8:$A$189),MATCH(financials!BS$1,三表!$A$8:$CB$8))</f>
        <v>107075</v>
      </c>
      <c r="BT27" s="88">
        <f>INDEX(三表!$A$8:$CB$189,MATCH(financials!$A27,三表!$A$8:$A$189),MATCH(financials!BT$1,三表!$A$8:$CB$8))</f>
        <v>100916</v>
      </c>
      <c r="BU27" s="88">
        <f>INDEX(三表!$A$8:$CB$189,MATCH(financials!$A27,三表!$A$8:$A$189),MATCH(financials!BU$1,三表!$A$8:$CB$8))</f>
        <v>121894</v>
      </c>
      <c r="BV27" s="88">
        <f>INDEX(三表!$A$8:$CB$189,MATCH(financials!$A27,三表!$A$8:$A$189),MATCH(financials!BV$1,三表!$A$8:$CB$8))</f>
        <v>103219</v>
      </c>
      <c r="BW27" s="88">
        <f>INDEX(三表!$A$8:$CB$189,MATCH(financials!$A27,三表!$A$8:$A$189),MATCH(financials!BW$1,三表!$A$8:$CB$8))</f>
        <v>109280</v>
      </c>
      <c r="BX27" s="88">
        <f>INDEX(三表!$A$8:$CB$189,MATCH(financials!$A27,三表!$A$8:$A$189),MATCH(financials!BX$1,三表!$A$8:$CB$8))</f>
        <v>111949</v>
      </c>
      <c r="BY27" s="88">
        <f>INDEX(三表!$A$8:$CB$189,MATCH(financials!$A27,三表!$A$8:$A$189),MATCH(financials!BY$1,三表!$A$8:$CB$8))</f>
        <v>113823</v>
      </c>
      <c r="BZ27" s="88">
        <f>INDEX(三表!$A$8:$CB$189,MATCH(financials!$A27,三表!$A$8:$A$189),MATCH(financials!BZ$1,三表!$A$8:$CB$8))</f>
        <v>107602</v>
      </c>
      <c r="CA27" s="88">
        <f>INDEX(三表!$A$8:$CB$189,MATCH(financials!$A27,三表!$A$8:$A$189),MATCH(financials!CA$1,三表!$A$8:$CB$8))</f>
        <v>125432</v>
      </c>
      <c r="CB27" s="88">
        <f>INDEX(三表!$A$8:$CB$189,MATCH(financials!$A27,三表!$A$8:$A$189),MATCH(financials!CB$1,三表!$A$8:$CB$8))</f>
        <v>124142</v>
      </c>
      <c r="CC27" s="88">
        <f>INDEX(三表!$A$8:$CB$189,MATCH(financials!$A27,三表!$A$8:$A$189),MATCH(financials!CC$1,三表!$A$8:$CB$8))</f>
        <v>143216</v>
      </c>
      <c r="CD27" s="88">
        <f>INDEX(三表!$A$8:$CB$189,MATCH(financials!$A27,三表!$A$8:$A$189),MATCH(financials!CD$1,三表!$A$8:$CB$8))</f>
        <v>114980</v>
      </c>
      <c r="CE27" s="88">
        <f>INDEX(三表!$A$8:$CB$189,MATCH(financials!$A27,三表!$A$8:$A$189),MATCH(financials!CE$1,三表!$A$8:$CB$8))</f>
        <v>130739</v>
      </c>
      <c r="CF27" s="88">
        <f>INDEX(三表!$A$8:$CB$189,MATCH(financials!$A27,三表!$A$8:$A$189),MATCH(financials!CF$1,三表!$A$8:$CB$8))</f>
        <v>112512</v>
      </c>
      <c r="CG27" s="3"/>
      <c r="CH27" s="3"/>
      <c r="CI27" s="3"/>
      <c r="CJ27" s="3"/>
      <c r="CK27" s="3"/>
      <c r="CL27" s="3"/>
      <c r="CM27" s="23" t="s">
        <v>45</v>
      </c>
      <c r="CS27" s="23" t="s">
        <v>45</v>
      </c>
    </row>
    <row r="28" spans="1:97" x14ac:dyDescent="0.55000000000000004">
      <c r="B28" s="127"/>
      <c r="C28" s="134" t="s">
        <v>702</v>
      </c>
      <c r="D28" s="134"/>
      <c r="E28" s="135"/>
      <c r="F28" s="136" t="s">
        <v>71</v>
      </c>
      <c r="G28" s="137">
        <f>IFERROR(G27/G$4, "0")</f>
        <v>0.449853108313855</v>
      </c>
      <c r="H28" s="137">
        <f t="shared" ref="H28:CL28" si="121">IFERROR(H27/H$4, "0")</f>
        <v>0.41777196288605345</v>
      </c>
      <c r="I28" s="137">
        <f t="shared" si="121"/>
        <v>0.41657443854945136</v>
      </c>
      <c r="J28" s="137">
        <f t="shared" si="121"/>
        <v>0.46414472661713968</v>
      </c>
      <c r="K28" s="137">
        <f t="shared" si="121"/>
        <v>0.50550282891909226</v>
      </c>
      <c r="L28" s="137">
        <f t="shared" si="121"/>
        <v>0.48838347704936552</v>
      </c>
      <c r="M28" s="137">
        <f t="shared" si="121"/>
        <v>0.47660527323217899</v>
      </c>
      <c r="N28" s="137">
        <f t="shared" si="121"/>
        <v>0.50537423034890849</v>
      </c>
      <c r="O28" s="137">
        <f t="shared" si="121"/>
        <v>0.50607274727001339</v>
      </c>
      <c r="P28" s="137">
        <f t="shared" si="121"/>
        <v>0.4907669841987396</v>
      </c>
      <c r="Q28" s="137">
        <f t="shared" si="121"/>
        <v>0.46667438159988428</v>
      </c>
      <c r="R28" s="137">
        <f t="shared" si="121"/>
        <v>0.50484140967779423</v>
      </c>
      <c r="S28" s="137">
        <f t="shared" si="121"/>
        <v>0.4931386658587083</v>
      </c>
      <c r="T28" s="137">
        <f t="shared" si="121"/>
        <v>0.47086264172850872</v>
      </c>
      <c r="U28" s="137">
        <f t="shared" si="121"/>
        <v>0.45495824679882496</v>
      </c>
      <c r="V28" s="137">
        <f t="shared" si="121"/>
        <v>0.53700819220454798</v>
      </c>
      <c r="W28" s="137">
        <f t="shared" si="121"/>
        <v>0.51573570834189264</v>
      </c>
      <c r="X28" s="137">
        <f t="shared" si="121"/>
        <v>0.49444904084813268</v>
      </c>
      <c r="Y28" s="137">
        <f t="shared" si="121"/>
        <v>0.4752441564526948</v>
      </c>
      <c r="Z28" s="137">
        <f t="shared" si="121"/>
        <v>0.5368219178082192</v>
      </c>
      <c r="AA28" s="137">
        <f t="shared" si="121"/>
        <v>0.49991895685400856</v>
      </c>
      <c r="AB28" s="137">
        <f t="shared" si="121"/>
        <v>0.48176837453674265</v>
      </c>
      <c r="AC28" s="137">
        <f t="shared" si="121"/>
        <v>0.45819612702934909</v>
      </c>
      <c r="AD28" s="137">
        <f t="shared" si="121"/>
        <v>0.53172875357487692</v>
      </c>
      <c r="AE28" s="137">
        <f t="shared" si="121"/>
        <v>0.47862778405026124</v>
      </c>
      <c r="AF28" s="137">
        <f t="shared" si="121"/>
        <v>0.47729929425590567</v>
      </c>
      <c r="AG28" s="137">
        <f t="shared" si="121"/>
        <v>0.4606978641468622</v>
      </c>
      <c r="AH28" s="137">
        <f t="shared" si="121"/>
        <v>0.50208502938238342</v>
      </c>
      <c r="AI28" s="137">
        <f t="shared" si="121"/>
        <v>0.4931755678538689</v>
      </c>
      <c r="AJ28" s="137">
        <f t="shared" si="121"/>
        <v>0.46876729231728181</v>
      </c>
      <c r="AK28" s="137" t="str">
        <f t="shared" si="121"/>
        <v>0</v>
      </c>
      <c r="AL28" s="137">
        <f t="shared" si="121"/>
        <v>0.49598159456140045</v>
      </c>
      <c r="AM28" s="137">
        <f t="shared" si="121"/>
        <v>0.48423973230765566</v>
      </c>
      <c r="AN28" s="137">
        <f t="shared" si="121"/>
        <v>0.45197721025231508</v>
      </c>
      <c r="AO28" s="137">
        <f t="shared" si="121"/>
        <v>0.45139423986574495</v>
      </c>
      <c r="AP28" s="137">
        <f t="shared" si="121"/>
        <v>0.44189917936694023</v>
      </c>
      <c r="AQ28" s="137">
        <f t="shared" si="121"/>
        <v>0.5116031286567716</v>
      </c>
      <c r="AR28" s="137">
        <f t="shared" si="121"/>
        <v>0.44680857297724907</v>
      </c>
      <c r="AS28" s="137">
        <f t="shared" si="121"/>
        <v>0.42290512140586417</v>
      </c>
      <c r="AT28" s="137">
        <f t="shared" si="121"/>
        <v>0.4579517423664064</v>
      </c>
      <c r="AU28" s="137">
        <f t="shared" si="121"/>
        <v>0.45025246322224949</v>
      </c>
      <c r="AV28" s="137">
        <f t="shared" si="121"/>
        <v>0.41897851950668374</v>
      </c>
      <c r="AW28" s="137">
        <f t="shared" si="121"/>
        <v>0.4391811665371817</v>
      </c>
      <c r="AX28" s="137">
        <f t="shared" si="121"/>
        <v>0.44851861578312824</v>
      </c>
      <c r="AY28" s="137">
        <f t="shared" si="121"/>
        <v>0.43767509885110456</v>
      </c>
      <c r="AZ28" s="137">
        <f t="shared" si="121"/>
        <v>0.42458094273821578</v>
      </c>
      <c r="BA28" s="137">
        <f t="shared" si="121"/>
        <v>0.43171163740525337</v>
      </c>
      <c r="BB28" s="137">
        <f t="shared" si="121"/>
        <v>0.31800022596971428</v>
      </c>
      <c r="BC28" s="137">
        <f t="shared" si="121"/>
        <v>0.31462008733624452</v>
      </c>
      <c r="BD28" s="137">
        <f t="shared" si="121"/>
        <v>0.29080910107839736</v>
      </c>
      <c r="BE28" s="137">
        <f t="shared" si="121"/>
        <v>0.28870570006183233</v>
      </c>
      <c r="BF28" s="137">
        <f t="shared" si="121"/>
        <v>0.30458440873247872</v>
      </c>
      <c r="BG28" s="137">
        <f t="shared" si="121"/>
        <v>0.30382018314679493</v>
      </c>
      <c r="BH28" s="137">
        <f t="shared" si="121"/>
        <v>0.28898337486679015</v>
      </c>
      <c r="BI28" s="137">
        <f t="shared" si="121"/>
        <v>0.28762207519295557</v>
      </c>
      <c r="BJ28" s="137">
        <f t="shared" si="121"/>
        <v>0.311241726817794</v>
      </c>
      <c r="BK28" s="137">
        <f t="shared" si="121"/>
        <v>0.30817500901213635</v>
      </c>
      <c r="BL28" s="137">
        <f t="shared" si="121"/>
        <v>0.27118740188332463</v>
      </c>
      <c r="BM28" s="137">
        <f t="shared" si="121"/>
        <v>0.28813649910539535</v>
      </c>
      <c r="BN28" s="137">
        <f t="shared" si="121"/>
        <v>0.31103097697525217</v>
      </c>
      <c r="BO28" s="137">
        <f t="shared" si="121"/>
        <v>0.31393389619024198</v>
      </c>
      <c r="BP28" s="137">
        <f t="shared" si="121"/>
        <v>0.28982969636381922</v>
      </c>
      <c r="BQ28" s="137">
        <f t="shared" si="121"/>
        <v>0.28846383551389959</v>
      </c>
      <c r="BR28" s="137">
        <f t="shared" si="121"/>
        <v>0.31132899506485567</v>
      </c>
      <c r="BS28" s="137">
        <f t="shared" si="121"/>
        <v>0.30194207336846945</v>
      </c>
      <c r="BT28" s="137">
        <f t="shared" si="121"/>
        <v>0.29185030944531204</v>
      </c>
      <c r="BU28" s="137">
        <f t="shared" si="121"/>
        <v>0.30641337928503376</v>
      </c>
      <c r="BV28" s="137">
        <f t="shared" si="121"/>
        <v>0.29763693248172551</v>
      </c>
      <c r="BW28" s="137">
        <f t="shared" si="121"/>
        <v>0.28229993851813201</v>
      </c>
      <c r="BX28" s="137">
        <f t="shared" si="121"/>
        <v>0.28427232490877558</v>
      </c>
      <c r="BY28" s="137">
        <f t="shared" si="121"/>
        <v>0.26886327828812634</v>
      </c>
      <c r="BZ28" s="137">
        <f t="shared" si="121"/>
        <v>0.30938429070081713</v>
      </c>
      <c r="CA28" s="137">
        <f t="shared" si="121"/>
        <v>0.321016343599482</v>
      </c>
      <c r="CB28" s="137">
        <f t="shared" si="121"/>
        <v>0.3204863755469789</v>
      </c>
      <c r="CC28" s="137">
        <f t="shared" si="121"/>
        <v>0.35214509117375142</v>
      </c>
      <c r="CD28" s="137">
        <f t="shared" si="121"/>
        <v>0.31432734549490565</v>
      </c>
      <c r="CE28" s="137">
        <f t="shared" si="121"/>
        <v>0.30966863260617256</v>
      </c>
      <c r="CF28" s="137">
        <f t="shared" si="121"/>
        <v>0.27986388872306128</v>
      </c>
      <c r="CG28" s="137" t="str">
        <f t="shared" si="121"/>
        <v>0</v>
      </c>
      <c r="CH28" s="137" t="str">
        <f t="shared" si="121"/>
        <v>0</v>
      </c>
      <c r="CI28" s="137" t="str">
        <f t="shared" si="121"/>
        <v>0</v>
      </c>
      <c r="CJ28" s="137" t="str">
        <f t="shared" si="121"/>
        <v>0</v>
      </c>
      <c r="CK28" s="137" t="str">
        <f t="shared" si="121"/>
        <v>0</v>
      </c>
      <c r="CL28" s="137" t="str">
        <f t="shared" si="121"/>
        <v>0</v>
      </c>
      <c r="CM28" s="23" t="s">
        <v>45</v>
      </c>
      <c r="CN28" s="81"/>
      <c r="CO28" s="81"/>
      <c r="CP28" s="82"/>
      <c r="CQ28" s="82"/>
      <c r="CR28" s="82"/>
      <c r="CS28" s="23" t="s">
        <v>45</v>
      </c>
    </row>
    <row r="29" spans="1:97" hidden="1" outlineLevel="1" x14ac:dyDescent="0.55000000000000004">
      <c r="A29">
        <v>47</v>
      </c>
      <c r="D29" t="s">
        <v>703</v>
      </c>
      <c r="F29" s="51"/>
      <c r="G29" s="89">
        <f>INDEX(三表!$A$8:$CB$189,MATCH(financials!$A29,三表!$A$8:$A$189),MATCH(financials!G$1,三表!$A$8:$CB$8))</f>
        <v>0</v>
      </c>
      <c r="H29" s="89">
        <f>INDEX(三表!$A$8:$CB$189,MATCH(financials!$A29,三表!$A$8:$A$189),MATCH(financials!H$1,三表!$A$8:$CB$8))</f>
        <v>0</v>
      </c>
      <c r="I29" s="89">
        <f>INDEX(三表!$A$8:$CB$189,MATCH(financials!$A29,三表!$A$8:$A$189),MATCH(financials!I$1,三表!$A$8:$CB$8))</f>
        <v>0</v>
      </c>
      <c r="J29" s="89">
        <f>INDEX(三表!$A$8:$CB$189,MATCH(financials!$A29,三表!$A$8:$A$189),MATCH(financials!J$1,三表!$A$8:$CB$8))</f>
        <v>0</v>
      </c>
      <c r="K29" s="89">
        <f>INDEX(三表!$A$8:$CB$189,MATCH(financials!$A29,三表!$A$8:$A$189),MATCH(financials!K$1,三表!$A$8:$CB$8))</f>
        <v>0</v>
      </c>
      <c r="L29" s="89">
        <f>INDEX(三表!$A$8:$CB$189,MATCH(financials!$A29,三表!$A$8:$A$189),MATCH(financials!L$1,三表!$A$8:$CB$8))</f>
        <v>0</v>
      </c>
      <c r="M29" s="89">
        <f>INDEX(三表!$A$8:$CB$189,MATCH(financials!$A29,三表!$A$8:$A$189),MATCH(financials!M$1,三表!$A$8:$CB$8))</f>
        <v>0</v>
      </c>
      <c r="N29" s="89">
        <f>INDEX(三表!$A$8:$CB$189,MATCH(financials!$A29,三表!$A$8:$A$189),MATCH(financials!N$1,三表!$A$8:$CB$8))</f>
        <v>0</v>
      </c>
      <c r="O29" s="89">
        <f>INDEX(三表!$A$8:$CB$189,MATCH(financials!$A29,三表!$A$8:$A$189),MATCH(financials!O$1,三表!$A$8:$CB$8))</f>
        <v>0</v>
      </c>
      <c r="P29" s="89">
        <f>INDEX(三表!$A$8:$CB$189,MATCH(financials!$A29,三表!$A$8:$A$189),MATCH(financials!P$1,三表!$A$8:$CB$8))</f>
        <v>0</v>
      </c>
      <c r="Q29" s="89">
        <f>INDEX(三表!$A$8:$CB$189,MATCH(financials!$A29,三表!$A$8:$A$189),MATCH(financials!Q$1,三表!$A$8:$CB$8))</f>
        <v>0</v>
      </c>
      <c r="R29" s="89">
        <f>INDEX(三表!$A$8:$CB$189,MATCH(financials!$A29,三表!$A$8:$A$189),MATCH(financials!R$1,三表!$A$8:$CB$8))</f>
        <v>0</v>
      </c>
      <c r="S29" s="89">
        <f>INDEX(三表!$A$8:$CB$189,MATCH(financials!$A29,三表!$A$8:$A$189),MATCH(financials!S$1,三表!$A$8:$CB$8))</f>
        <v>32436</v>
      </c>
      <c r="T29" s="89">
        <f>INDEX(三表!$A$8:$CB$189,MATCH(financials!$A29,三表!$A$8:$A$189),MATCH(financials!T$1,三表!$A$8:$CB$8))</f>
        <v>32468</v>
      </c>
      <c r="U29" s="89">
        <f>INDEX(三表!$A$8:$CB$189,MATCH(financials!$A29,三表!$A$8:$A$189),MATCH(financials!U$1,三表!$A$8:$CB$8))</f>
        <v>32121</v>
      </c>
      <c r="V29" s="89">
        <f>INDEX(三表!$A$8:$CB$189,MATCH(financials!$A29,三表!$A$8:$A$189),MATCH(financials!V$1,三表!$A$8:$CB$8))</f>
        <v>28670</v>
      </c>
      <c r="W29" s="89">
        <f>INDEX(三表!$A$8:$CB$189,MATCH(financials!$A29,三表!$A$8:$A$189),MATCH(financials!W$1,三表!$A$8:$CB$8))</f>
        <v>30413</v>
      </c>
      <c r="X29" s="89">
        <f>INDEX(三表!$A$8:$CB$189,MATCH(financials!$A29,三表!$A$8:$A$189),MATCH(financials!X$1,三表!$A$8:$CB$8))</f>
        <v>31072</v>
      </c>
      <c r="Y29" s="89">
        <f>INDEX(三表!$A$8:$CB$189,MATCH(financials!$A29,三表!$A$8:$A$189),MATCH(financials!Y$1,三表!$A$8:$CB$8))</f>
        <v>30950</v>
      </c>
      <c r="Z29" s="89">
        <f>INDEX(三表!$A$8:$CB$189,MATCH(financials!$A29,三表!$A$8:$A$189),MATCH(financials!Z$1,三表!$A$8:$CB$8))</f>
        <v>32093</v>
      </c>
      <c r="AA29" s="89">
        <f>INDEX(三表!$A$8:$CB$189,MATCH(financials!$A29,三表!$A$8:$A$189),MATCH(financials!AA$1,三表!$A$8:$CB$8))</f>
        <v>31383</v>
      </c>
      <c r="AB29" s="89">
        <f>INDEX(三表!$A$8:$CB$189,MATCH(financials!$A29,三表!$A$8:$A$189),MATCH(financials!AB$1,三表!$A$8:$CB$8))</f>
        <v>30987</v>
      </c>
      <c r="AC29" s="89">
        <f>INDEX(三表!$A$8:$CB$189,MATCH(financials!$A29,三表!$A$8:$A$189),MATCH(financials!AC$1,三表!$A$8:$CB$8))</f>
        <v>30414</v>
      </c>
      <c r="AD29" s="89">
        <f>INDEX(三表!$A$8:$CB$189,MATCH(financials!$A29,三表!$A$8:$A$189),MATCH(financials!AD$1,三表!$A$8:$CB$8))</f>
        <v>31563</v>
      </c>
      <c r="AE29" s="89">
        <f>INDEX(三表!$A$8:$CB$189,MATCH(financials!$A29,三表!$A$8:$A$189),MATCH(financials!AE$1,三表!$A$8:$CB$8))</f>
        <v>30636</v>
      </c>
      <c r="AF29" s="89">
        <f>INDEX(三表!$A$8:$CB$189,MATCH(financials!$A29,三表!$A$8:$A$189),MATCH(financials!AF$1,三表!$A$8:$CB$8))</f>
        <v>30449</v>
      </c>
      <c r="AG29" s="89">
        <f>INDEX(三表!$A$8:$CB$189,MATCH(financials!$A29,三表!$A$8:$A$189),MATCH(financials!AG$1,三表!$A$8:$CB$8))</f>
        <v>30732</v>
      </c>
      <c r="AH29" s="89">
        <f>INDEX(三表!$A$8:$CB$189,MATCH(financials!$A29,三表!$A$8:$A$189),MATCH(financials!AH$1,三表!$A$8:$CB$8))</f>
        <v>29969</v>
      </c>
      <c r="AI29" s="89">
        <f>INDEX(三表!$A$8:$CB$189,MATCH(financials!$A29,三表!$A$8:$A$189),MATCH(financials!AI$1,三表!$A$8:$CB$8))</f>
        <v>30556</v>
      </c>
      <c r="AJ29" s="89">
        <f>INDEX(三表!$A$8:$CB$189,MATCH(financials!$A29,三表!$A$8:$A$189),MATCH(financials!AJ$1,三表!$A$8:$CB$8))</f>
        <v>30140</v>
      </c>
      <c r="AK29" s="89">
        <f>INDEX(三表!$A$8:$CB$189,MATCH(financials!$A29,三表!$A$8:$A$189),MATCH(financials!AK$1,三表!$A$8:$CB$8))</f>
        <v>0</v>
      </c>
      <c r="AL29" s="89">
        <f>INDEX(三表!$A$8:$CB$189,MATCH(financials!$A29,三表!$A$8:$A$189),MATCH(financials!AL$1,三表!$A$8:$CB$8))</f>
        <v>31530</v>
      </c>
      <c r="AM29" s="89">
        <f>INDEX(三表!$A$8:$CB$189,MATCH(financials!$A29,三表!$A$8:$A$189),MATCH(financials!AM$1,三表!$A$8:$CB$8))</f>
        <v>34557</v>
      </c>
      <c r="AN29" s="89">
        <f>INDEX(三表!$A$8:$CB$189,MATCH(financials!$A29,三表!$A$8:$A$189),MATCH(financials!AN$1,三表!$A$8:$CB$8))</f>
        <v>31704</v>
      </c>
      <c r="AO29" s="89">
        <f>INDEX(三表!$A$8:$CB$189,MATCH(financials!$A29,三表!$A$8:$A$189),MATCH(financials!AO$1,三表!$A$8:$CB$8))</f>
        <v>32474</v>
      </c>
      <c r="AP29" s="89">
        <f>INDEX(三表!$A$8:$CB$189,MATCH(financials!$A29,三表!$A$8:$A$189),MATCH(financials!AP$1,三表!$A$8:$CB$8))</f>
        <v>32189</v>
      </c>
      <c r="AQ29" s="89">
        <f>INDEX(三表!$A$8:$CB$189,MATCH(financials!$A29,三表!$A$8:$A$189),MATCH(financials!AQ$1,三表!$A$8:$CB$8))</f>
        <v>34112</v>
      </c>
      <c r="AR29" s="89">
        <f>INDEX(三表!$A$8:$CB$189,MATCH(financials!$A29,三表!$A$8:$A$189),MATCH(financials!AR$1,三表!$A$8:$CB$8))</f>
        <v>32560</v>
      </c>
      <c r="AS29" s="89">
        <f>INDEX(三表!$A$8:$CB$189,MATCH(financials!$A29,三表!$A$8:$A$189),MATCH(financials!AS$1,三表!$A$8:$CB$8))</f>
        <v>32113</v>
      </c>
      <c r="AT29" s="89">
        <f>INDEX(三表!$A$8:$CB$189,MATCH(financials!$A29,三表!$A$8:$A$189),MATCH(financials!AT$1,三表!$A$8:$CB$8))</f>
        <v>33013</v>
      </c>
      <c r="AU29" s="89">
        <f>INDEX(三表!$A$8:$CB$189,MATCH(financials!$A29,三表!$A$8:$A$189),MATCH(financials!AU$1,三表!$A$8:$CB$8))</f>
        <v>33764</v>
      </c>
      <c r="AV29" s="89">
        <f>INDEX(三表!$A$8:$CB$189,MATCH(financials!$A29,三表!$A$8:$A$189),MATCH(financials!AV$1,三表!$A$8:$CB$8))</f>
        <v>33012</v>
      </c>
      <c r="AW29" s="89">
        <f>INDEX(三表!$A$8:$CB$189,MATCH(financials!$A29,三表!$A$8:$A$189),MATCH(financials!AW$1,三表!$A$8:$CB$8))</f>
        <v>33521</v>
      </c>
      <c r="AX29" s="89">
        <f>INDEX(三表!$A$8:$CB$189,MATCH(financials!$A29,三表!$A$8:$A$189),MATCH(financials!AX$1,三表!$A$8:$CB$8))</f>
        <v>47127</v>
      </c>
      <c r="AY29" s="89">
        <f>INDEX(三表!$A$8:$CB$189,MATCH(financials!$A29,三表!$A$8:$A$189),MATCH(financials!AY$1,三表!$A$8:$CB$8))</f>
        <v>48385</v>
      </c>
      <c r="AZ29" s="89">
        <f>INDEX(三表!$A$8:$CB$189,MATCH(financials!$A29,三表!$A$8:$A$189),MATCH(financials!AZ$1,三表!$A$8:$CB$8))</f>
        <v>46800</v>
      </c>
      <c r="BA29" s="89">
        <f>INDEX(三表!$A$8:$CB$189,MATCH(financials!$A29,三表!$A$8:$A$189),MATCH(financials!BA$1,三表!$A$8:$CB$8))</f>
        <v>48810</v>
      </c>
      <c r="BB29" s="89">
        <f>INDEX(三表!$A$8:$CB$189,MATCH(financials!$A29,三表!$A$8:$A$189),MATCH(financials!BB$1,三表!$A$8:$CB$8))</f>
        <v>36808</v>
      </c>
      <c r="BC29" s="89">
        <f>INDEX(三表!$A$8:$CB$189,MATCH(financials!$A29,三表!$A$8:$A$189),MATCH(financials!BC$1,三表!$A$8:$CB$8))</f>
        <v>37562</v>
      </c>
      <c r="BD29" s="89">
        <f>INDEX(三表!$A$8:$CB$189,MATCH(financials!$A29,三表!$A$8:$A$189),MATCH(financials!BD$1,三表!$A$8:$CB$8))</f>
        <v>35711</v>
      </c>
      <c r="BE29" s="89">
        <f>INDEX(三表!$A$8:$CB$189,MATCH(financials!$A29,三表!$A$8:$A$189),MATCH(financials!BE$1,三表!$A$8:$CB$8))</f>
        <v>36926</v>
      </c>
      <c r="BF29" s="89">
        <f>INDEX(三表!$A$8:$CB$189,MATCH(financials!$A29,三表!$A$8:$A$189),MATCH(financials!BF$1,三表!$A$8:$CB$8))</f>
        <v>37377</v>
      </c>
      <c r="BG29" s="89">
        <f>INDEX(三表!$A$8:$CB$189,MATCH(financials!$A29,三表!$A$8:$A$189),MATCH(financials!BG$1,三表!$A$8:$CB$8))</f>
        <v>37063</v>
      </c>
      <c r="BH29" s="89">
        <f>INDEX(三表!$A$8:$CB$189,MATCH(financials!$A29,三表!$A$8:$A$189),MATCH(financials!BH$1,三表!$A$8:$CB$8))</f>
        <v>37204</v>
      </c>
      <c r="BI29" s="89">
        <f>INDEX(三表!$A$8:$CB$189,MATCH(financials!$A29,三表!$A$8:$A$189),MATCH(financials!BI$1,三表!$A$8:$CB$8))</f>
        <v>36576</v>
      </c>
      <c r="BJ29" s="89">
        <f>INDEX(三表!$A$8:$CB$189,MATCH(financials!$A29,三表!$A$8:$A$189),MATCH(financials!BJ$1,三表!$A$8:$CB$8))</f>
        <v>38160</v>
      </c>
      <c r="BK29" s="89">
        <f>INDEX(三表!$A$8:$CB$189,MATCH(financials!$A29,三表!$A$8:$A$189),MATCH(financials!BK$1,三表!$A$8:$CB$8))</f>
        <v>36858</v>
      </c>
      <c r="BL29" s="89">
        <f>INDEX(三表!$A$8:$CB$189,MATCH(financials!$A29,三表!$A$8:$A$189),MATCH(financials!BL$1,三表!$A$8:$CB$8))</f>
        <v>36563</v>
      </c>
      <c r="BM29" s="89">
        <f>INDEX(三表!$A$8:$CB$189,MATCH(financials!$A29,三表!$A$8:$A$189),MATCH(financials!BM$1,三表!$A$8:$CB$8))</f>
        <v>36850</v>
      </c>
      <c r="BN29" s="89">
        <f>INDEX(三表!$A$8:$CB$189,MATCH(financials!$A29,三表!$A$8:$A$189),MATCH(financials!BN$1,三表!$A$8:$CB$8))</f>
        <v>37394</v>
      </c>
      <c r="BO29" s="89">
        <f>INDEX(三表!$A$8:$CB$189,MATCH(financials!$A29,三表!$A$8:$A$189),MATCH(financials!BO$1,三表!$A$8:$CB$8))</f>
        <v>36675</v>
      </c>
      <c r="BP29" s="89">
        <f>INDEX(三表!$A$8:$CB$189,MATCH(financials!$A29,三表!$A$8:$A$189),MATCH(financials!BP$1,三表!$A$8:$CB$8))</f>
        <v>37442</v>
      </c>
      <c r="BQ29" s="89">
        <f>INDEX(三表!$A$8:$CB$189,MATCH(financials!$A29,三表!$A$8:$A$189),MATCH(financials!BQ$1,三表!$A$8:$CB$8))</f>
        <v>36770</v>
      </c>
      <c r="BR29" s="89">
        <f>INDEX(三表!$A$8:$CB$189,MATCH(financials!$A29,三表!$A$8:$A$189),MATCH(financials!BR$1,三表!$A$8:$CB$8))</f>
        <v>38205</v>
      </c>
      <c r="BS29" s="89">
        <f>INDEX(三表!$A$8:$CB$189,MATCH(financials!$A29,三表!$A$8:$A$189),MATCH(financials!BS$1,三表!$A$8:$CB$8))</f>
        <v>38822</v>
      </c>
      <c r="BT29" s="89">
        <f>INDEX(三表!$A$8:$CB$189,MATCH(financials!$A29,三表!$A$8:$A$189),MATCH(financials!BT$1,三表!$A$8:$CB$8))</f>
        <v>37936</v>
      </c>
      <c r="BU29" s="89">
        <f>INDEX(三表!$A$8:$CB$189,MATCH(financials!$A29,三表!$A$8:$A$189),MATCH(financials!BU$1,三表!$A$8:$CB$8))</f>
        <v>38215</v>
      </c>
      <c r="BV29" s="89">
        <f>INDEX(三表!$A$8:$CB$189,MATCH(financials!$A29,三表!$A$8:$A$189),MATCH(financials!BV$1,三表!$A$8:$CB$8))</f>
        <v>39429</v>
      </c>
      <c r="BW29" s="89">
        <f>INDEX(三表!$A$8:$CB$189,MATCH(financials!$A29,三表!$A$8:$A$189),MATCH(financials!BW$1,三表!$A$8:$CB$8))</f>
        <v>40307</v>
      </c>
      <c r="BX29" s="89">
        <f>INDEX(三表!$A$8:$CB$189,MATCH(financials!$A29,三表!$A$8:$A$189),MATCH(financials!BX$1,三表!$A$8:$CB$8))</f>
        <v>40336</v>
      </c>
      <c r="BY29" s="89">
        <f>INDEX(三表!$A$8:$CB$189,MATCH(financials!$A29,三表!$A$8:$A$189),MATCH(financials!BY$1,三表!$A$8:$CB$8))</f>
        <v>39695</v>
      </c>
      <c r="BZ29" s="89">
        <f>INDEX(三表!$A$8:$CB$189,MATCH(financials!$A29,三表!$A$8:$A$189),MATCH(financials!BZ$1,三表!$A$8:$CB$8))</f>
        <v>41111</v>
      </c>
      <c r="CA29" s="89">
        <f>INDEX(三表!$A$8:$CB$189,MATCH(financials!$A29,三表!$A$8:$A$189),MATCH(financials!CA$1,三表!$A$8:$CB$8))</f>
        <v>42807</v>
      </c>
      <c r="CB29" s="89">
        <f>INDEX(三表!$A$8:$CB$189,MATCH(financials!$A29,三表!$A$8:$A$189),MATCH(financials!CB$1,三表!$A$8:$CB$8))</f>
        <v>42493</v>
      </c>
      <c r="CC29" s="89">
        <f>INDEX(三表!$A$8:$CB$189,MATCH(financials!$A29,三表!$A$8:$A$189),MATCH(financials!CC$1,三表!$A$8:$CB$8))</f>
        <v>42234</v>
      </c>
      <c r="CD29" s="89">
        <f>INDEX(三表!$A$8:$CB$189,MATCH(financials!$A29,三表!$A$8:$A$189),MATCH(financials!CD$1,三表!$A$8:$CB$8))</f>
        <v>43718</v>
      </c>
      <c r="CE29" s="89">
        <f>INDEX(三表!$A$8:$CB$189,MATCH(financials!$A29,三表!$A$8:$A$189),MATCH(financials!CE$1,三表!$A$8:$CB$8))</f>
        <v>45568</v>
      </c>
      <c r="CF29" s="89">
        <f>INDEX(三表!$A$8:$CB$189,MATCH(financials!$A29,三表!$A$8:$A$189),MATCH(financials!CF$1,三表!$A$8:$CB$8))</f>
        <v>43020</v>
      </c>
      <c r="CG29" s="3"/>
      <c r="CH29" s="3"/>
      <c r="CI29" s="3"/>
      <c r="CJ29" s="3"/>
      <c r="CK29" s="3"/>
      <c r="CL29" s="3"/>
      <c r="CM29" s="23" t="s">
        <v>45</v>
      </c>
      <c r="CS29" s="23" t="s">
        <v>45</v>
      </c>
    </row>
    <row r="30" spans="1:97" hidden="1" outlineLevel="1" x14ac:dyDescent="0.55000000000000004">
      <c r="D30" s="49" t="s">
        <v>557</v>
      </c>
      <c r="F30" s="51"/>
      <c r="G30" s="120">
        <f>G29/G$4</f>
        <v>0</v>
      </c>
      <c r="H30" s="120">
        <f t="shared" ref="H30:BS30" si="122">H29/H$4</f>
        <v>0</v>
      </c>
      <c r="I30" s="120">
        <f t="shared" si="122"/>
        <v>0</v>
      </c>
      <c r="J30" s="120">
        <f t="shared" si="122"/>
        <v>0</v>
      </c>
      <c r="K30" s="120">
        <f t="shared" si="122"/>
        <v>0</v>
      </c>
      <c r="L30" s="120">
        <f t="shared" si="122"/>
        <v>0</v>
      </c>
      <c r="M30" s="120">
        <f t="shared" si="122"/>
        <v>0</v>
      </c>
      <c r="N30" s="120">
        <f t="shared" si="122"/>
        <v>0</v>
      </c>
      <c r="O30" s="120">
        <f t="shared" si="122"/>
        <v>0</v>
      </c>
      <c r="P30" s="120">
        <f t="shared" si="122"/>
        <v>0</v>
      </c>
      <c r="Q30" s="120">
        <f t="shared" si="122"/>
        <v>0</v>
      </c>
      <c r="R30" s="120">
        <f t="shared" si="122"/>
        <v>0</v>
      </c>
      <c r="S30" s="120">
        <f t="shared" si="122"/>
        <v>0.1023708529010756</v>
      </c>
      <c r="T30" s="120">
        <f t="shared" si="122"/>
        <v>9.519816335685824E-2</v>
      </c>
      <c r="U30" s="120">
        <f t="shared" si="122"/>
        <v>9.2781361116807862E-2</v>
      </c>
      <c r="V30" s="120">
        <f t="shared" si="122"/>
        <v>0.10532309613901032</v>
      </c>
      <c r="W30" s="120">
        <f t="shared" si="122"/>
        <v>0.10589005372319497</v>
      </c>
      <c r="X30" s="120">
        <f t="shared" si="122"/>
        <v>9.964148051231729E-2</v>
      </c>
      <c r="Y30" s="120">
        <f t="shared" si="122"/>
        <v>9.933147828989386E-2</v>
      </c>
      <c r="Z30" s="120">
        <f t="shared" si="122"/>
        <v>0.11723470319634703</v>
      </c>
      <c r="AA30" s="120">
        <f t="shared" si="122"/>
        <v>0.10822881066596775</v>
      </c>
      <c r="AB30" s="120">
        <f t="shared" si="122"/>
        <v>9.9514422799005728E-2</v>
      </c>
      <c r="AC30" s="120">
        <f t="shared" si="122"/>
        <v>9.7140466251241647E-2</v>
      </c>
      <c r="AD30" s="120">
        <f t="shared" si="122"/>
        <v>0.11587557409127455</v>
      </c>
      <c r="AE30" s="120">
        <f t="shared" si="122"/>
        <v>0.1038723261420158</v>
      </c>
      <c r="AF30" s="120">
        <f t="shared" si="122"/>
        <v>9.5169184799934983E-2</v>
      </c>
      <c r="AG30" s="120">
        <f t="shared" si="122"/>
        <v>9.6061815647085672E-2</v>
      </c>
      <c r="AH30" s="120">
        <f t="shared" si="122"/>
        <v>0.10654091314688348</v>
      </c>
      <c r="AI30" s="120">
        <f t="shared" si="122"/>
        <v>0.10374494958068788</v>
      </c>
      <c r="AJ30" s="120">
        <f t="shared" si="122"/>
        <v>9.5851115930875253E-2</v>
      </c>
      <c r="AK30" s="120" t="e">
        <f t="shared" si="122"/>
        <v>#DIV/0!</v>
      </c>
      <c r="AL30" s="120">
        <f t="shared" si="122"/>
        <v>0.10908336072237887</v>
      </c>
      <c r="AM30" s="120">
        <f t="shared" si="122"/>
        <v>0.10287638281910523</v>
      </c>
      <c r="AN30" s="120">
        <f t="shared" si="122"/>
        <v>9.7375493342752278E-2</v>
      </c>
      <c r="AO30" s="120">
        <f t="shared" si="122"/>
        <v>8.9048176615598926E-2</v>
      </c>
      <c r="AP30" s="120">
        <f t="shared" si="122"/>
        <v>9.4340562719812421E-2</v>
      </c>
      <c r="AQ30" s="120">
        <f t="shared" si="122"/>
        <v>0.10504403522818255</v>
      </c>
      <c r="AR30" s="120">
        <f t="shared" si="122"/>
        <v>9.5398543824438548E-2</v>
      </c>
      <c r="AS30" s="120">
        <f t="shared" si="122"/>
        <v>8.1409616135394533E-2</v>
      </c>
      <c r="AT30" s="120">
        <f t="shared" si="122"/>
        <v>0.100411525137099</v>
      </c>
      <c r="AU30" s="120">
        <f t="shared" si="122"/>
        <v>9.2153170119271821E-2</v>
      </c>
      <c r="AV30" s="120">
        <f t="shared" si="122"/>
        <v>8.9875037434319779E-2</v>
      </c>
      <c r="AW30" s="120">
        <f t="shared" si="122"/>
        <v>8.1895561842497452E-2</v>
      </c>
      <c r="AX30" s="120">
        <f t="shared" si="122"/>
        <v>0.14063898869564179</v>
      </c>
      <c r="AY30" s="120">
        <f t="shared" si="122"/>
        <v>0.13276643150942413</v>
      </c>
      <c r="AZ30" s="120">
        <f t="shared" si="122"/>
        <v>0.13162335470806616</v>
      </c>
      <c r="BA30" s="120">
        <f t="shared" si="122"/>
        <v>0.12126075409730176</v>
      </c>
      <c r="BB30" s="120">
        <f t="shared" si="122"/>
        <v>0.10663452875174909</v>
      </c>
      <c r="BC30" s="120">
        <f t="shared" si="122"/>
        <v>0.10093920053745381</v>
      </c>
      <c r="BD30" s="120">
        <f t="shared" si="122"/>
        <v>9.8392047301802468E-2</v>
      </c>
      <c r="BE30" s="120">
        <f t="shared" si="122"/>
        <v>9.0245887416263618E-2</v>
      </c>
      <c r="BF30" s="120">
        <f t="shared" si="122"/>
        <v>0.10659498923412568</v>
      </c>
      <c r="BG30" s="120">
        <f t="shared" si="122"/>
        <v>9.795050015196162E-2</v>
      </c>
      <c r="BH30" s="120">
        <f t="shared" si="122"/>
        <v>0.10088426944050502</v>
      </c>
      <c r="BI30" s="120">
        <f t="shared" si="122"/>
        <v>8.9166695108216038E-2</v>
      </c>
      <c r="BJ30" s="120">
        <f t="shared" si="122"/>
        <v>0.11000161427945483</v>
      </c>
      <c r="BK30" s="120">
        <f t="shared" si="122"/>
        <v>9.8420539660075565E-2</v>
      </c>
      <c r="BL30" s="120">
        <f t="shared" si="122"/>
        <v>9.4251297266781983E-2</v>
      </c>
      <c r="BM30" s="120">
        <f t="shared" si="122"/>
        <v>9.3787142635355078E-2</v>
      </c>
      <c r="BN30" s="120">
        <f t="shared" si="122"/>
        <v>0.11070945355822209</v>
      </c>
      <c r="BO30" s="120">
        <f t="shared" si="122"/>
        <v>0.111341839940982</v>
      </c>
      <c r="BP30" s="120">
        <f t="shared" si="122"/>
        <v>0.11074172882739529</v>
      </c>
      <c r="BQ30" s="120">
        <f t="shared" si="122"/>
        <v>9.7601244369414211E-2</v>
      </c>
      <c r="BR30" s="120">
        <f t="shared" si="122"/>
        <v>0.11918279999251305</v>
      </c>
      <c r="BS30" s="120">
        <f t="shared" si="122"/>
        <v>0.10947462220229484</v>
      </c>
      <c r="BT30" s="120">
        <f t="shared" ref="BT30:CF30" si="123">BT29/BT$4</f>
        <v>0.10971137717623923</v>
      </c>
      <c r="BU30" s="120">
        <f t="shared" si="123"/>
        <v>9.6063688855707138E-2</v>
      </c>
      <c r="BV30" s="120">
        <f t="shared" si="123"/>
        <v>0.11369541083348952</v>
      </c>
      <c r="BW30" s="120">
        <f t="shared" si="123"/>
        <v>0.10412393504621473</v>
      </c>
      <c r="BX30" s="120">
        <f t="shared" si="123"/>
        <v>0.10242528738550923</v>
      </c>
      <c r="BY30" s="120">
        <f t="shared" si="123"/>
        <v>9.3764246520010683E-2</v>
      </c>
      <c r="BZ30" s="120">
        <f t="shared" si="123"/>
        <v>0.11820502941396344</v>
      </c>
      <c r="CA30" s="120">
        <f t="shared" si="123"/>
        <v>0.10955534967522662</v>
      </c>
      <c r="CB30" s="120">
        <f t="shared" si="123"/>
        <v>0.10970040402215023</v>
      </c>
      <c r="CC30" s="120">
        <f t="shared" si="123"/>
        <v>0.10384660778566791</v>
      </c>
      <c r="CD30" s="120">
        <f t="shared" si="123"/>
        <v>0.11951437545961284</v>
      </c>
      <c r="CE30" s="120">
        <f t="shared" si="123"/>
        <v>0.10793244747625477</v>
      </c>
      <c r="CF30" s="120">
        <f t="shared" si="123"/>
        <v>0.10700853680377291</v>
      </c>
      <c r="CG30" s="3"/>
      <c r="CH30" s="3"/>
      <c r="CI30" s="3"/>
      <c r="CJ30" s="3"/>
      <c r="CK30" s="3"/>
      <c r="CL30" s="3"/>
      <c r="CM30" s="23" t="s">
        <v>45</v>
      </c>
      <c r="CS30" s="23" t="s">
        <v>45</v>
      </c>
    </row>
    <row r="31" spans="1:97" hidden="1" outlineLevel="1" x14ac:dyDescent="0.55000000000000004">
      <c r="A31">
        <v>51</v>
      </c>
      <c r="D31" t="s">
        <v>704</v>
      </c>
      <c r="F31" s="51"/>
      <c r="G31" s="121">
        <f>INDEX(三表!$A$8:$CB$189,MATCH(financials!$A31,三表!$A$8:$A$189),MATCH(financials!G$1,三表!$A$8:$CB$8))</f>
        <v>0</v>
      </c>
      <c r="H31" s="121">
        <f>INDEX(三表!$A$8:$CB$189,MATCH(financials!$A31,三表!$A$8:$A$189),MATCH(financials!H$1,三表!$A$8:$CB$8))</f>
        <v>0</v>
      </c>
      <c r="I31" s="121">
        <f>INDEX(三表!$A$8:$CB$189,MATCH(financials!$A31,三表!$A$8:$A$189),MATCH(financials!I$1,三表!$A$8:$CB$8))</f>
        <v>0</v>
      </c>
      <c r="J31" s="121">
        <f>INDEX(三表!$A$8:$CB$189,MATCH(financials!$A31,三表!$A$8:$A$189),MATCH(financials!J$1,三表!$A$8:$CB$8))</f>
        <v>0</v>
      </c>
      <c r="K31" s="121">
        <f>INDEX(三表!$A$8:$CB$189,MATCH(financials!$A31,三表!$A$8:$A$189),MATCH(financials!K$1,三表!$A$8:$CB$8))</f>
        <v>0</v>
      </c>
      <c r="L31" s="121">
        <f>INDEX(三表!$A$8:$CB$189,MATCH(financials!$A31,三表!$A$8:$A$189),MATCH(financials!L$1,三表!$A$8:$CB$8))</f>
        <v>0</v>
      </c>
      <c r="M31" s="121">
        <f>INDEX(三表!$A$8:$CB$189,MATCH(financials!$A31,三表!$A$8:$A$189),MATCH(financials!M$1,三表!$A$8:$CB$8))</f>
        <v>0</v>
      </c>
      <c r="N31" s="121">
        <f>INDEX(三表!$A$8:$CB$189,MATCH(financials!$A31,三表!$A$8:$A$189),MATCH(financials!N$1,三表!$A$8:$CB$8))</f>
        <v>0</v>
      </c>
      <c r="O31" s="121">
        <f>INDEX(三表!$A$8:$CB$189,MATCH(financials!$A31,三表!$A$8:$A$189),MATCH(financials!O$1,三表!$A$8:$CB$8))</f>
        <v>0</v>
      </c>
      <c r="P31" s="121">
        <f>INDEX(三表!$A$8:$CB$189,MATCH(financials!$A31,三表!$A$8:$A$189),MATCH(financials!P$1,三表!$A$8:$CB$8))</f>
        <v>0</v>
      </c>
      <c r="Q31" s="121">
        <f>INDEX(三表!$A$8:$CB$189,MATCH(financials!$A31,三表!$A$8:$A$189),MATCH(financials!Q$1,三表!$A$8:$CB$8))</f>
        <v>0</v>
      </c>
      <c r="R31" s="121">
        <f>INDEX(三表!$A$8:$CB$189,MATCH(financials!$A31,三表!$A$8:$A$189),MATCH(financials!R$1,三表!$A$8:$CB$8))</f>
        <v>0</v>
      </c>
      <c r="S31" s="121">
        <f>INDEX(三表!$A$8:$CB$189,MATCH(financials!$A31,三表!$A$8:$A$189),MATCH(financials!S$1,三表!$A$8:$CB$8))</f>
        <v>24959</v>
      </c>
      <c r="T31" s="121">
        <f>INDEX(三表!$A$8:$CB$189,MATCH(financials!$A31,三表!$A$8:$A$189),MATCH(financials!T$1,三表!$A$8:$CB$8))</f>
        <v>22408</v>
      </c>
      <c r="U31" s="121">
        <f>INDEX(三表!$A$8:$CB$189,MATCH(financials!$A31,三表!$A$8:$A$189),MATCH(financials!U$1,三表!$A$8:$CB$8))</f>
        <v>23660</v>
      </c>
      <c r="V31" s="121">
        <f>INDEX(三表!$A$8:$CB$189,MATCH(financials!$A31,三表!$A$8:$A$189),MATCH(financials!V$1,三表!$A$8:$CB$8))</f>
        <v>19231</v>
      </c>
      <c r="W31" s="121">
        <f>INDEX(三表!$A$8:$CB$189,MATCH(financials!$A31,三表!$A$8:$A$189),MATCH(financials!W$1,三表!$A$8:$CB$8))</f>
        <v>23461</v>
      </c>
      <c r="X31" s="121">
        <f>INDEX(三表!$A$8:$CB$189,MATCH(financials!$A31,三表!$A$8:$A$189),MATCH(financials!X$1,三表!$A$8:$CB$8))</f>
        <v>22804</v>
      </c>
      <c r="Y31" s="121">
        <f>INDEX(三表!$A$8:$CB$189,MATCH(financials!$A31,三表!$A$8:$A$189),MATCH(financials!Y$1,三表!$A$8:$CB$8))</f>
        <v>21469</v>
      </c>
      <c r="Z31" s="121">
        <f>INDEX(三表!$A$8:$CB$189,MATCH(financials!$A31,三表!$A$8:$A$189),MATCH(financials!Z$1,三表!$A$8:$CB$8))</f>
        <v>18624</v>
      </c>
      <c r="AA31" s="121">
        <f>INDEX(三表!$A$8:$CB$189,MATCH(financials!$A31,三表!$A$8:$A$189),MATCH(financials!AA$1,三表!$A$8:$CB$8))</f>
        <v>20978</v>
      </c>
      <c r="AB31" s="121">
        <f>INDEX(三表!$A$8:$CB$189,MATCH(financials!$A31,三表!$A$8:$A$189),MATCH(financials!AB$1,三表!$A$8:$CB$8))</f>
        <v>21461</v>
      </c>
      <c r="AC31" s="121">
        <f>INDEX(三表!$A$8:$CB$189,MATCH(financials!$A31,三表!$A$8:$A$189),MATCH(financials!AC$1,三表!$A$8:$CB$8))</f>
        <v>20125</v>
      </c>
      <c r="AD31" s="121">
        <f>INDEX(三表!$A$8:$CB$189,MATCH(financials!$A31,三表!$A$8:$A$189),MATCH(financials!AD$1,三表!$A$8:$CB$8))</f>
        <v>18517</v>
      </c>
      <c r="AE31" s="121">
        <f>INDEX(三表!$A$8:$CB$189,MATCH(financials!$A31,三表!$A$8:$A$189),MATCH(financials!AE$1,三表!$A$8:$CB$8))</f>
        <v>19869</v>
      </c>
      <c r="AF31" s="121">
        <f>INDEX(三表!$A$8:$CB$189,MATCH(financials!$A31,三表!$A$8:$A$189),MATCH(financials!AF$1,三表!$A$8:$CB$8))</f>
        <v>23848</v>
      </c>
      <c r="AG31" s="121">
        <f>INDEX(三表!$A$8:$CB$189,MATCH(financials!$A31,三表!$A$8:$A$189),MATCH(financials!AG$1,三表!$A$8:$CB$8))</f>
        <v>21427</v>
      </c>
      <c r="AH31" s="121">
        <f>INDEX(三表!$A$8:$CB$189,MATCH(financials!$A31,三表!$A$8:$A$189),MATCH(financials!AH$1,三表!$A$8:$CB$8))</f>
        <v>17065</v>
      </c>
      <c r="AI31" s="121">
        <f>INDEX(三表!$A$8:$CB$189,MATCH(financials!$A31,三表!$A$8:$A$189),MATCH(financials!AI$1,三表!$A$8:$CB$8))</f>
        <v>22027</v>
      </c>
      <c r="AJ31" s="121">
        <f>INDEX(三表!$A$8:$CB$189,MATCH(financials!$A31,三表!$A$8:$A$189),MATCH(financials!AJ$1,三表!$A$8:$CB$8))</f>
        <v>21183</v>
      </c>
      <c r="AK31" s="121">
        <f>INDEX(三表!$A$8:$CB$189,MATCH(financials!$A31,三表!$A$8:$A$189),MATCH(financials!AK$1,三表!$A$8:$CB$8))</f>
        <v>0</v>
      </c>
      <c r="AL31" s="121">
        <f>INDEX(三表!$A$8:$CB$189,MATCH(financials!$A31,三表!$A$8:$A$189),MATCH(financials!AL$1,三表!$A$8:$CB$8))</f>
        <v>20180</v>
      </c>
      <c r="AM31" s="121">
        <f>INDEX(三表!$A$8:$CB$189,MATCH(financials!$A31,三表!$A$8:$A$189),MATCH(financials!AM$1,三表!$A$8:$CB$8))</f>
        <v>24634</v>
      </c>
      <c r="AN31" s="121">
        <f>INDEX(三表!$A$8:$CB$189,MATCH(financials!$A31,三表!$A$8:$A$189),MATCH(financials!AN$1,三表!$A$8:$CB$8))</f>
        <v>18772</v>
      </c>
      <c r="AO31" s="121">
        <f>INDEX(三表!$A$8:$CB$189,MATCH(financials!$A31,三表!$A$8:$A$189),MATCH(financials!AO$1,三表!$A$8:$CB$8))</f>
        <v>22820</v>
      </c>
      <c r="AP31" s="121">
        <f>INDEX(三表!$A$8:$CB$189,MATCH(financials!$A31,三表!$A$8:$A$189),MATCH(financials!AP$1,三表!$A$8:$CB$8))</f>
        <v>20878</v>
      </c>
      <c r="AQ31" s="121">
        <f>INDEX(三表!$A$8:$CB$189,MATCH(financials!$A31,三表!$A$8:$A$189),MATCH(financials!AQ$1,三表!$A$8:$CB$8))</f>
        <v>28259</v>
      </c>
      <c r="AR31" s="121">
        <f>INDEX(三表!$A$8:$CB$189,MATCH(financials!$A31,三表!$A$8:$A$189),MATCH(financials!AR$1,三表!$A$8:$CB$8))</f>
        <v>20818</v>
      </c>
      <c r="AS31" s="121">
        <f>INDEX(三表!$A$8:$CB$189,MATCH(financials!$A31,三表!$A$8:$A$189),MATCH(financials!AS$1,三表!$A$8:$CB$8))</f>
        <v>22455</v>
      </c>
      <c r="AT31" s="121">
        <f>INDEX(三表!$A$8:$CB$189,MATCH(financials!$A31,三表!$A$8:$A$189),MATCH(financials!AT$1,三表!$A$8:$CB$8))</f>
        <v>21014</v>
      </c>
      <c r="AU31" s="121">
        <f>INDEX(三表!$A$8:$CB$189,MATCH(financials!$A31,三表!$A$8:$A$189),MATCH(financials!AU$1,三表!$A$8:$CB$8))</f>
        <v>27518</v>
      </c>
      <c r="AV31" s="121">
        <f>INDEX(三表!$A$8:$CB$189,MATCH(financials!$A31,三表!$A$8:$A$189),MATCH(financials!AV$1,三表!$A$8:$CB$8))</f>
        <v>20015</v>
      </c>
      <c r="AW31" s="121">
        <f>INDEX(三表!$A$8:$CB$189,MATCH(financials!$A31,三表!$A$8:$A$189),MATCH(financials!AW$1,三表!$A$8:$CB$8))</f>
        <v>25949</v>
      </c>
      <c r="AX31" s="121">
        <f>INDEX(三表!$A$8:$CB$189,MATCH(financials!$A31,三表!$A$8:$A$189),MATCH(financials!AX$1,三表!$A$8:$CB$8))</f>
        <v>21502</v>
      </c>
      <c r="AY31" s="121">
        <f>INDEX(三表!$A$8:$CB$189,MATCH(financials!$A31,三表!$A$8:$A$189),MATCH(financials!AY$1,三表!$A$8:$CB$8))</f>
        <v>25649</v>
      </c>
      <c r="AZ31" s="121">
        <f>INDEX(三表!$A$8:$CB$189,MATCH(financials!$A31,三表!$A$8:$A$189),MATCH(financials!AZ$1,三表!$A$8:$CB$8))</f>
        <v>22172</v>
      </c>
      <c r="BA31" s="121">
        <f>INDEX(三表!$A$8:$CB$189,MATCH(financials!$A31,三表!$A$8:$A$189),MATCH(financials!BA$1,三表!$A$8:$CB$8))</f>
        <v>28114</v>
      </c>
      <c r="BB31" s="121">
        <f>INDEX(三表!$A$8:$CB$189,MATCH(financials!$A31,三表!$A$8:$A$189),MATCH(financials!BB$1,三表!$A$8:$CB$8))</f>
        <v>19782</v>
      </c>
      <c r="BC31" s="121">
        <f>INDEX(三表!$A$8:$CB$189,MATCH(financials!$A31,三表!$A$8:$A$189),MATCH(financials!BC$1,三表!$A$8:$CB$8))</f>
        <v>24906</v>
      </c>
      <c r="BD31" s="121">
        <f>INDEX(三表!$A$8:$CB$189,MATCH(financials!$A31,三表!$A$8:$A$189),MATCH(financials!BD$1,三表!$A$8:$CB$8))</f>
        <v>20219</v>
      </c>
      <c r="BE31" s="121">
        <f>INDEX(三表!$A$8:$CB$189,MATCH(financials!$A31,三表!$A$8:$A$189),MATCH(financials!BE$1,三表!$A$8:$CB$8))</f>
        <v>25028</v>
      </c>
      <c r="BF31" s="121">
        <f>INDEX(三表!$A$8:$CB$189,MATCH(financials!$A31,三表!$A$8:$A$189),MATCH(financials!BF$1,三表!$A$8:$CB$8))</f>
        <v>17610</v>
      </c>
      <c r="BG31" s="121">
        <f>INDEX(三表!$A$8:$CB$189,MATCH(financials!$A31,三表!$A$8:$A$189),MATCH(financials!BG$1,三表!$A$8:$CB$8))</f>
        <v>22833</v>
      </c>
      <c r="BH31" s="121">
        <f>INDEX(三表!$A$8:$CB$189,MATCH(financials!$A31,三表!$A$8:$A$189),MATCH(financials!BH$1,三表!$A$8:$CB$8))</f>
        <v>17933</v>
      </c>
      <c r="BI31" s="121">
        <f>INDEX(三表!$A$8:$CB$189,MATCH(financials!$A31,三表!$A$8:$A$189),MATCH(financials!BI$1,三表!$A$8:$CB$8))</f>
        <v>21898</v>
      </c>
      <c r="BJ31" s="121">
        <f>INDEX(三表!$A$8:$CB$189,MATCH(financials!$A31,三表!$A$8:$A$189),MATCH(financials!BJ$1,三表!$A$8:$CB$8))</f>
        <v>16362</v>
      </c>
      <c r="BK31" s="121">
        <f>INDEX(三表!$A$8:$CB$189,MATCH(financials!$A31,三表!$A$8:$A$189),MATCH(financials!BK$1,三表!$A$8:$CB$8))</f>
        <v>22909</v>
      </c>
      <c r="BL31" s="121">
        <f>INDEX(三表!$A$8:$CB$189,MATCH(financials!$A31,三表!$A$8:$A$189),MATCH(financials!BL$1,三表!$A$8:$CB$8))</f>
        <v>17171</v>
      </c>
      <c r="BM31" s="121">
        <f>INDEX(三表!$A$8:$CB$189,MATCH(financials!$A31,三表!$A$8:$A$189),MATCH(financials!BM$1,三表!$A$8:$CB$8))</f>
        <v>21103</v>
      </c>
      <c r="BN31" s="121">
        <f>INDEX(三表!$A$8:$CB$189,MATCH(financials!$A31,三表!$A$8:$A$189),MATCH(financials!BN$1,三表!$A$8:$CB$8))</f>
        <v>16137</v>
      </c>
      <c r="BO31" s="121">
        <f>INDEX(三表!$A$8:$CB$189,MATCH(financials!$A31,三表!$A$8:$A$189),MATCH(financials!BO$1,三表!$A$8:$CB$8))</f>
        <v>19914</v>
      </c>
      <c r="BP31" s="121">
        <f>INDEX(三表!$A$8:$CB$189,MATCH(financials!$A31,三表!$A$8:$A$189),MATCH(financials!BP$1,三表!$A$8:$CB$8))</f>
        <v>15592</v>
      </c>
      <c r="BQ31" s="121">
        <f>INDEX(三表!$A$8:$CB$189,MATCH(financials!$A31,三表!$A$8:$A$189),MATCH(financials!BQ$1,三表!$A$8:$CB$8))</f>
        <v>20341</v>
      </c>
      <c r="BR31" s="121">
        <f>INDEX(三表!$A$8:$CB$189,MATCH(financials!$A31,三表!$A$8:$A$189),MATCH(financials!BR$1,三表!$A$8:$CB$8))</f>
        <v>14594</v>
      </c>
      <c r="BS31" s="121">
        <f>INDEX(三表!$A$8:$CB$189,MATCH(financials!$A31,三表!$A$8:$A$189),MATCH(financials!BS$1,三表!$A$8:$CB$8))</f>
        <v>20723</v>
      </c>
      <c r="BT31" s="121">
        <f>INDEX(三表!$A$8:$CB$189,MATCH(financials!$A31,三表!$A$8:$A$189),MATCH(financials!BT$1,三表!$A$8:$CB$8))</f>
        <v>17141</v>
      </c>
      <c r="BU31" s="121">
        <f>INDEX(三表!$A$8:$CB$189,MATCH(financials!$A31,三表!$A$8:$A$189),MATCH(financials!BU$1,三表!$A$8:$CB$8))</f>
        <v>22389</v>
      </c>
      <c r="BV31" s="121">
        <f>INDEX(三表!$A$8:$CB$189,MATCH(financials!$A31,三表!$A$8:$A$189),MATCH(financials!BV$1,三表!$A$8:$CB$8))</f>
        <v>14870</v>
      </c>
      <c r="BW31" s="121">
        <f>INDEX(三表!$A$8:$CB$189,MATCH(financials!$A31,三表!$A$8:$A$189),MATCH(financials!BW$1,三表!$A$8:$CB$8))</f>
        <v>20944</v>
      </c>
      <c r="BX31" s="121">
        <f>INDEX(三表!$A$8:$CB$189,MATCH(financials!$A31,三表!$A$8:$A$189),MATCH(financials!BX$1,三表!$A$8:$CB$8))</f>
        <v>20946</v>
      </c>
      <c r="BY31" s="121">
        <f>INDEX(三表!$A$8:$CB$189,MATCH(financials!$A31,三表!$A$8:$A$189),MATCH(financials!BY$1,三表!$A$8:$CB$8))</f>
        <v>17904</v>
      </c>
      <c r="BZ31" s="121">
        <f>INDEX(三表!$A$8:$CB$189,MATCH(financials!$A31,三表!$A$8:$A$189),MATCH(financials!BZ$1,三表!$A$8:$CB$8))</f>
        <v>14683</v>
      </c>
      <c r="CA31" s="121">
        <f>INDEX(三表!$A$8:$CB$189,MATCH(financials!$A31,三表!$A$8:$A$189),MATCH(financials!CA$1,三表!$A$8:$CB$8))</f>
        <v>21927</v>
      </c>
      <c r="CB31" s="121">
        <f>INDEX(三表!$A$8:$CB$189,MATCH(financials!$A31,三表!$A$8:$A$189),MATCH(financials!CB$1,三表!$A$8:$CB$8))</f>
        <v>17933</v>
      </c>
      <c r="CC31" s="121">
        <f>INDEX(三表!$A$8:$CB$189,MATCH(financials!$A31,三表!$A$8:$A$189),MATCH(financials!CC$1,三表!$A$8:$CB$8))</f>
        <v>21298</v>
      </c>
      <c r="CD31" s="121">
        <f>INDEX(三表!$A$8:$CB$189,MATCH(financials!$A31,三表!$A$8:$A$189),MATCH(financials!CD$1,三表!$A$8:$CB$8))</f>
        <v>16686</v>
      </c>
      <c r="CE31" s="121">
        <f>INDEX(三表!$A$8:$CB$189,MATCH(financials!$A31,三表!$A$8:$A$189),MATCH(financials!CE$1,三表!$A$8:$CB$8))</f>
        <v>25317</v>
      </c>
      <c r="CF31" s="121">
        <f>INDEX(三表!$A$8:$CB$189,MATCH(financials!$A31,三表!$A$8:$A$189),MATCH(financials!CF$1,三表!$A$8:$CB$8))</f>
        <v>19837</v>
      </c>
      <c r="CG31" s="3"/>
      <c r="CH31" s="3"/>
      <c r="CI31" s="3"/>
      <c r="CJ31" s="3"/>
      <c r="CK31" s="3"/>
      <c r="CL31" s="3"/>
      <c r="CM31" s="23" t="s">
        <v>45</v>
      </c>
      <c r="CS31" s="23" t="s">
        <v>45</v>
      </c>
    </row>
    <row r="32" spans="1:97" hidden="1" outlineLevel="1" x14ac:dyDescent="0.55000000000000004">
      <c r="D32" s="49" t="s">
        <v>557</v>
      </c>
      <c r="F32" s="51"/>
      <c r="G32" s="120">
        <f>G31/G$4</f>
        <v>0</v>
      </c>
      <c r="H32" s="120">
        <f t="shared" ref="H32:BS32" si="124">H31/H$4</f>
        <v>0</v>
      </c>
      <c r="I32" s="120">
        <f t="shared" si="124"/>
        <v>0</v>
      </c>
      <c r="J32" s="120">
        <f t="shared" si="124"/>
        <v>0</v>
      </c>
      <c r="K32" s="120">
        <f t="shared" si="124"/>
        <v>0</v>
      </c>
      <c r="L32" s="120">
        <f t="shared" si="124"/>
        <v>0</v>
      </c>
      <c r="M32" s="120">
        <f t="shared" si="124"/>
        <v>0</v>
      </c>
      <c r="N32" s="120">
        <f t="shared" si="124"/>
        <v>0</v>
      </c>
      <c r="O32" s="120">
        <f t="shared" si="124"/>
        <v>0</v>
      </c>
      <c r="P32" s="120">
        <f t="shared" si="124"/>
        <v>0</v>
      </c>
      <c r="Q32" s="120">
        <f t="shared" si="124"/>
        <v>0</v>
      </c>
      <c r="R32" s="120">
        <f t="shared" si="124"/>
        <v>0</v>
      </c>
      <c r="S32" s="120">
        <f t="shared" si="124"/>
        <v>7.8772786951471996E-2</v>
      </c>
      <c r="T32" s="120">
        <f t="shared" si="124"/>
        <v>6.5701627587177514E-2</v>
      </c>
      <c r="U32" s="120">
        <f t="shared" si="124"/>
        <v>6.8341801439048416E-2</v>
      </c>
      <c r="V32" s="120">
        <f t="shared" si="124"/>
        <v>7.0647661731751216E-2</v>
      </c>
      <c r="W32" s="120">
        <f t="shared" si="124"/>
        <v>8.1685021221184276E-2</v>
      </c>
      <c r="X32" s="120">
        <f t="shared" si="124"/>
        <v>7.3127713748805473E-2</v>
      </c>
      <c r="Y32" s="120">
        <f t="shared" si="124"/>
        <v>6.8902988930718306E-2</v>
      </c>
      <c r="Z32" s="120">
        <f t="shared" si="124"/>
        <v>6.8032876712328771E-2</v>
      </c>
      <c r="AA32" s="120">
        <f t="shared" si="124"/>
        <v>7.2345664536553903E-2</v>
      </c>
      <c r="AB32" s="120">
        <f t="shared" si="124"/>
        <v>6.8921774540596434E-2</v>
      </c>
      <c r="AC32" s="120">
        <f t="shared" si="124"/>
        <v>6.4278026017828574E-2</v>
      </c>
      <c r="AD32" s="120">
        <f t="shared" si="124"/>
        <v>6.7980483650100773E-2</v>
      </c>
      <c r="AE32" s="120">
        <f t="shared" si="124"/>
        <v>6.73664723892059E-2</v>
      </c>
      <c r="AF32" s="120">
        <f t="shared" si="124"/>
        <v>7.4537578216324007E-2</v>
      </c>
      <c r="AG32" s="120">
        <f t="shared" si="124"/>
        <v>6.697632838312198E-2</v>
      </c>
      <c r="AH32" s="120">
        <f t="shared" si="124"/>
        <v>6.0666711697139261E-2</v>
      </c>
      <c r="AI32" s="120">
        <f t="shared" si="124"/>
        <v>7.4786948697925515E-2</v>
      </c>
      <c r="AJ32" s="120">
        <f t="shared" si="124"/>
        <v>6.7366097835558414E-2</v>
      </c>
      <c r="AK32" s="120" t="e">
        <f t="shared" si="124"/>
        <v>#DIV/0!</v>
      </c>
      <c r="AL32" s="120">
        <f t="shared" si="124"/>
        <v>6.9816118597450225E-2</v>
      </c>
      <c r="AM32" s="120">
        <f t="shared" si="124"/>
        <v>7.3335556164187812E-2</v>
      </c>
      <c r="AN32" s="120">
        <f t="shared" si="124"/>
        <v>5.7656218806148934E-2</v>
      </c>
      <c r="AO32" s="120">
        <f t="shared" si="124"/>
        <v>6.2575580167763975E-2</v>
      </c>
      <c r="AP32" s="120">
        <f t="shared" si="124"/>
        <v>6.1189917936694024E-2</v>
      </c>
      <c r="AQ32" s="120">
        <f t="shared" si="124"/>
        <v>8.7020385539200593E-2</v>
      </c>
      <c r="AR32" s="120">
        <f t="shared" si="124"/>
        <v>6.0995297461215042E-2</v>
      </c>
      <c r="AS32" s="120">
        <f t="shared" si="124"/>
        <v>5.6925635422423453E-2</v>
      </c>
      <c r="AT32" s="120">
        <f t="shared" si="124"/>
        <v>6.3915663200284689E-2</v>
      </c>
      <c r="AU32" s="120">
        <f t="shared" si="124"/>
        <v>7.510576162013155E-2</v>
      </c>
      <c r="AV32" s="120">
        <f t="shared" si="124"/>
        <v>5.4490757126133237E-2</v>
      </c>
      <c r="AW32" s="120">
        <f t="shared" si="124"/>
        <v>6.3396316764146837E-2</v>
      </c>
      <c r="AX32" s="120">
        <f t="shared" si="124"/>
        <v>6.4167452520501836E-2</v>
      </c>
      <c r="AY32" s="120">
        <f t="shared" si="124"/>
        <v>7.0379791294517297E-2</v>
      </c>
      <c r="AZ32" s="120">
        <f t="shared" si="124"/>
        <v>6.2357970525368435E-2</v>
      </c>
      <c r="BA32" s="120">
        <f t="shared" si="124"/>
        <v>6.9844803128283992E-2</v>
      </c>
      <c r="BB32" s="120">
        <f t="shared" si="124"/>
        <v>5.7309395994541962E-2</v>
      </c>
      <c r="BC32" s="120">
        <f t="shared" si="124"/>
        <v>6.6929123278468255E-2</v>
      </c>
      <c r="BD32" s="120">
        <f t="shared" si="124"/>
        <v>5.5708011660136766E-2</v>
      </c>
      <c r="BE32" s="120">
        <f t="shared" si="124"/>
        <v>6.1167580302611865E-2</v>
      </c>
      <c r="BF32" s="120">
        <f t="shared" si="124"/>
        <v>5.0221734232628441E-2</v>
      </c>
      <c r="BG32" s="120">
        <f t="shared" si="124"/>
        <v>6.0343301135087277E-2</v>
      </c>
      <c r="BH32" s="120">
        <f t="shared" si="124"/>
        <v>4.8628040099897227E-2</v>
      </c>
      <c r="BI32" s="120">
        <f t="shared" si="124"/>
        <v>5.3383975543518009E-2</v>
      </c>
      <c r="BJ32" s="120">
        <f t="shared" si="124"/>
        <v>4.7165786500011533E-2</v>
      </c>
      <c r="BK32" s="120">
        <f t="shared" si="124"/>
        <v>6.1173046369110404E-2</v>
      </c>
      <c r="BL32" s="120">
        <f t="shared" si="124"/>
        <v>4.4263026156713438E-2</v>
      </c>
      <c r="BM32" s="120">
        <f t="shared" si="124"/>
        <v>5.3709364207161416E-2</v>
      </c>
      <c r="BN32" s="120">
        <f t="shared" si="124"/>
        <v>4.7775537574718668E-2</v>
      </c>
      <c r="BO32" s="120">
        <f t="shared" si="124"/>
        <v>6.0457025237483718E-2</v>
      </c>
      <c r="BP32" s="120">
        <f t="shared" si="124"/>
        <v>4.6116260773376085E-2</v>
      </c>
      <c r="BQ32" s="120">
        <f t="shared" si="124"/>
        <v>5.3992573068214693E-2</v>
      </c>
      <c r="BR32" s="120">
        <f t="shared" si="124"/>
        <v>4.5526862533457287E-2</v>
      </c>
      <c r="BS32" s="120">
        <f t="shared" si="124"/>
        <v>5.8437035595748699E-2</v>
      </c>
      <c r="BT32" s="120">
        <f t="shared" ref="BT32:CF32" si="125">BT31/BT$4</f>
        <v>4.9571982185204463E-2</v>
      </c>
      <c r="BU32" s="120">
        <f t="shared" si="125"/>
        <v>5.6280777961282925E-2</v>
      </c>
      <c r="BV32" s="120">
        <f t="shared" si="125"/>
        <v>4.2878357531106276E-2</v>
      </c>
      <c r="BW32" s="120">
        <f t="shared" si="125"/>
        <v>5.410404385362149E-2</v>
      </c>
      <c r="BX32" s="120">
        <f t="shared" si="125"/>
        <v>5.3188220685662341E-2</v>
      </c>
      <c r="BY32" s="120">
        <f t="shared" si="125"/>
        <v>4.2291348272937929E-2</v>
      </c>
      <c r="BZ32" s="120">
        <f t="shared" si="125"/>
        <v>4.221751956617998E-2</v>
      </c>
      <c r="CA32" s="120">
        <f t="shared" si="125"/>
        <v>5.6117460983687112E-2</v>
      </c>
      <c r="CB32" s="120">
        <f t="shared" si="125"/>
        <v>4.629603335441649E-2</v>
      </c>
      <c r="CC32" s="120">
        <f t="shared" si="125"/>
        <v>5.2368353758089584E-2</v>
      </c>
      <c r="CD32" s="120">
        <f t="shared" si="125"/>
        <v>4.5615464314906901E-2</v>
      </c>
      <c r="CE32" s="120">
        <f t="shared" si="125"/>
        <v>5.9965892133873377E-2</v>
      </c>
      <c r="CF32" s="120">
        <f t="shared" si="125"/>
        <v>4.9342825303961953E-2</v>
      </c>
      <c r="CG32" s="3"/>
      <c r="CH32" s="3"/>
      <c r="CI32" s="3"/>
      <c r="CJ32" s="3"/>
      <c r="CK32" s="3"/>
      <c r="CL32" s="3"/>
      <c r="CM32" s="23" t="s">
        <v>45</v>
      </c>
      <c r="CS32" s="23" t="s">
        <v>45</v>
      </c>
    </row>
    <row r="33" spans="1:97" hidden="1" outlineLevel="1" x14ac:dyDescent="0.55000000000000004">
      <c r="A33">
        <v>54</v>
      </c>
      <c r="D33" t="s">
        <v>705</v>
      </c>
      <c r="F33" s="51"/>
      <c r="G33" s="121">
        <f>INDEX(三表!$A$8:$CB$189,MATCH(financials!$A33,三表!$A$8:$A$189),MATCH(financials!G$1,三表!$A$8:$CB$8))</f>
        <v>0</v>
      </c>
      <c r="H33" s="121">
        <f>INDEX(三表!$A$8:$CB$189,MATCH(financials!$A33,三表!$A$8:$A$189),MATCH(financials!H$1,三表!$A$8:$CB$8))</f>
        <v>0</v>
      </c>
      <c r="I33" s="121">
        <f>INDEX(三表!$A$8:$CB$189,MATCH(financials!$A33,三表!$A$8:$A$189),MATCH(financials!I$1,三表!$A$8:$CB$8))</f>
        <v>0</v>
      </c>
      <c r="J33" s="121">
        <f>INDEX(三表!$A$8:$CB$189,MATCH(financials!$A33,三表!$A$8:$A$189),MATCH(financials!J$1,三表!$A$8:$CB$8))</f>
        <v>0</v>
      </c>
      <c r="K33" s="121">
        <f>INDEX(三表!$A$8:$CB$189,MATCH(financials!$A33,三表!$A$8:$A$189),MATCH(financials!K$1,三表!$A$8:$CB$8))</f>
        <v>0</v>
      </c>
      <c r="L33" s="121">
        <f>INDEX(三表!$A$8:$CB$189,MATCH(financials!$A33,三表!$A$8:$A$189),MATCH(financials!L$1,三表!$A$8:$CB$8))</f>
        <v>0</v>
      </c>
      <c r="M33" s="121">
        <f>INDEX(三表!$A$8:$CB$189,MATCH(financials!$A33,三表!$A$8:$A$189),MATCH(financials!M$1,三表!$A$8:$CB$8))</f>
        <v>0</v>
      </c>
      <c r="N33" s="121">
        <f>INDEX(三表!$A$8:$CB$189,MATCH(financials!$A33,三表!$A$8:$A$189),MATCH(financials!N$1,三表!$A$8:$CB$8))</f>
        <v>0</v>
      </c>
      <c r="O33" s="121">
        <f>INDEX(三表!$A$8:$CB$189,MATCH(financials!$A33,三表!$A$8:$A$189),MATCH(financials!O$1,三表!$A$8:$CB$8))</f>
        <v>0</v>
      </c>
      <c r="P33" s="121">
        <f>INDEX(三表!$A$8:$CB$189,MATCH(financials!$A33,三表!$A$8:$A$189),MATCH(financials!P$1,三表!$A$8:$CB$8))</f>
        <v>0</v>
      </c>
      <c r="Q33" s="121">
        <f>INDEX(三表!$A$8:$CB$189,MATCH(financials!$A33,三表!$A$8:$A$189),MATCH(financials!Q$1,三表!$A$8:$CB$8))</f>
        <v>0</v>
      </c>
      <c r="R33" s="121">
        <f>INDEX(三表!$A$8:$CB$189,MATCH(financials!$A33,三表!$A$8:$A$189),MATCH(financials!R$1,三表!$A$8:$CB$8))</f>
        <v>0</v>
      </c>
      <c r="S33" s="121">
        <f>INDEX(三表!$A$8:$CB$189,MATCH(financials!$A33,三表!$A$8:$A$189),MATCH(financials!S$1,三表!$A$8:$CB$8))</f>
        <v>11501</v>
      </c>
      <c r="T33" s="121">
        <f>INDEX(三表!$A$8:$CB$189,MATCH(financials!$A33,三表!$A$8:$A$189),MATCH(financials!T$1,三表!$A$8:$CB$8))</f>
        <v>11523</v>
      </c>
      <c r="U33" s="121">
        <f>INDEX(三表!$A$8:$CB$189,MATCH(financials!$A33,三表!$A$8:$A$189),MATCH(financials!U$1,三表!$A$8:$CB$8))</f>
        <v>11379</v>
      </c>
      <c r="V33" s="121">
        <f>INDEX(三表!$A$8:$CB$189,MATCH(financials!$A33,三表!$A$8:$A$189),MATCH(financials!V$1,三表!$A$8:$CB$8))</f>
        <v>11723</v>
      </c>
      <c r="W33" s="121">
        <f>INDEX(三表!$A$8:$CB$189,MATCH(financials!$A33,三表!$A$8:$A$189),MATCH(financials!W$1,三表!$A$8:$CB$8))</f>
        <v>11234</v>
      </c>
      <c r="X33" s="121">
        <f>INDEX(三表!$A$8:$CB$189,MATCH(financials!$A33,三表!$A$8:$A$189),MATCH(financials!X$1,三表!$A$8:$CB$8))</f>
        <v>11326</v>
      </c>
      <c r="Y33" s="121">
        <f>INDEX(三表!$A$8:$CB$189,MATCH(financials!$A33,三表!$A$8:$A$189),MATCH(financials!Y$1,三表!$A$8:$CB$8))</f>
        <v>10975</v>
      </c>
      <c r="Z33" s="121">
        <f>INDEX(三表!$A$8:$CB$189,MATCH(financials!$A33,三表!$A$8:$A$189),MATCH(financials!Z$1,三表!$A$8:$CB$8))</f>
        <v>11376</v>
      </c>
      <c r="AA33" s="121">
        <f>INDEX(三表!$A$8:$CB$189,MATCH(financials!$A33,三表!$A$8:$A$189),MATCH(financials!AA$1,三表!$A$8:$CB$8))</f>
        <v>11147</v>
      </c>
      <c r="AB33" s="121">
        <f>INDEX(三表!$A$8:$CB$189,MATCH(financials!$A33,三表!$A$8:$A$189),MATCH(financials!AB$1,三表!$A$8:$CB$8))</f>
        <v>11212</v>
      </c>
      <c r="AC33" s="121">
        <f>INDEX(三表!$A$8:$CB$189,MATCH(financials!$A33,三表!$A$8:$A$189),MATCH(financials!AC$1,三表!$A$8:$CB$8))</f>
        <v>11221</v>
      </c>
      <c r="AD33" s="121">
        <f>INDEX(三表!$A$8:$CB$189,MATCH(financials!$A33,三表!$A$8:$A$189),MATCH(financials!AD$1,三表!$A$8:$CB$8))</f>
        <v>11936</v>
      </c>
      <c r="AE33" s="121">
        <f>INDEX(三表!$A$8:$CB$189,MATCH(financials!$A33,三表!$A$8:$A$189),MATCH(financials!AE$1,三表!$A$8:$CB$8))</f>
        <v>11645</v>
      </c>
      <c r="AF33" s="121">
        <f>INDEX(三表!$A$8:$CB$189,MATCH(financials!$A33,三表!$A$8:$A$189),MATCH(financials!AF$1,三表!$A$8:$CB$8))</f>
        <v>11928</v>
      </c>
      <c r="AG33" s="121">
        <f>INDEX(三表!$A$8:$CB$189,MATCH(financials!$A33,三表!$A$8:$A$189),MATCH(financials!AG$1,三表!$A$8:$CB$8))</f>
        <v>11954</v>
      </c>
      <c r="AH33" s="121">
        <f>INDEX(三表!$A$8:$CB$189,MATCH(financials!$A33,三表!$A$8:$A$189),MATCH(financials!AH$1,三表!$A$8:$CB$8))</f>
        <v>12644</v>
      </c>
      <c r="AI33" s="121">
        <f>INDEX(三表!$A$8:$CB$189,MATCH(financials!$A33,三表!$A$8:$A$189),MATCH(financials!AI$1,三表!$A$8:$CB$8))</f>
        <v>11954</v>
      </c>
      <c r="AJ33" s="121">
        <f>INDEX(三表!$A$8:$CB$189,MATCH(financials!$A33,三表!$A$8:$A$189),MATCH(financials!AJ$1,三表!$A$8:$CB$8))</f>
        <v>12053</v>
      </c>
      <c r="AK33" s="121">
        <f>INDEX(三表!$A$8:$CB$189,MATCH(financials!$A33,三表!$A$8:$A$189),MATCH(financials!AK$1,三表!$A$8:$CB$8))</f>
        <v>0</v>
      </c>
      <c r="AL33" s="121">
        <f>INDEX(三表!$A$8:$CB$189,MATCH(financials!$A33,三表!$A$8:$A$189),MATCH(financials!AL$1,三表!$A$8:$CB$8))</f>
        <v>11917</v>
      </c>
      <c r="AM33" s="121">
        <f>INDEX(三表!$A$8:$CB$189,MATCH(financials!$A33,三表!$A$8:$A$189),MATCH(financials!AM$1,三表!$A$8:$CB$8))</f>
        <v>12625</v>
      </c>
      <c r="AN33" s="121">
        <f>INDEX(三表!$A$8:$CB$189,MATCH(financials!$A33,三表!$A$8:$A$189),MATCH(financials!AN$1,三表!$A$8:$CB$8))</f>
        <v>12074</v>
      </c>
      <c r="AO33" s="121">
        <f>INDEX(三表!$A$8:$CB$189,MATCH(financials!$A33,三表!$A$8:$A$189),MATCH(financials!AO$1,三表!$A$8:$CB$8))</f>
        <v>13084</v>
      </c>
      <c r="AP33" s="121">
        <f>INDEX(三表!$A$8:$CB$189,MATCH(financials!$A33,三表!$A$8:$A$189),MATCH(financials!AP$1,三表!$A$8:$CB$8))</f>
        <v>12800</v>
      </c>
      <c r="AQ33" s="121">
        <f>INDEX(三表!$A$8:$CB$189,MATCH(financials!$A33,三表!$A$8:$A$189),MATCH(financials!AQ$1,三表!$A$8:$CB$8))</f>
        <v>13417</v>
      </c>
      <c r="AR33" s="121">
        <f>INDEX(三表!$A$8:$CB$189,MATCH(financials!$A33,三表!$A$8:$A$189),MATCH(financials!AR$1,三表!$A$8:$CB$8))</f>
        <v>12583</v>
      </c>
      <c r="AS33" s="121">
        <f>INDEX(三表!$A$8:$CB$189,MATCH(financials!$A33,三表!$A$8:$A$189),MATCH(financials!AS$1,三表!$A$8:$CB$8))</f>
        <v>12939</v>
      </c>
      <c r="AT33" s="121">
        <f>INDEX(三表!$A$8:$CB$189,MATCH(financials!$A33,三表!$A$8:$A$189),MATCH(financials!AT$1,三表!$A$8:$CB$8))</f>
        <v>12800</v>
      </c>
      <c r="AU33" s="121">
        <f>INDEX(三表!$A$8:$CB$189,MATCH(financials!$A33,三表!$A$8:$A$189),MATCH(financials!AU$1,三表!$A$8:$CB$8))</f>
        <v>13126</v>
      </c>
      <c r="AV33" s="121">
        <f>INDEX(三表!$A$8:$CB$189,MATCH(financials!$A33,三表!$A$8:$A$189),MATCH(financials!AV$1,三表!$A$8:$CB$8))</f>
        <v>12674</v>
      </c>
      <c r="AW33" s="121">
        <f>INDEX(三表!$A$8:$CB$189,MATCH(financials!$A33,三表!$A$8:$A$189),MATCH(financials!AW$1,三表!$A$8:$CB$8))</f>
        <v>13400</v>
      </c>
      <c r="AX33" s="121">
        <f>INDEX(三表!$A$8:$CB$189,MATCH(financials!$A33,三表!$A$8:$A$189),MATCH(financials!AX$1,三表!$A$8:$CB$8))</f>
        <v>13203</v>
      </c>
      <c r="AY33" s="121">
        <f>INDEX(三表!$A$8:$CB$189,MATCH(financials!$A33,三表!$A$8:$A$189),MATCH(financials!AY$1,三表!$A$8:$CB$8))</f>
        <v>13524</v>
      </c>
      <c r="AZ33" s="121">
        <f>INDEX(三表!$A$8:$CB$189,MATCH(financials!$A33,三表!$A$8:$A$189),MATCH(financials!AZ$1,三表!$A$8:$CB$8))</f>
        <v>13301</v>
      </c>
      <c r="BA33" s="121">
        <f>INDEX(三表!$A$8:$CB$189,MATCH(financials!$A33,三表!$A$8:$A$189),MATCH(financials!BA$1,三表!$A$8:$CB$8))</f>
        <v>14572</v>
      </c>
      <c r="BB33" s="121">
        <f>INDEX(三表!$A$8:$CB$189,MATCH(financials!$A33,三表!$A$8:$A$189),MATCH(financials!BB$1,三表!$A$8:$CB$8))</f>
        <v>14345</v>
      </c>
      <c r="BC33" s="121">
        <f>INDEX(三表!$A$8:$CB$189,MATCH(financials!$A33,三表!$A$8:$A$189),MATCH(financials!BC$1,三表!$A$8:$CB$8))</f>
        <v>14355</v>
      </c>
      <c r="BD33" s="121">
        <f>INDEX(三表!$A$8:$CB$189,MATCH(financials!$A33,三表!$A$8:$A$189),MATCH(financials!BD$1,三表!$A$8:$CB$8))</f>
        <v>13850</v>
      </c>
      <c r="BE33" s="121">
        <f>INDEX(三表!$A$8:$CB$189,MATCH(financials!$A33,三表!$A$8:$A$189),MATCH(financials!BE$1,三表!$A$8:$CB$8))</f>
        <v>14153</v>
      </c>
      <c r="BF33" s="121">
        <f>INDEX(三表!$A$8:$CB$189,MATCH(financials!$A33,三表!$A$8:$A$189),MATCH(financials!BF$1,三表!$A$8:$CB$8))</f>
        <v>14600</v>
      </c>
      <c r="BG33" s="121">
        <f>INDEX(三表!$A$8:$CB$189,MATCH(financials!$A33,三表!$A$8:$A$189),MATCH(financials!BG$1,三表!$A$8:$CB$8))</f>
        <v>14314</v>
      </c>
      <c r="BH33" s="121">
        <f>INDEX(三表!$A$8:$CB$189,MATCH(financials!$A33,三表!$A$8:$A$189),MATCH(financials!BH$1,三表!$A$8:$CB$8))</f>
        <v>14186</v>
      </c>
      <c r="BI33" s="121">
        <f>INDEX(三表!$A$8:$CB$189,MATCH(financials!$A33,三表!$A$8:$A$189),MATCH(financials!BI$1,三表!$A$8:$CB$8))</f>
        <v>14600</v>
      </c>
      <c r="BJ33" s="121">
        <f>INDEX(三表!$A$8:$CB$189,MATCH(financials!$A33,三表!$A$8:$A$189),MATCH(financials!BJ$1,三表!$A$8:$CB$8))</f>
        <v>15300</v>
      </c>
      <c r="BK33" s="121">
        <f>INDEX(三表!$A$8:$CB$189,MATCH(financials!$A33,三表!$A$8:$A$189),MATCH(financials!BK$1,三表!$A$8:$CB$8))</f>
        <v>14800</v>
      </c>
      <c r="BL33" s="121">
        <f>INDEX(三表!$A$8:$CB$189,MATCH(financials!$A33,三表!$A$8:$A$189),MATCH(financials!BL$1,三表!$A$8:$CB$8))</f>
        <v>14300</v>
      </c>
      <c r="BM33" s="121">
        <f>INDEX(三表!$A$8:$CB$189,MATCH(financials!$A33,三表!$A$8:$A$189),MATCH(financials!BM$1,三表!$A$8:$CB$8))</f>
        <v>14743</v>
      </c>
      <c r="BN33" s="121">
        <f>INDEX(三表!$A$8:$CB$189,MATCH(financials!$A33,三表!$A$8:$A$189),MATCH(financials!BN$1,三表!$A$8:$CB$8))</f>
        <v>15110</v>
      </c>
      <c r="BO33" s="121">
        <f>INDEX(三表!$A$8:$CB$189,MATCH(financials!$A33,三表!$A$8:$A$189),MATCH(financials!BO$1,三表!$A$8:$CB$8))</f>
        <v>13790</v>
      </c>
      <c r="BP33" s="121">
        <f>INDEX(三表!$A$8:$CB$189,MATCH(financials!$A33,三表!$A$8:$A$189),MATCH(financials!BP$1,三表!$A$8:$CB$8))</f>
        <v>14600</v>
      </c>
      <c r="BQ33" s="121">
        <f>INDEX(三表!$A$8:$CB$189,MATCH(financials!$A33,三表!$A$8:$A$189),MATCH(financials!BQ$1,三表!$A$8:$CB$8))</f>
        <v>15009</v>
      </c>
      <c r="BR33" s="121">
        <f>INDEX(三表!$A$8:$CB$189,MATCH(financials!$A33,三表!$A$8:$A$189),MATCH(financials!BR$1,三表!$A$8:$CB$8))</f>
        <v>14908</v>
      </c>
      <c r="BS33" s="121">
        <f>INDEX(三表!$A$8:$CB$189,MATCH(financials!$A33,三表!$A$8:$A$189),MATCH(financials!BS$1,三表!$A$8:$CB$8))</f>
        <v>14692</v>
      </c>
      <c r="BT33" s="121">
        <f>INDEX(三表!$A$8:$CB$189,MATCH(financials!$A33,三表!$A$8:$A$189),MATCH(financials!BT$1,三表!$A$8:$CB$8))</f>
        <v>14200</v>
      </c>
      <c r="BU33" s="121">
        <f>INDEX(三表!$A$8:$CB$189,MATCH(financials!$A33,三表!$A$8:$A$189),MATCH(financials!BU$1,三表!$A$8:$CB$8))</f>
        <v>15200</v>
      </c>
      <c r="BV33" s="121">
        <f>INDEX(三表!$A$8:$CB$189,MATCH(financials!$A33,三表!$A$8:$A$189),MATCH(financials!BV$1,三表!$A$8:$CB$8))</f>
        <v>15600</v>
      </c>
      <c r="BW33" s="121">
        <f>INDEX(三表!$A$8:$CB$189,MATCH(financials!$A33,三表!$A$8:$A$189),MATCH(financials!BW$1,三表!$A$8:$CB$8))</f>
        <v>14900</v>
      </c>
      <c r="BX33" s="121">
        <f>INDEX(三表!$A$8:$CB$189,MATCH(financials!$A33,三表!$A$8:$A$189),MATCH(financials!BX$1,三表!$A$8:$CB$8))</f>
        <v>14700</v>
      </c>
      <c r="BY33" s="121">
        <f>INDEX(三表!$A$8:$CB$189,MATCH(financials!$A33,三表!$A$8:$A$189),MATCH(financials!BY$1,三表!$A$8:$CB$8))</f>
        <v>15401</v>
      </c>
      <c r="BZ33" s="121">
        <f>INDEX(三表!$A$8:$CB$189,MATCH(financials!$A33,三表!$A$8:$A$189),MATCH(financials!BZ$1,三表!$A$8:$CB$8))</f>
        <v>15736</v>
      </c>
      <c r="CA33" s="121">
        <f>INDEX(三表!$A$8:$CB$189,MATCH(financials!$A33,三表!$A$8:$A$189),MATCH(financials!CA$1,三表!$A$8:$CB$8))</f>
        <v>15393</v>
      </c>
      <c r="CB33" s="121">
        <f>INDEX(三表!$A$8:$CB$189,MATCH(financials!$A33,三表!$A$8:$A$189),MATCH(financials!CB$1,三表!$A$8:$CB$8))</f>
        <v>15409</v>
      </c>
      <c r="CC33" s="121">
        <f>INDEX(三表!$A$8:$CB$189,MATCH(financials!$A33,三表!$A$8:$A$189),MATCH(financials!CC$1,三表!$A$8:$CB$8))</f>
        <v>16062</v>
      </c>
      <c r="CD33" s="121">
        <f>INDEX(三表!$A$8:$CB$189,MATCH(financials!$A33,三表!$A$8:$A$189),MATCH(financials!CD$1,三表!$A$8:$CB$8))</f>
        <v>16200</v>
      </c>
      <c r="CE33" s="121">
        <f>INDEX(三表!$A$8:$CB$189,MATCH(financials!$A33,三表!$A$8:$A$189),MATCH(financials!CE$1,三表!$A$8:$CB$8))</f>
        <v>15319</v>
      </c>
      <c r="CF33" s="121">
        <f>INDEX(三表!$A$8:$CB$189,MATCH(financials!$A33,三表!$A$8:$A$189),MATCH(financials!CF$1,三表!$A$8:$CB$8))</f>
        <v>14929</v>
      </c>
      <c r="CG33" s="3"/>
      <c r="CH33" s="3"/>
      <c r="CI33" s="3"/>
      <c r="CJ33" s="3"/>
      <c r="CK33" s="3"/>
      <c r="CL33" s="3"/>
      <c r="CM33" s="23" t="s">
        <v>45</v>
      </c>
      <c r="CS33" s="23" t="s">
        <v>45</v>
      </c>
    </row>
    <row r="34" spans="1:97" hidden="1" outlineLevel="1" x14ac:dyDescent="0.55000000000000004">
      <c r="D34" s="49" t="s">
        <v>557</v>
      </c>
      <c r="F34" s="51"/>
      <c r="G34" s="120">
        <f>G33/G$4</f>
        <v>0</v>
      </c>
      <c r="H34" s="120">
        <f t="shared" ref="H34:BS34" si="126">H33/H$4</f>
        <v>0</v>
      </c>
      <c r="I34" s="120">
        <f t="shared" si="126"/>
        <v>0</v>
      </c>
      <c r="J34" s="120">
        <f t="shared" si="126"/>
        <v>0</v>
      </c>
      <c r="K34" s="120">
        <f t="shared" si="126"/>
        <v>0</v>
      </c>
      <c r="L34" s="120">
        <f t="shared" si="126"/>
        <v>0</v>
      </c>
      <c r="M34" s="120">
        <f t="shared" si="126"/>
        <v>0</v>
      </c>
      <c r="N34" s="120">
        <f t="shared" si="126"/>
        <v>0</v>
      </c>
      <c r="O34" s="120">
        <f t="shared" si="126"/>
        <v>0</v>
      </c>
      <c r="P34" s="120">
        <f t="shared" si="126"/>
        <v>0</v>
      </c>
      <c r="Q34" s="120">
        <f t="shared" si="126"/>
        <v>0</v>
      </c>
      <c r="R34" s="120">
        <f t="shared" si="126"/>
        <v>0</v>
      </c>
      <c r="S34" s="120">
        <f t="shared" si="126"/>
        <v>3.6298161894662423E-2</v>
      </c>
      <c r="T34" s="120">
        <f t="shared" si="126"/>
        <v>3.3786141319486186E-2</v>
      </c>
      <c r="U34" s="120">
        <f t="shared" si="126"/>
        <v>3.2868189288881314E-2</v>
      </c>
      <c r="V34" s="120">
        <f t="shared" si="126"/>
        <v>4.3066015208846113E-2</v>
      </c>
      <c r="W34" s="120">
        <f t="shared" si="126"/>
        <v>3.9113828413059298E-2</v>
      </c>
      <c r="X34" s="120">
        <f t="shared" si="126"/>
        <v>3.6320140585816993E-2</v>
      </c>
      <c r="Y34" s="120">
        <f t="shared" si="126"/>
        <v>3.522335942589936E-2</v>
      </c>
      <c r="Z34" s="120">
        <f t="shared" si="126"/>
        <v>4.155616438356164E-2</v>
      </c>
      <c r="AA34" s="120">
        <f t="shared" si="126"/>
        <v>3.8442040356038057E-2</v>
      </c>
      <c r="AB34" s="120">
        <f t="shared" si="126"/>
        <v>3.600721942822642E-2</v>
      </c>
      <c r="AC34" s="120">
        <f t="shared" si="126"/>
        <v>3.5839191550114502E-2</v>
      </c>
      <c r="AD34" s="120">
        <f t="shared" si="126"/>
        <v>4.3820006094270288E-2</v>
      </c>
      <c r="AE34" s="120">
        <f t="shared" si="126"/>
        <v>3.9482740498882819E-2</v>
      </c>
      <c r="AF34" s="120">
        <f t="shared" si="126"/>
        <v>3.7281291217893017E-2</v>
      </c>
      <c r="AG34" s="120">
        <f t="shared" si="126"/>
        <v>3.7365708194886833E-2</v>
      </c>
      <c r="AH34" s="120">
        <f t="shared" si="126"/>
        <v>4.4949891749113909E-2</v>
      </c>
      <c r="AI34" s="120">
        <f t="shared" si="126"/>
        <v>4.0586697450174854E-2</v>
      </c>
      <c r="AJ34" s="120">
        <f t="shared" si="126"/>
        <v>3.8330905783504961E-2</v>
      </c>
      <c r="AK34" s="120" t="e">
        <f t="shared" si="126"/>
        <v>#DIV/0!</v>
      </c>
      <c r="AL34" s="120">
        <f t="shared" si="126"/>
        <v>4.1228874396720232E-2</v>
      </c>
      <c r="AM34" s="120">
        <f t="shared" si="126"/>
        <v>3.7584695809566908E-2</v>
      </c>
      <c r="AN34" s="120">
        <f t="shared" si="126"/>
        <v>3.708401799837216E-2</v>
      </c>
      <c r="AO34" s="120">
        <f t="shared" si="126"/>
        <v>3.5878128436241184E-2</v>
      </c>
      <c r="AP34" s="120">
        <f t="shared" si="126"/>
        <v>3.7514654161781943E-2</v>
      </c>
      <c r="AQ34" s="120">
        <f t="shared" si="126"/>
        <v>4.1316129826938476E-2</v>
      </c>
      <c r="AR34" s="120">
        <f t="shared" si="126"/>
        <v>3.6867318087927217E-2</v>
      </c>
      <c r="AS34" s="120">
        <f t="shared" si="126"/>
        <v>3.2801638687630238E-2</v>
      </c>
      <c r="AT34" s="120">
        <f t="shared" si="126"/>
        <v>3.8932163746247458E-2</v>
      </c>
      <c r="AU34" s="120">
        <f t="shared" si="126"/>
        <v>3.5825213570239364E-2</v>
      </c>
      <c r="AV34" s="120">
        <f t="shared" si="126"/>
        <v>3.4504914105251694E-2</v>
      </c>
      <c r="AW34" s="120">
        <f t="shared" si="126"/>
        <v>3.2737702595073706E-2</v>
      </c>
      <c r="AX34" s="120">
        <f t="shared" si="126"/>
        <v>3.9401119692502359E-2</v>
      </c>
      <c r="AY34" s="120">
        <f t="shared" si="126"/>
        <v>3.7109294610591134E-2</v>
      </c>
      <c r="AZ34" s="120">
        <f t="shared" si="126"/>
        <v>3.7408594892563846E-2</v>
      </c>
      <c r="BA34" s="120">
        <f t="shared" si="126"/>
        <v>3.620183791653106E-2</v>
      </c>
      <c r="BB34" s="120">
        <f t="shared" si="126"/>
        <v>4.1558148091280174E-2</v>
      </c>
      <c r="BC34" s="120">
        <f t="shared" si="126"/>
        <v>3.8575747396708097E-2</v>
      </c>
      <c r="BD34" s="120">
        <f t="shared" si="126"/>
        <v>3.8159946658731604E-2</v>
      </c>
      <c r="BE34" s="120">
        <f t="shared" si="126"/>
        <v>3.4589450376492956E-2</v>
      </c>
      <c r="BF34" s="120">
        <f t="shared" si="126"/>
        <v>4.1637553651128631E-2</v>
      </c>
      <c r="BG34" s="120">
        <f t="shared" si="126"/>
        <v>3.7829195131942335E-2</v>
      </c>
      <c r="BH34" s="120">
        <f t="shared" si="126"/>
        <v>3.8467483235216753E-2</v>
      </c>
      <c r="BI34" s="120">
        <f t="shared" si="126"/>
        <v>3.5592567491796644E-2</v>
      </c>
      <c r="BJ34" s="120">
        <f t="shared" si="126"/>
        <v>4.4104420819592739E-2</v>
      </c>
      <c r="BK34" s="120">
        <f t="shared" si="126"/>
        <v>3.9519886780864898E-2</v>
      </c>
      <c r="BL34" s="120">
        <f t="shared" si="126"/>
        <v>3.686222549886449E-2</v>
      </c>
      <c r="BM34" s="120">
        <f t="shared" si="126"/>
        <v>3.7522492371045858E-2</v>
      </c>
      <c r="BN34" s="120">
        <f t="shared" si="126"/>
        <v>4.4734980030612818E-2</v>
      </c>
      <c r="BO34" s="120">
        <f t="shared" si="126"/>
        <v>4.1865138998940468E-2</v>
      </c>
      <c r="BP34" s="120">
        <f t="shared" si="126"/>
        <v>4.3182234946850362E-2</v>
      </c>
      <c r="BQ34" s="120">
        <f t="shared" si="126"/>
        <v>3.9839463604583569E-2</v>
      </c>
      <c r="BR34" s="120">
        <f t="shared" si="126"/>
        <v>4.6506404457227708E-2</v>
      </c>
      <c r="BS34" s="120">
        <f t="shared" si="126"/>
        <v>4.1430146550824686E-2</v>
      </c>
      <c r="BT34" s="120">
        <f t="shared" ref="BT34:CF34" si="127">BT33/BT$4</f>
        <v>4.1066574122274276E-2</v>
      </c>
      <c r="BU34" s="120">
        <f t="shared" si="127"/>
        <v>3.8209291393608492E-2</v>
      </c>
      <c r="BV34" s="120">
        <f t="shared" si="127"/>
        <v>4.4983347510777261E-2</v>
      </c>
      <c r="BW34" s="120">
        <f t="shared" si="127"/>
        <v>3.8490749303808261E-2</v>
      </c>
      <c r="BX34" s="120">
        <f t="shared" si="127"/>
        <v>3.7327740097356843E-2</v>
      </c>
      <c r="BY34" s="120">
        <f t="shared" si="127"/>
        <v>3.6378968652341213E-2</v>
      </c>
      <c r="BZ34" s="120">
        <f t="shared" si="127"/>
        <v>4.5245173867289261E-2</v>
      </c>
      <c r="CA34" s="120">
        <f t="shared" si="127"/>
        <v>3.9395087194869144E-2</v>
      </c>
      <c r="CB34" s="120">
        <f t="shared" si="127"/>
        <v>3.978004672716242E-2</v>
      </c>
      <c r="CC34" s="120">
        <f t="shared" si="127"/>
        <v>3.9493872573125872E-2</v>
      </c>
      <c r="CD34" s="120">
        <f t="shared" si="127"/>
        <v>4.4286858558162043E-2</v>
      </c>
      <c r="CE34" s="120">
        <f t="shared" si="127"/>
        <v>3.6284611194012176E-2</v>
      </c>
      <c r="CF34" s="120">
        <f t="shared" si="127"/>
        <v>3.7134598929417152E-2</v>
      </c>
      <c r="CG34" s="3"/>
      <c r="CH34" s="3"/>
      <c r="CI34" s="3"/>
      <c r="CJ34" s="3"/>
      <c r="CK34" s="3"/>
      <c r="CL34" s="3"/>
      <c r="CM34" s="23" t="s">
        <v>45</v>
      </c>
      <c r="CS34" s="23" t="s">
        <v>45</v>
      </c>
    </row>
    <row r="35" spans="1:97" hidden="1" outlineLevel="1" x14ac:dyDescent="0.55000000000000004">
      <c r="A35">
        <v>56</v>
      </c>
      <c r="D35" t="s">
        <v>554</v>
      </c>
      <c r="F35" s="51"/>
      <c r="G35" s="121">
        <f>INDEX(三表!$A$8:$CB$189,MATCH(financials!$A35,三表!$A$8:$A$189),MATCH(financials!G$1,三表!$A$8:$CB$8))</f>
        <v>13613</v>
      </c>
      <c r="H35" s="121">
        <f>INDEX(三表!$A$8:$CB$189,MATCH(financials!$A35,三表!$A$8:$A$189),MATCH(financials!H$1,三表!$A$8:$CB$8))</f>
        <v>14027</v>
      </c>
      <c r="I35" s="121">
        <f>INDEX(三表!$A$8:$CB$189,MATCH(financials!$A35,三表!$A$8:$A$189),MATCH(financials!I$1,三表!$A$8:$CB$8))</f>
        <v>14779</v>
      </c>
      <c r="J35" s="121">
        <f>INDEX(三表!$A$8:$CB$189,MATCH(financials!$A35,三表!$A$8:$A$189),MATCH(financials!J$1,三表!$A$8:$CB$8))</f>
        <v>18339</v>
      </c>
      <c r="K35" s="121">
        <f>INDEX(三表!$A$8:$CB$189,MATCH(financials!$A35,三表!$A$8:$A$189),MATCH(financials!K$1,三表!$A$8:$CB$8))</f>
        <v>20640</v>
      </c>
      <c r="L35" s="121">
        <f>INDEX(三表!$A$8:$CB$189,MATCH(financials!$A35,三表!$A$8:$A$189),MATCH(financials!L$1,三表!$A$8:$CB$8))</f>
        <v>23122</v>
      </c>
      <c r="M35" s="121">
        <f>INDEX(三表!$A$8:$CB$189,MATCH(financials!$A35,三表!$A$8:$A$189),MATCH(financials!M$1,三表!$A$8:$CB$8))</f>
        <v>23533</v>
      </c>
      <c r="N35" s="121">
        <f>INDEX(三表!$A$8:$CB$189,MATCH(financials!$A35,三表!$A$8:$A$189),MATCH(financials!N$1,三表!$A$8:$CB$8))</f>
        <v>24876</v>
      </c>
      <c r="O35" s="121">
        <f>INDEX(三表!$A$8:$CB$189,MATCH(financials!$A35,三表!$A$8:$A$189),MATCH(financials!O$1,三表!$A$8:$CB$8))</f>
        <v>22347</v>
      </c>
      <c r="P35" s="121">
        <f>INDEX(三表!$A$8:$CB$189,MATCH(financials!$A35,三表!$A$8:$A$189),MATCH(financials!P$1,三表!$A$8:$CB$8))</f>
        <v>23091</v>
      </c>
      <c r="Q35" s="121">
        <f>INDEX(三表!$A$8:$CB$189,MATCH(financials!$A35,三表!$A$8:$A$189),MATCH(financials!Q$1,三表!$A$8:$CB$8))</f>
        <v>23725</v>
      </c>
      <c r="R35" s="121">
        <f>INDEX(三表!$A$8:$CB$189,MATCH(financials!$A35,三表!$A$8:$A$189),MATCH(financials!R$1,三表!$A$8:$CB$8))</f>
        <v>24281</v>
      </c>
      <c r="S35" s="121">
        <f>INDEX(三表!$A$8:$CB$189,MATCH(financials!$A35,三表!$A$8:$A$189),MATCH(financials!S$1,三表!$A$8:$CB$8))</f>
        <v>21519</v>
      </c>
      <c r="T35" s="121">
        <f>INDEX(三表!$A$8:$CB$189,MATCH(financials!$A35,三表!$A$8:$A$189),MATCH(financials!T$1,三表!$A$8:$CB$8))</f>
        <v>21833</v>
      </c>
      <c r="U35" s="121">
        <f>INDEX(三表!$A$8:$CB$189,MATCH(financials!$A35,三表!$A$8:$A$189),MATCH(financials!U$1,三表!$A$8:$CB$8))</f>
        <v>22187</v>
      </c>
      <c r="V35" s="121">
        <f>INDEX(三表!$A$8:$CB$189,MATCH(financials!$A35,三表!$A$8:$A$189),MATCH(financials!V$1,三表!$A$8:$CB$8))</f>
        <v>21923</v>
      </c>
      <c r="W35" s="121">
        <f>INDEX(三表!$A$8:$CB$189,MATCH(financials!$A35,三表!$A$8:$A$189),MATCH(financials!W$1,三表!$A$8:$CB$8))</f>
        <v>20255</v>
      </c>
      <c r="X35" s="121">
        <f>INDEX(三表!$A$8:$CB$189,MATCH(financials!$A35,三表!$A$8:$A$189),MATCH(financials!X$1,三表!$A$8:$CB$8))</f>
        <v>21184</v>
      </c>
      <c r="Y35" s="121">
        <f>INDEX(三表!$A$8:$CB$189,MATCH(financials!$A35,三表!$A$8:$A$189),MATCH(financials!Y$1,三表!$A$8:$CB$8))</f>
        <v>21471</v>
      </c>
      <c r="Z35" s="121">
        <f>INDEX(三表!$A$8:$CB$189,MATCH(financials!$A35,三表!$A$8:$A$189),MATCH(financials!Z$1,三表!$A$8:$CB$8))</f>
        <v>21867</v>
      </c>
      <c r="AA35" s="121">
        <f>INDEX(三表!$A$8:$CB$189,MATCH(financials!$A35,三表!$A$8:$A$189),MATCH(financials!AA$1,三表!$A$8:$CB$8))</f>
        <v>20267</v>
      </c>
      <c r="AB35" s="121">
        <f>INDEX(三表!$A$8:$CB$189,MATCH(financials!$A35,三表!$A$8:$A$189),MATCH(financials!AB$1,三表!$A$8:$CB$8))</f>
        <v>20233</v>
      </c>
      <c r="AC35" s="121">
        <f>INDEX(三表!$A$8:$CB$189,MATCH(financials!$A35,三表!$A$8:$A$189),MATCH(financials!AC$1,三表!$A$8:$CB$8))</f>
        <v>20281</v>
      </c>
      <c r="AD35" s="121">
        <f>INDEX(三表!$A$8:$CB$189,MATCH(financials!$A35,三表!$A$8:$A$189),MATCH(financials!AD$1,三表!$A$8:$CB$8))</f>
        <v>8092</v>
      </c>
      <c r="AE35" s="121">
        <f>INDEX(三表!$A$8:$CB$189,MATCH(financials!$A35,三表!$A$8:$A$189),MATCH(financials!AE$1,三表!$A$8:$CB$8))</f>
        <v>19408</v>
      </c>
      <c r="AF35" s="121">
        <f>INDEX(三表!$A$8:$CB$189,MATCH(financials!$A35,三表!$A$8:$A$189),MATCH(financials!AF$1,三表!$A$8:$CB$8))</f>
        <v>19896</v>
      </c>
      <c r="AG35" s="121">
        <f>INDEX(三表!$A$8:$CB$189,MATCH(financials!$A35,三表!$A$8:$A$189),MATCH(financials!AG$1,三表!$A$8:$CB$8))</f>
        <v>19997</v>
      </c>
      <c r="AH35" s="121">
        <f>INDEX(三表!$A$8:$CB$189,MATCH(financials!$A35,三表!$A$8:$A$189),MATCH(financials!AH$1,三表!$A$8:$CB$8))</f>
        <v>7833</v>
      </c>
      <c r="AI35" s="121">
        <f>INDEX(三表!$A$8:$CB$189,MATCH(financials!$A35,三表!$A$8:$A$189),MATCH(financials!AI$1,三表!$A$8:$CB$8))</f>
        <v>19110</v>
      </c>
      <c r="AJ35" s="121">
        <f>INDEX(三表!$A$8:$CB$189,MATCH(financials!$A35,三表!$A$8:$A$189),MATCH(financials!AJ$1,三表!$A$8:$CB$8))</f>
        <v>19143</v>
      </c>
      <c r="AK35" s="121">
        <f>INDEX(三表!$A$8:$CB$189,MATCH(financials!$A35,三表!$A$8:$A$189),MATCH(financials!AK$1,三表!$A$8:$CB$8))</f>
        <v>0</v>
      </c>
      <c r="AL35" s="121">
        <f>INDEX(三表!$A$8:$CB$189,MATCH(financials!$A35,三表!$A$8:$A$189),MATCH(financials!AL$1,三表!$A$8:$CB$8))</f>
        <v>18388</v>
      </c>
      <c r="AM35" s="121">
        <f>INDEX(三表!$A$8:$CB$189,MATCH(financials!$A35,三表!$A$8:$A$189),MATCH(financials!AM$1,三表!$A$8:$CB$8))</f>
        <v>18789</v>
      </c>
      <c r="AN35" s="121">
        <f>INDEX(三表!$A$8:$CB$189,MATCH(financials!$A35,三表!$A$8:$A$189),MATCH(financials!AN$1,三表!$A$8:$CB$8))</f>
        <v>18989</v>
      </c>
      <c r="AO35" s="121">
        <f>INDEX(三表!$A$8:$CB$189,MATCH(financials!$A35,三表!$A$8:$A$189),MATCH(financials!AO$1,三表!$A$8:$CB$8))</f>
        <v>7302</v>
      </c>
      <c r="AP35" s="121">
        <f>INDEX(三表!$A$8:$CB$189,MATCH(financials!$A35,三表!$A$8:$A$189),MATCH(financials!AP$1,三表!$A$8:$CB$8))</f>
        <v>19377</v>
      </c>
      <c r="AQ35" s="121">
        <f>INDEX(三表!$A$8:$CB$189,MATCH(financials!$A35,三表!$A$8:$A$189),MATCH(financials!AQ$1,三表!$A$8:$CB$8))</f>
        <v>19106</v>
      </c>
      <c r="AR35" s="121">
        <f>INDEX(三表!$A$8:$CB$189,MATCH(financials!$A35,三表!$A$8:$A$189),MATCH(financials!AR$1,三表!$A$8:$CB$8))</f>
        <v>19179</v>
      </c>
      <c r="AS35" s="121">
        <f>INDEX(三表!$A$8:$CB$189,MATCH(financials!$A35,三表!$A$8:$A$189),MATCH(financials!AS$1,三表!$A$8:$CB$8))</f>
        <v>6900</v>
      </c>
      <c r="AT35" s="121">
        <f>INDEX(三表!$A$8:$CB$189,MATCH(financials!$A35,三表!$A$8:$A$189),MATCH(financials!AT$1,三表!$A$8:$CB$8))</f>
        <v>17734</v>
      </c>
      <c r="AU35" s="121">
        <f>INDEX(三表!$A$8:$CB$189,MATCH(financials!$A35,三表!$A$8:$A$189),MATCH(financials!AU$1,三表!$A$8:$CB$8))</f>
        <v>17965</v>
      </c>
      <c r="AV35" s="121">
        <f>INDEX(三表!$A$8:$CB$189,MATCH(financials!$A35,三表!$A$8:$A$189),MATCH(financials!AV$1,三表!$A$8:$CB$8))</f>
        <v>18480</v>
      </c>
      <c r="AW35" s="121">
        <f>INDEX(三表!$A$8:$CB$189,MATCH(financials!$A35,三表!$A$8:$A$189),MATCH(financials!AW$1,三表!$A$8:$CB$8))</f>
        <v>6566</v>
      </c>
      <c r="AX35" s="121">
        <f>INDEX(三表!$A$8:$CB$189,MATCH(financials!$A35,三表!$A$8:$A$189),MATCH(financials!AX$1,三表!$A$8:$CB$8))</f>
        <v>13950</v>
      </c>
      <c r="AY35" s="121">
        <f>INDEX(三表!$A$8:$CB$189,MATCH(financials!$A35,三表!$A$8:$A$189),MATCH(financials!AY$1,三表!$A$8:$CB$8))</f>
        <v>11906</v>
      </c>
      <c r="AZ35" s="121">
        <f>INDEX(三表!$A$8:$CB$189,MATCH(financials!$A35,三表!$A$8:$A$189),MATCH(financials!AZ$1,三表!$A$8:$CB$8))</f>
        <v>12313</v>
      </c>
      <c r="BA35" s="121">
        <f>INDEX(三表!$A$8:$CB$189,MATCH(financials!$A35,三表!$A$8:$A$189),MATCH(financials!BA$1,三表!$A$8:$CB$8))</f>
        <v>12947</v>
      </c>
      <c r="BB35" s="121">
        <f>INDEX(三表!$A$8:$CB$189,MATCH(financials!$A35,三表!$A$8:$A$189),MATCH(financials!BB$1,三表!$A$8:$CB$8))</f>
        <v>13089</v>
      </c>
      <c r="BC35" s="121">
        <f>INDEX(三表!$A$8:$CB$189,MATCH(financials!$A35,三表!$A$8:$A$189),MATCH(financials!BC$1,三表!$A$8:$CB$8))</f>
        <v>13476</v>
      </c>
      <c r="BD35" s="121">
        <f>INDEX(三表!$A$8:$CB$189,MATCH(financials!$A35,三表!$A$8:$A$189),MATCH(financials!BD$1,三表!$A$8:$CB$8))</f>
        <v>13710</v>
      </c>
      <c r="BE35" s="121">
        <f>INDEX(三表!$A$8:$CB$189,MATCH(financials!$A35,三表!$A$8:$A$189),MATCH(financials!BE$1,三表!$A$8:$CB$8))</f>
        <v>14233</v>
      </c>
      <c r="BF35" s="121">
        <f>INDEX(三表!$A$8:$CB$189,MATCH(financials!$A35,三表!$A$8:$A$189),MATCH(financials!BF$1,三表!$A$8:$CB$8))</f>
        <v>14543</v>
      </c>
      <c r="BG35" s="121">
        <f>INDEX(三表!$A$8:$CB$189,MATCH(financials!$A35,三表!$A$8:$A$189),MATCH(financials!BG$1,三表!$A$8:$CB$8))</f>
        <v>14951</v>
      </c>
      <c r="BH35" s="121">
        <f>INDEX(三表!$A$8:$CB$189,MATCH(financials!$A35,三表!$A$8:$A$189),MATCH(financials!BH$1,三表!$A$8:$CB$8))</f>
        <v>15098</v>
      </c>
      <c r="BI35" s="121">
        <f>INDEX(三表!$A$8:$CB$189,MATCH(financials!$A35,三表!$A$8:$A$189),MATCH(financials!BI$1,三表!$A$8:$CB$8))</f>
        <v>16070</v>
      </c>
      <c r="BJ35" s="121">
        <f>INDEX(三表!$A$8:$CB$189,MATCH(financials!$A35,三表!$A$8:$A$189),MATCH(financials!BJ$1,三表!$A$8:$CB$8))</f>
        <v>21151</v>
      </c>
      <c r="BK35" s="121">
        <f>INDEX(三表!$A$8:$CB$189,MATCH(financials!$A35,三表!$A$8:$A$189),MATCH(financials!BK$1,三表!$A$8:$CB$8))</f>
        <v>21498</v>
      </c>
      <c r="BL35" s="121">
        <f>INDEX(三表!$A$8:$CB$189,MATCH(financials!$A35,三表!$A$8:$A$189),MATCH(financials!BL$1,三表!$A$8:$CB$8))</f>
        <v>21976</v>
      </c>
      <c r="BM35" s="121">
        <f>INDEX(三表!$A$8:$CB$189,MATCH(financials!$A35,三表!$A$8:$A$189),MATCH(financials!BM$1,三表!$A$8:$CB$8))</f>
        <v>18744</v>
      </c>
      <c r="BN35" s="121">
        <f>INDEX(三表!$A$8:$CB$189,MATCH(financials!$A35,三表!$A$8:$A$189),MATCH(financials!BN$1,三表!$A$8:$CB$8))</f>
        <v>21426</v>
      </c>
      <c r="BO35" s="121">
        <f>INDEX(三表!$A$8:$CB$189,MATCH(financials!$A35,三表!$A$8:$A$189),MATCH(financials!BO$1,三表!$A$8:$CB$8))</f>
        <v>21270</v>
      </c>
      <c r="BP35" s="121">
        <f>INDEX(三表!$A$8:$CB$189,MATCH(financials!$A35,三表!$A$8:$A$189),MATCH(financials!BP$1,三表!$A$8:$CB$8))</f>
        <v>21448</v>
      </c>
      <c r="BQ35" s="121">
        <f>INDEX(三表!$A$8:$CB$189,MATCH(financials!$A35,三表!$A$8:$A$189),MATCH(financials!BQ$1,三表!$A$8:$CB$8))</f>
        <v>21936</v>
      </c>
      <c r="BR35" s="121">
        <f>INDEX(三表!$A$8:$CB$189,MATCH(financials!$A35,三表!$A$8:$A$189),MATCH(financials!BR$1,三表!$A$8:$CB$8))</f>
        <v>21704</v>
      </c>
      <c r="BS35" s="121">
        <f>INDEX(三表!$A$8:$CB$189,MATCH(financials!$A35,三表!$A$8:$A$189),MATCH(financials!BS$1,三表!$A$8:$CB$8))</f>
        <v>21937</v>
      </c>
      <c r="BT35" s="121">
        <f>INDEX(三表!$A$8:$CB$189,MATCH(financials!$A35,三表!$A$8:$A$189),MATCH(financials!BT$1,三表!$A$8:$CB$8))</f>
        <v>22025</v>
      </c>
      <c r="BU35" s="121">
        <f>INDEX(三表!$A$8:$CB$189,MATCH(financials!$A35,三表!$A$8:$A$189),MATCH(financials!BU$1,三表!$A$8:$CB$8))</f>
        <v>21675</v>
      </c>
      <c r="BV35" s="121">
        <f>INDEX(三表!$A$8:$CB$189,MATCH(financials!$A35,三表!$A$8:$A$189),MATCH(financials!BV$1,三表!$A$8:$CB$8))</f>
        <v>21601</v>
      </c>
      <c r="BW35" s="121">
        <f>INDEX(三表!$A$8:$CB$189,MATCH(financials!$A35,三表!$A$8:$A$189),MATCH(financials!BW$1,三表!$A$8:$CB$8))</f>
        <v>22422</v>
      </c>
      <c r="BX35" s="121">
        <f>INDEX(三表!$A$8:$CB$189,MATCH(financials!$A35,三表!$A$8:$A$189),MATCH(financials!BX$1,三表!$A$8:$CB$8))</f>
        <v>22848</v>
      </c>
      <c r="BY35" s="121">
        <f>INDEX(三表!$A$8:$CB$189,MATCH(financials!$A35,三表!$A$8:$A$189),MATCH(financials!BY$1,三表!$A$8:$CB$8))</f>
        <v>22867</v>
      </c>
      <c r="BZ35" s="121">
        <f>INDEX(三表!$A$8:$CB$189,MATCH(financials!$A35,三表!$A$8:$A$189),MATCH(financials!BZ$1,三表!$A$8:$CB$8))</f>
        <v>22108</v>
      </c>
      <c r="CA35" s="121">
        <f>INDEX(三表!$A$8:$CB$189,MATCH(financials!$A35,三表!$A$8:$A$189),MATCH(financials!CA$1,三表!$A$8:$CB$8))</f>
        <v>22468</v>
      </c>
      <c r="CB35" s="121">
        <f>INDEX(三表!$A$8:$CB$189,MATCH(financials!$A35,三表!$A$8:$A$189),MATCH(financials!CB$1,三表!$A$8:$CB$8))</f>
        <v>22432</v>
      </c>
      <c r="CC35" s="121">
        <f>INDEX(三表!$A$8:$CB$189,MATCH(financials!$A35,三表!$A$8:$A$189),MATCH(financials!CC$1,三表!$A$8:$CB$8))</f>
        <v>22587</v>
      </c>
      <c r="CD35" s="121">
        <f>INDEX(三表!$A$8:$CB$189,MATCH(financials!$A35,三表!$A$8:$A$189),MATCH(financials!CD$1,三表!$A$8:$CB$8))</f>
        <v>22065</v>
      </c>
      <c r="CE35" s="121">
        <f>INDEX(三表!$A$8:$CB$189,MATCH(financials!$A35,三表!$A$8:$A$189),MATCH(financials!CE$1,三表!$A$8:$CB$8))</f>
        <v>22293</v>
      </c>
      <c r="CF35" s="121">
        <f>INDEX(三表!$A$8:$CB$189,MATCH(financials!$A35,三表!$A$8:$A$189),MATCH(financials!CF$1,三表!$A$8:$CB$8))</f>
        <v>22069</v>
      </c>
      <c r="CG35" s="3"/>
      <c r="CH35" s="3"/>
      <c r="CI35" s="3"/>
      <c r="CJ35" s="3"/>
      <c r="CK35" s="3"/>
      <c r="CL35" s="3"/>
      <c r="CM35" s="23" t="s">
        <v>45</v>
      </c>
      <c r="CS35" s="23" t="s">
        <v>45</v>
      </c>
    </row>
    <row r="36" spans="1:97" hidden="1" outlineLevel="1" x14ac:dyDescent="0.55000000000000004">
      <c r="D36" s="49" t="s">
        <v>557</v>
      </c>
      <c r="F36" s="51"/>
      <c r="G36" s="120">
        <f>G35/G$4</f>
        <v>5.8383548131151757E-2</v>
      </c>
      <c r="H36" s="120">
        <f t="shared" ref="H36:BS36" si="128">H35/H$4</f>
        <v>5.6123040974981296E-2</v>
      </c>
      <c r="I36" s="120">
        <f t="shared" si="128"/>
        <v>5.6207808013387338E-2</v>
      </c>
      <c r="J36" s="120">
        <f t="shared" si="128"/>
        <v>8.1435365480001951E-2</v>
      </c>
      <c r="K36" s="120">
        <f t="shared" si="128"/>
        <v>7.2713437189541097E-2</v>
      </c>
      <c r="L36" s="120">
        <f t="shared" si="128"/>
        <v>7.2554630919657095E-2</v>
      </c>
      <c r="M36" s="120">
        <f t="shared" si="128"/>
        <v>7.1499753899627511E-2</v>
      </c>
      <c r="N36" s="120">
        <f t="shared" si="128"/>
        <v>8.2882426633259593E-2</v>
      </c>
      <c r="O36" s="120">
        <f t="shared" si="128"/>
        <v>7.0223898185246283E-2</v>
      </c>
      <c r="P36" s="120">
        <f t="shared" si="128"/>
        <v>6.8674365555453115E-2</v>
      </c>
      <c r="Q36" s="120">
        <f t="shared" si="128"/>
        <v>6.8638796470418054E-2</v>
      </c>
      <c r="R36" s="120">
        <f t="shared" si="128"/>
        <v>7.6259661619540259E-2</v>
      </c>
      <c r="S36" s="120">
        <f t="shared" si="128"/>
        <v>6.7915846083926673E-2</v>
      </c>
      <c r="T36" s="120">
        <f t="shared" si="128"/>
        <v>6.4015692391594367E-2</v>
      </c>
      <c r="U36" s="120">
        <f t="shared" si="128"/>
        <v>6.4087047697724733E-2</v>
      </c>
      <c r="V36" s="120">
        <f t="shared" si="128"/>
        <v>8.0537085338525397E-2</v>
      </c>
      <c r="W36" s="120">
        <f t="shared" si="128"/>
        <v>7.0522573838927904E-2</v>
      </c>
      <c r="X36" s="120">
        <f t="shared" si="128"/>
        <v>6.793270865000417E-2</v>
      </c>
      <c r="Y36" s="120">
        <f t="shared" si="128"/>
        <v>6.8909407766148983E-2</v>
      </c>
      <c r="Z36" s="120">
        <f t="shared" si="128"/>
        <v>7.987945205479452E-2</v>
      </c>
      <c r="AA36" s="120">
        <f t="shared" si="128"/>
        <v>6.9893678289748212E-2</v>
      </c>
      <c r="AB36" s="120">
        <f t="shared" si="128"/>
        <v>6.4978065527230219E-2</v>
      </c>
      <c r="AC36" s="120">
        <f t="shared" si="128"/>
        <v>6.4776280530066149E-2</v>
      </c>
      <c r="AD36" s="120">
        <f t="shared" si="128"/>
        <v>2.9707732013642355E-2</v>
      </c>
      <c r="AE36" s="120">
        <f t="shared" si="128"/>
        <v>6.5803437320937547E-2</v>
      </c>
      <c r="AF36" s="120">
        <f t="shared" si="128"/>
        <v>6.2185493802079099E-2</v>
      </c>
      <c r="AG36" s="120">
        <f t="shared" si="128"/>
        <v>6.2506446944382801E-2</v>
      </c>
      <c r="AH36" s="120">
        <f t="shared" si="128"/>
        <v>2.7846607250143089E-2</v>
      </c>
      <c r="AI36" s="120">
        <f t="shared" si="128"/>
        <v>6.4883033986351132E-2</v>
      </c>
      <c r="AJ36" s="120">
        <f t="shared" si="128"/>
        <v>6.0878497420860815E-2</v>
      </c>
      <c r="AK36" s="120" t="e">
        <f t="shared" si="128"/>
        <v>#DIV/0!</v>
      </c>
      <c r="AL36" s="120">
        <f t="shared" si="128"/>
        <v>6.361639191129409E-2</v>
      </c>
      <c r="AM36" s="120">
        <f t="shared" si="128"/>
        <v>5.5934958381461591E-2</v>
      </c>
      <c r="AN36" s="120">
        <f t="shared" si="128"/>
        <v>5.8322711427123489E-2</v>
      </c>
      <c r="AO36" s="120">
        <f t="shared" si="128"/>
        <v>2.0023088798642095E-2</v>
      </c>
      <c r="AP36" s="120">
        <f t="shared" si="128"/>
        <v>5.6790738569753807E-2</v>
      </c>
      <c r="AQ36" s="120">
        <f t="shared" si="128"/>
        <v>5.8834760115784937E-2</v>
      </c>
      <c r="AR36" s="120">
        <f t="shared" si="128"/>
        <v>5.6193141032214587E-2</v>
      </c>
      <c r="AS36" s="120">
        <f t="shared" si="128"/>
        <v>1.7492179221319164E-2</v>
      </c>
      <c r="AT36" s="120">
        <f t="shared" si="128"/>
        <v>5.3939296240308778E-2</v>
      </c>
      <c r="AU36" s="120">
        <f t="shared" si="128"/>
        <v>4.903245175905456E-2</v>
      </c>
      <c r="AV36" s="120">
        <f t="shared" si="128"/>
        <v>5.0311725790204459E-2</v>
      </c>
      <c r="AW36" s="120">
        <f t="shared" si="128"/>
        <v>1.6041474271586118E-2</v>
      </c>
      <c r="AX36" s="120">
        <f t="shared" si="128"/>
        <v>4.1630358229978633E-2</v>
      </c>
      <c r="AY36" s="120">
        <f t="shared" si="128"/>
        <v>3.2669569774748448E-2</v>
      </c>
      <c r="AZ36" s="120">
        <f t="shared" si="128"/>
        <v>3.462987962650467E-2</v>
      </c>
      <c r="BA36" s="120">
        <f t="shared" si="128"/>
        <v>3.2164781464817986E-2</v>
      </c>
      <c r="BB36" s="120">
        <f t="shared" si="128"/>
        <v>3.7919456282102908E-2</v>
      </c>
      <c r="BC36" s="120">
        <f t="shared" si="128"/>
        <v>3.6213637890493783E-2</v>
      </c>
      <c r="BD36" s="120">
        <f t="shared" si="128"/>
        <v>3.777421434593576E-2</v>
      </c>
      <c r="BE36" s="120">
        <f t="shared" si="128"/>
        <v>3.4784967654110384E-2</v>
      </c>
      <c r="BF36" s="120">
        <f t="shared" si="128"/>
        <v>4.1474996078655048E-2</v>
      </c>
      <c r="BG36" s="120">
        <f t="shared" si="128"/>
        <v>3.9512665671207897E-2</v>
      </c>
      <c r="BH36" s="120">
        <f t="shared" si="128"/>
        <v>4.0940509085387183E-2</v>
      </c>
      <c r="BI36" s="120">
        <f t="shared" si="128"/>
        <v>3.9176202711861098E-2</v>
      </c>
      <c r="BJ36" s="120">
        <f t="shared" si="128"/>
        <v>6.0970758480732419E-2</v>
      </c>
      <c r="BK36" s="120">
        <f t="shared" si="128"/>
        <v>5.7405305811826596E-2</v>
      </c>
      <c r="BL36" s="120">
        <f t="shared" si="128"/>
        <v>5.6649249479933286E-2</v>
      </c>
      <c r="BM36" s="120">
        <f t="shared" si="128"/>
        <v>4.7705460015117926E-2</v>
      </c>
      <c r="BN36" s="120">
        <f t="shared" si="128"/>
        <v>6.3434260895824643E-2</v>
      </c>
      <c r="BO36" s="120">
        <f t="shared" si="128"/>
        <v>6.4573713307285258E-2</v>
      </c>
      <c r="BP36" s="120">
        <f t="shared" si="128"/>
        <v>6.3436477749318251E-2</v>
      </c>
      <c r="BQ36" s="120">
        <f t="shared" si="128"/>
        <v>5.8226295797864293E-2</v>
      </c>
      <c r="BR36" s="120">
        <f t="shared" si="128"/>
        <v>6.7706936030297163E-2</v>
      </c>
      <c r="BS36" s="120">
        <f t="shared" si="128"/>
        <v>6.1860408718039821E-2</v>
      </c>
      <c r="BT36" s="120">
        <f t="shared" ref="BT36:CF36" si="129">BT35/BT$4</f>
        <v>6.3696570073457109E-2</v>
      </c>
      <c r="BU36" s="120">
        <f t="shared" si="129"/>
        <v>5.4485946773451581E-2</v>
      </c>
      <c r="BV36" s="120">
        <f t="shared" si="129"/>
        <v>6.2287518562839719E-2</v>
      </c>
      <c r="BW36" s="120">
        <f t="shared" si="129"/>
        <v>5.792211952281804E-2</v>
      </c>
      <c r="BX36" s="120">
        <f t="shared" si="129"/>
        <v>5.8017973179891776E-2</v>
      </c>
      <c r="BY36" s="120">
        <f t="shared" si="129"/>
        <v>5.4014536469910168E-2</v>
      </c>
      <c r="BZ36" s="120">
        <f t="shared" si="129"/>
        <v>6.3566363997078726E-2</v>
      </c>
      <c r="CA36" s="120">
        <f t="shared" si="129"/>
        <v>5.7502034632256213E-2</v>
      </c>
      <c r="CB36" s="120">
        <f t="shared" si="129"/>
        <v>5.7910702069161366E-2</v>
      </c>
      <c r="CC36" s="120">
        <f t="shared" si="129"/>
        <v>5.5537797273639278E-2</v>
      </c>
      <c r="CD36" s="120">
        <f t="shared" si="129"/>
        <v>6.0320341610237374E-2</v>
      </c>
      <c r="CE36" s="120">
        <f t="shared" si="129"/>
        <v>5.2803240247282029E-2</v>
      </c>
      <c r="CF36" s="120">
        <f t="shared" si="129"/>
        <v>5.4894732652776945E-2</v>
      </c>
      <c r="CG36" s="3"/>
      <c r="CH36" s="3"/>
      <c r="CI36" s="3"/>
      <c r="CJ36" s="3"/>
      <c r="CK36" s="3"/>
      <c r="CL36" s="3"/>
      <c r="CM36" s="23" t="s">
        <v>45</v>
      </c>
      <c r="CS36" s="23" t="s">
        <v>45</v>
      </c>
    </row>
    <row r="37" spans="1:97" hidden="1" outlineLevel="1" x14ac:dyDescent="0.55000000000000004">
      <c r="D37" t="s">
        <v>546</v>
      </c>
      <c r="F37" s="51"/>
      <c r="G37" s="121">
        <f>G27-SUM(G29,G31,G33,G35)</f>
        <v>91277</v>
      </c>
      <c r="H37" s="121">
        <f t="shared" ref="H37:BS37" si="130">H27-SUM(H29,H31,H33,H35)</f>
        <v>90388</v>
      </c>
      <c r="I37" s="121">
        <f t="shared" si="130"/>
        <v>94753</v>
      </c>
      <c r="J37" s="121">
        <f t="shared" si="130"/>
        <v>86185</v>
      </c>
      <c r="K37" s="121">
        <f t="shared" si="130"/>
        <v>122849</v>
      </c>
      <c r="L37" s="121">
        <f t="shared" si="130"/>
        <v>132518</v>
      </c>
      <c r="M37" s="121">
        <f t="shared" si="130"/>
        <v>133334</v>
      </c>
      <c r="N37" s="121">
        <f t="shared" si="130"/>
        <v>126805</v>
      </c>
      <c r="O37" s="121">
        <f t="shared" si="130"/>
        <v>138698</v>
      </c>
      <c r="P37" s="121">
        <f t="shared" si="130"/>
        <v>141924</v>
      </c>
      <c r="Q37" s="121">
        <f t="shared" si="130"/>
        <v>137581</v>
      </c>
      <c r="R37" s="121">
        <f t="shared" si="130"/>
        <v>136460</v>
      </c>
      <c r="S37" s="121">
        <f t="shared" si="130"/>
        <v>65835</v>
      </c>
      <c r="T37" s="121">
        <f t="shared" si="130"/>
        <v>72359</v>
      </c>
      <c r="U37" s="121">
        <f t="shared" si="130"/>
        <v>68160</v>
      </c>
      <c r="V37" s="121">
        <f t="shared" si="130"/>
        <v>64632</v>
      </c>
      <c r="W37" s="121">
        <f t="shared" si="130"/>
        <v>62763</v>
      </c>
      <c r="X37" s="121">
        <f t="shared" si="130"/>
        <v>67802</v>
      </c>
      <c r="Y37" s="121">
        <f t="shared" si="130"/>
        <v>63213</v>
      </c>
      <c r="Z37" s="121">
        <f t="shared" si="130"/>
        <v>62995</v>
      </c>
      <c r="AA37" s="121">
        <f t="shared" si="130"/>
        <v>61186</v>
      </c>
      <c r="AB37" s="121">
        <f t="shared" si="130"/>
        <v>66121</v>
      </c>
      <c r="AC37" s="121">
        <f t="shared" si="130"/>
        <v>61417</v>
      </c>
      <c r="AD37" s="121">
        <f t="shared" si="130"/>
        <v>74728</v>
      </c>
      <c r="AE37" s="121">
        <f t="shared" si="130"/>
        <v>59608</v>
      </c>
      <c r="AF37" s="121">
        <f t="shared" si="130"/>
        <v>66589</v>
      </c>
      <c r="AG37" s="121">
        <f t="shared" si="130"/>
        <v>63276</v>
      </c>
      <c r="AH37" s="121">
        <f t="shared" si="130"/>
        <v>73721</v>
      </c>
      <c r="AI37" s="121">
        <f t="shared" si="130"/>
        <v>61608</v>
      </c>
      <c r="AJ37" s="121">
        <f t="shared" si="130"/>
        <v>64883</v>
      </c>
      <c r="AK37" s="121">
        <f t="shared" si="130"/>
        <v>0</v>
      </c>
      <c r="AL37" s="121">
        <f t="shared" si="130"/>
        <v>61346</v>
      </c>
      <c r="AM37" s="121">
        <f t="shared" si="130"/>
        <v>72055</v>
      </c>
      <c r="AN37" s="121">
        <f t="shared" si="130"/>
        <v>65618</v>
      </c>
      <c r="AO37" s="121">
        <f t="shared" si="130"/>
        <v>88934</v>
      </c>
      <c r="AP37" s="121">
        <f t="shared" si="130"/>
        <v>65532</v>
      </c>
      <c r="AQ37" s="121">
        <f t="shared" si="130"/>
        <v>71244</v>
      </c>
      <c r="AR37" s="121">
        <f t="shared" si="130"/>
        <v>67358</v>
      </c>
      <c r="AS37" s="121">
        <f t="shared" si="130"/>
        <v>92413</v>
      </c>
      <c r="AT37" s="121">
        <f t="shared" si="130"/>
        <v>66003</v>
      </c>
      <c r="AU37" s="121">
        <f t="shared" si="130"/>
        <v>72595</v>
      </c>
      <c r="AV37" s="121">
        <f t="shared" si="130"/>
        <v>69714</v>
      </c>
      <c r="AW37" s="121">
        <f t="shared" si="130"/>
        <v>100327</v>
      </c>
      <c r="AX37" s="121">
        <f t="shared" si="130"/>
        <v>54513</v>
      </c>
      <c r="AY37" s="121">
        <f t="shared" si="130"/>
        <v>60041</v>
      </c>
      <c r="AZ37" s="121">
        <f t="shared" si="130"/>
        <v>56378</v>
      </c>
      <c r="BA37" s="121">
        <f t="shared" si="130"/>
        <v>69330</v>
      </c>
      <c r="BB37" s="121">
        <f t="shared" si="130"/>
        <v>25743</v>
      </c>
      <c r="BC37" s="121">
        <f t="shared" si="130"/>
        <v>26779</v>
      </c>
      <c r="BD37" s="121">
        <f t="shared" si="130"/>
        <v>22058</v>
      </c>
      <c r="BE37" s="121">
        <f t="shared" si="130"/>
        <v>27790</v>
      </c>
      <c r="BF37" s="121">
        <f t="shared" si="130"/>
        <v>22671</v>
      </c>
      <c r="BG37" s="121">
        <f t="shared" si="130"/>
        <v>25800</v>
      </c>
      <c r="BH37" s="121">
        <f t="shared" si="130"/>
        <v>22150</v>
      </c>
      <c r="BI37" s="121">
        <f t="shared" si="130"/>
        <v>28838</v>
      </c>
      <c r="BJ37" s="121">
        <f t="shared" si="130"/>
        <v>16998</v>
      </c>
      <c r="BK37" s="121">
        <f t="shared" si="130"/>
        <v>19345</v>
      </c>
      <c r="BL37" s="121">
        <f t="shared" si="130"/>
        <v>15192</v>
      </c>
      <c r="BM37" s="121">
        <f t="shared" si="130"/>
        <v>21772</v>
      </c>
      <c r="BN37" s="121">
        <f t="shared" si="130"/>
        <v>14989</v>
      </c>
      <c r="BO37" s="121">
        <f t="shared" si="130"/>
        <v>11758</v>
      </c>
      <c r="BP37" s="121">
        <f t="shared" si="130"/>
        <v>8910</v>
      </c>
      <c r="BQ37" s="121">
        <f t="shared" si="130"/>
        <v>14619</v>
      </c>
      <c r="BR37" s="121">
        <f t="shared" si="130"/>
        <v>10388</v>
      </c>
      <c r="BS37" s="121">
        <f t="shared" si="130"/>
        <v>10901</v>
      </c>
      <c r="BT37" s="121">
        <f t="shared" ref="BT37:CF37" si="131">BT27-SUM(BT29,BT31,BT33,BT35)</f>
        <v>9614</v>
      </c>
      <c r="BU37" s="121">
        <f t="shared" si="131"/>
        <v>24415</v>
      </c>
      <c r="BV37" s="121">
        <f t="shared" si="131"/>
        <v>11719</v>
      </c>
      <c r="BW37" s="121">
        <f t="shared" si="131"/>
        <v>10707</v>
      </c>
      <c r="BX37" s="121">
        <f t="shared" si="131"/>
        <v>13119</v>
      </c>
      <c r="BY37" s="121">
        <f t="shared" si="131"/>
        <v>17956</v>
      </c>
      <c r="BZ37" s="121">
        <f t="shared" si="131"/>
        <v>13964</v>
      </c>
      <c r="CA37" s="121">
        <f t="shared" si="131"/>
        <v>22837</v>
      </c>
      <c r="CB37" s="121">
        <f t="shared" si="131"/>
        <v>25875</v>
      </c>
      <c r="CC37" s="121">
        <f t="shared" si="131"/>
        <v>41035</v>
      </c>
      <c r="CD37" s="121">
        <f t="shared" si="131"/>
        <v>16311</v>
      </c>
      <c r="CE37" s="121">
        <f t="shared" si="131"/>
        <v>22242</v>
      </c>
      <c r="CF37" s="121">
        <f t="shared" si="131"/>
        <v>12657</v>
      </c>
      <c r="CG37" s="3"/>
      <c r="CH37" s="3"/>
      <c r="CI37" s="3"/>
      <c r="CJ37" s="3"/>
      <c r="CK37" s="3"/>
      <c r="CL37" s="3"/>
      <c r="CM37" s="23" t="s">
        <v>45</v>
      </c>
      <c r="CS37" s="23" t="s">
        <v>45</v>
      </c>
    </row>
    <row r="38" spans="1:97" hidden="1" outlineLevel="1" x14ac:dyDescent="0.55000000000000004">
      <c r="D38" s="49" t="s">
        <v>557</v>
      </c>
      <c r="F38" s="51"/>
      <c r="G38" s="120">
        <f>G37/G$4</f>
        <v>0.39146956018270324</v>
      </c>
      <c r="H38" s="120">
        <f t="shared" ref="H38:BS38" si="132">H37/H$4</f>
        <v>0.36164892191107217</v>
      </c>
      <c r="I38" s="120">
        <f t="shared" si="132"/>
        <v>0.36036663053606405</v>
      </c>
      <c r="J38" s="120">
        <f t="shared" si="132"/>
        <v>0.38270936113713772</v>
      </c>
      <c r="K38" s="120">
        <f t="shared" si="132"/>
        <v>0.43278939172955111</v>
      </c>
      <c r="L38" s="120">
        <f t="shared" si="132"/>
        <v>0.41582884612970844</v>
      </c>
      <c r="M38" s="120">
        <f t="shared" si="132"/>
        <v>0.40510551933255146</v>
      </c>
      <c r="N38" s="120">
        <f t="shared" si="132"/>
        <v>0.42249180371564893</v>
      </c>
      <c r="O38" s="120">
        <f t="shared" si="132"/>
        <v>0.43584884908476706</v>
      </c>
      <c r="P38" s="120">
        <f t="shared" si="132"/>
        <v>0.42209261864328645</v>
      </c>
      <c r="Q38" s="120">
        <f t="shared" si="132"/>
        <v>0.39803558512946624</v>
      </c>
      <c r="R38" s="120">
        <f t="shared" si="132"/>
        <v>0.42858174805825394</v>
      </c>
      <c r="S38" s="120">
        <f t="shared" si="132"/>
        <v>0.20778101802757157</v>
      </c>
      <c r="T38" s="120">
        <f t="shared" si="132"/>
        <v>0.21216101707339241</v>
      </c>
      <c r="U38" s="120">
        <f t="shared" si="132"/>
        <v>0.19687984725636262</v>
      </c>
      <c r="V38" s="120">
        <f t="shared" si="132"/>
        <v>0.2374343337864149</v>
      </c>
      <c r="W38" s="120">
        <f t="shared" si="132"/>
        <v>0.21852423114552613</v>
      </c>
      <c r="X38" s="120">
        <f t="shared" si="132"/>
        <v>0.21742699735118876</v>
      </c>
      <c r="Y38" s="120">
        <f t="shared" si="132"/>
        <v>0.20287692204003427</v>
      </c>
      <c r="Z38" s="120">
        <f t="shared" si="132"/>
        <v>0.23011872146118723</v>
      </c>
      <c r="AA38" s="120">
        <f t="shared" si="132"/>
        <v>0.21100876300570062</v>
      </c>
      <c r="AB38" s="120">
        <f t="shared" si="132"/>
        <v>0.21234689224168385</v>
      </c>
      <c r="AC38" s="120">
        <f t="shared" si="132"/>
        <v>0.19616216268009826</v>
      </c>
      <c r="AD38" s="120">
        <f t="shared" si="132"/>
        <v>0.27434495772558898</v>
      </c>
      <c r="AE38" s="120">
        <f t="shared" si="132"/>
        <v>0.20210280769921915</v>
      </c>
      <c r="AF38" s="120">
        <f t="shared" si="132"/>
        <v>0.20812574621967456</v>
      </c>
      <c r="AG38" s="120">
        <f t="shared" si="132"/>
        <v>0.19778756497738489</v>
      </c>
      <c r="AH38" s="120">
        <f t="shared" si="132"/>
        <v>0.26208090553910363</v>
      </c>
      <c r="AI38" s="120">
        <f t="shared" si="132"/>
        <v>0.2091739381387295</v>
      </c>
      <c r="AJ38" s="120">
        <f t="shared" si="132"/>
        <v>0.20634067534648237</v>
      </c>
      <c r="AK38" s="120" t="e">
        <f t="shared" si="132"/>
        <v>#DIV/0!</v>
      </c>
      <c r="AL38" s="120">
        <f t="shared" si="132"/>
        <v>0.21223684893355707</v>
      </c>
      <c r="AM38" s="120">
        <f t="shared" si="132"/>
        <v>0.21450813913333414</v>
      </c>
      <c r="AN38" s="120">
        <f t="shared" si="132"/>
        <v>0.2015387686779182</v>
      </c>
      <c r="AO38" s="120">
        <f t="shared" si="132"/>
        <v>0.24386926584749877</v>
      </c>
      <c r="AP38" s="120">
        <f t="shared" si="132"/>
        <v>0.19206330597889801</v>
      </c>
      <c r="AQ38" s="120">
        <f t="shared" si="132"/>
        <v>0.21938781794666504</v>
      </c>
      <c r="AR38" s="120">
        <f t="shared" si="132"/>
        <v>0.19735427257145369</v>
      </c>
      <c r="AS38" s="120">
        <f t="shared" si="132"/>
        <v>0.23427605193909679</v>
      </c>
      <c r="AT38" s="120">
        <f t="shared" si="132"/>
        <v>0.20075309404246647</v>
      </c>
      <c r="AU38" s="120">
        <f t="shared" si="132"/>
        <v>0.19813586615355222</v>
      </c>
      <c r="AV38" s="120">
        <f t="shared" si="132"/>
        <v>0.18979608505077455</v>
      </c>
      <c r="AW38" s="120">
        <f t="shared" si="132"/>
        <v>0.24511011106387762</v>
      </c>
      <c r="AX38" s="120">
        <f t="shared" si="132"/>
        <v>0.1626806966445036</v>
      </c>
      <c r="AY38" s="120">
        <f t="shared" si="132"/>
        <v>0.16475001166182357</v>
      </c>
      <c r="AZ38" s="120">
        <f t="shared" si="132"/>
        <v>0.15856114298571267</v>
      </c>
      <c r="BA38" s="120">
        <f t="shared" si="132"/>
        <v>0.17223946079831859</v>
      </c>
      <c r="BB38" s="120">
        <f t="shared" si="132"/>
        <v>7.4578696850040122E-2</v>
      </c>
      <c r="BC38" s="120">
        <f t="shared" si="132"/>
        <v>7.1962378233120586E-2</v>
      </c>
      <c r="BD38" s="120">
        <f t="shared" si="132"/>
        <v>6.0774881111790732E-2</v>
      </c>
      <c r="BE38" s="120">
        <f t="shared" si="132"/>
        <v>6.7917814312353511E-2</v>
      </c>
      <c r="BF38" s="120">
        <f t="shared" si="132"/>
        <v>6.4655135535940905E-2</v>
      </c>
      <c r="BG38" s="120">
        <f t="shared" si="132"/>
        <v>6.8184521056595795E-2</v>
      </c>
      <c r="BH38" s="120">
        <f t="shared" si="132"/>
        <v>6.0063073005783951E-2</v>
      </c>
      <c r="BI38" s="120">
        <f t="shared" si="132"/>
        <v>7.0302634337563813E-2</v>
      </c>
      <c r="BJ38" s="120">
        <f t="shared" si="132"/>
        <v>4.8999146738002444E-2</v>
      </c>
      <c r="BK38" s="120">
        <f t="shared" si="132"/>
        <v>5.1656230390258885E-2</v>
      </c>
      <c r="BL38" s="120">
        <f t="shared" si="132"/>
        <v>3.9161603481031419E-2</v>
      </c>
      <c r="BM38" s="120">
        <f t="shared" si="132"/>
        <v>5.5412039876715086E-2</v>
      </c>
      <c r="BN38" s="120">
        <f t="shared" si="132"/>
        <v>4.4376744915873963E-2</v>
      </c>
      <c r="BO38" s="120">
        <f t="shared" si="132"/>
        <v>3.5696178705550544E-2</v>
      </c>
      <c r="BP38" s="120">
        <f t="shared" si="132"/>
        <v>2.6352994066879225E-2</v>
      </c>
      <c r="BQ38" s="120">
        <f t="shared" si="132"/>
        <v>3.8804258673822853E-2</v>
      </c>
      <c r="BR38" s="120">
        <f t="shared" si="132"/>
        <v>3.2405992051360438E-2</v>
      </c>
      <c r="BS38" s="120">
        <f t="shared" si="132"/>
        <v>3.0739860301561384E-2</v>
      </c>
      <c r="BT38" s="120">
        <f t="shared" ref="BT38:CF38" si="133">BT37/BT$4</f>
        <v>2.7803805888136964E-2</v>
      </c>
      <c r="BU38" s="120">
        <f t="shared" si="133"/>
        <v>6.1373674300983637E-2</v>
      </c>
      <c r="BV38" s="120">
        <f t="shared" si="133"/>
        <v>3.379229804351274E-2</v>
      </c>
      <c r="BW38" s="120">
        <f t="shared" si="133"/>
        <v>2.7659090791669467E-2</v>
      </c>
      <c r="BX38" s="120">
        <f t="shared" si="133"/>
        <v>3.3313103560355398E-2</v>
      </c>
      <c r="BY38" s="120">
        <f t="shared" si="133"/>
        <v>4.2414178372926353E-2</v>
      </c>
      <c r="BZ38" s="120">
        <f t="shared" si="133"/>
        <v>4.0150203856305744E-2</v>
      </c>
      <c r="CA38" s="120">
        <f t="shared" si="133"/>
        <v>5.8446411113442905E-2</v>
      </c>
      <c r="CB38" s="120">
        <f t="shared" si="133"/>
        <v>6.6799189374088366E-2</v>
      </c>
      <c r="CC38" s="120">
        <f t="shared" si="133"/>
        <v>0.10089845978322876</v>
      </c>
      <c r="CD38" s="120">
        <f t="shared" si="133"/>
        <v>4.4590305551986481E-2</v>
      </c>
      <c r="CE38" s="120">
        <f t="shared" si="133"/>
        <v>5.2682441554750228E-2</v>
      </c>
      <c r="CF38" s="120">
        <f t="shared" si="133"/>
        <v>3.148319503313235E-2</v>
      </c>
      <c r="CG38" s="3"/>
      <c r="CH38" s="3"/>
      <c r="CI38" s="3"/>
      <c r="CJ38" s="3"/>
      <c r="CK38" s="3"/>
      <c r="CL38" s="3"/>
      <c r="CM38" s="23" t="s">
        <v>45</v>
      </c>
      <c r="CS38" s="23" t="s">
        <v>45</v>
      </c>
    </row>
    <row r="39" spans="1:97" s="1" customFormat="1" collapsed="1" x14ac:dyDescent="0.55000000000000004">
      <c r="A39" s="69">
        <v>14</v>
      </c>
      <c r="B39" s="68" t="s">
        <v>73</v>
      </c>
      <c r="C39" s="68"/>
      <c r="D39" s="68"/>
      <c r="E39" s="68"/>
      <c r="F39" s="70" t="str">
        <f t="shared" si="118"/>
        <v>営業利益</v>
      </c>
      <c r="G39" s="87">
        <f>INDEX(三表!$A$8:$CB$189,MATCH(financials!$A39,三表!$A$8:$A$189),MATCH(financials!G$1,三表!$A$8:$CB$8))</f>
        <v>26887</v>
      </c>
      <c r="H39" s="87">
        <f>INDEX(三表!$A$8:$CB$189,MATCH(financials!$A39,三表!$A$8:$A$189),MATCH(financials!H$1,三表!$A$8:$CB$8))</f>
        <v>36183</v>
      </c>
      <c r="I39" s="87">
        <f>INDEX(三表!$A$8:$CB$189,MATCH(financials!$A39,三表!$A$8:$A$189),MATCH(financials!I$1,三表!$A$8:$CB$8))</f>
        <v>42135</v>
      </c>
      <c r="J39" s="87">
        <f>INDEX(三表!$A$8:$CB$189,MATCH(financials!$A39,三表!$A$8:$A$189),MATCH(financials!J$1,三表!$A$8:$CB$8))</f>
        <v>14929</v>
      </c>
      <c r="K39" s="87">
        <f>INDEX(三表!$A$8:$CB$189,MATCH(financials!$A39,三表!$A$8:$A$189),MATCH(financials!K$1,三表!$A$8:$CB$8))</f>
        <v>24197</v>
      </c>
      <c r="L39" s="87">
        <f>INDEX(三表!$A$8:$CB$189,MATCH(financials!$A39,三表!$A$8:$A$189),MATCH(financials!L$1,三表!$A$8:$CB$8))</f>
        <v>34229</v>
      </c>
      <c r="M39" s="87">
        <f>INDEX(三表!$A$8:$CB$189,MATCH(financials!$A39,三表!$A$8:$A$189),MATCH(financials!M$1,三表!$A$8:$CB$8))</f>
        <v>39726</v>
      </c>
      <c r="N39" s="87">
        <f>INDEX(三表!$A$8:$CB$189,MATCH(financials!$A39,三表!$A$8:$A$189),MATCH(financials!N$1,三表!$A$8:$CB$8))</f>
        <v>22706</v>
      </c>
      <c r="O39" s="87">
        <f>INDEX(三表!$A$8:$CB$189,MATCH(financials!$A39,三表!$A$8:$A$189),MATCH(financials!O$1,三表!$A$8:$CB$8))</f>
        <v>25623</v>
      </c>
      <c r="P39" s="87">
        <f>INDEX(三表!$A$8:$CB$189,MATCH(financials!$A39,三表!$A$8:$A$189),MATCH(financials!P$1,三表!$A$8:$CB$8))</f>
        <v>29928</v>
      </c>
      <c r="Q39" s="87">
        <f>INDEX(三表!$A$8:$CB$189,MATCH(financials!$A39,三表!$A$8:$A$189),MATCH(financials!Q$1,三表!$A$8:$CB$8))</f>
        <v>40574</v>
      </c>
      <c r="R39" s="87">
        <f>INDEX(三表!$A$8:$CB$189,MATCH(financials!$A39,三表!$A$8:$A$189),MATCH(financials!R$1,三表!$A$8:$CB$8))</f>
        <v>20127</v>
      </c>
      <c r="S39" s="87">
        <f>INDEX(三表!$A$8:$CB$189,MATCH(financials!$A39,三表!$A$8:$A$189),MATCH(financials!S$1,三表!$A$8:$CB$8))</f>
        <v>25707</v>
      </c>
      <c r="T39" s="87">
        <f>INDEX(三表!$A$8:$CB$189,MATCH(financials!$A39,三表!$A$8:$A$189),MATCH(financials!T$1,三表!$A$8:$CB$8))</f>
        <v>29035</v>
      </c>
      <c r="U39" s="87">
        <f>INDEX(三表!$A$8:$CB$189,MATCH(financials!$A39,三表!$A$8:$A$189),MATCH(financials!U$1,三表!$A$8:$CB$8))</f>
        <v>36671</v>
      </c>
      <c r="V39" s="87">
        <f>INDEX(三表!$A$8:$CB$189,MATCH(financials!$A39,三表!$A$8:$A$189),MATCH(financials!V$1,三表!$A$8:$CB$8))</f>
        <v>5387</v>
      </c>
      <c r="W39" s="87">
        <f>INDEX(三表!$A$8:$CB$189,MATCH(financials!$A39,三表!$A$8:$A$189),MATCH(financials!W$1,三表!$A$8:$CB$8))</f>
        <v>19438</v>
      </c>
      <c r="X39" s="87">
        <f>INDEX(三表!$A$8:$CB$189,MATCH(financials!$A39,三表!$A$8:$A$189),MATCH(financials!X$1,三表!$A$8:$CB$8))</f>
        <v>26146</v>
      </c>
      <c r="Y39" s="87">
        <f>INDEX(三表!$A$8:$CB$189,MATCH(financials!$A39,三表!$A$8:$A$189),MATCH(financials!Y$1,三表!$A$8:$CB$8))</f>
        <v>39203</v>
      </c>
      <c r="Z39" s="87">
        <f>INDEX(三表!$A$8:$CB$189,MATCH(financials!$A39,三表!$A$8:$A$189),MATCH(financials!Z$1,三表!$A$8:$CB$8))</f>
        <v>9246</v>
      </c>
      <c r="AA39" s="87">
        <f>INDEX(三表!$A$8:$CB$189,MATCH(financials!$A39,三表!$A$8:$A$189),MATCH(financials!AA$1,三表!$A$8:$CB$8))</f>
        <v>26170</v>
      </c>
      <c r="AB39" s="87">
        <f>INDEX(三表!$A$8:$CB$189,MATCH(financials!$A39,三表!$A$8:$A$189),MATCH(financials!AB$1,三表!$A$8:$CB$8))</f>
        <v>31703</v>
      </c>
      <c r="AC39" s="87">
        <f>INDEX(三表!$A$8:$CB$189,MATCH(financials!$A39,三表!$A$8:$A$189),MATCH(financials!AC$1,三表!$A$8:$CB$8))</f>
        <v>42355</v>
      </c>
      <c r="AD39" s="87">
        <f>INDEX(三表!$A$8:$CB$189,MATCH(financials!$A39,三表!$A$8:$A$189),MATCH(financials!AD$1,三表!$A$8:$CB$8))</f>
        <v>4363</v>
      </c>
      <c r="AE39" s="87">
        <f>INDEX(三表!$A$8:$CB$189,MATCH(financials!$A39,三表!$A$8:$A$189),MATCH(financials!AE$1,三表!$A$8:$CB$8))</f>
        <v>29245</v>
      </c>
      <c r="AF39" s="87">
        <f>INDEX(三表!$A$8:$CB$189,MATCH(financials!$A39,三表!$A$8:$A$189),MATCH(financials!AF$1,三表!$A$8:$CB$8))</f>
        <v>28262</v>
      </c>
      <c r="AG39" s="87">
        <f>INDEX(三表!$A$8:$CB$189,MATCH(financials!$A39,三表!$A$8:$A$189),MATCH(financials!AG$1,三表!$A$8:$CB$8))</f>
        <v>36561</v>
      </c>
      <c r="AH39" s="87">
        <f>INDEX(三表!$A$8:$CB$189,MATCH(financials!$A39,三表!$A$8:$A$189),MATCH(financials!AH$1,三表!$A$8:$CB$8))</f>
        <v>14522</v>
      </c>
      <c r="AI39" s="87">
        <f>INDEX(三表!$A$8:$CB$189,MATCH(financials!$A39,三表!$A$8:$A$189),MATCH(financials!AI$1,三表!$A$8:$CB$8))</f>
        <v>20730</v>
      </c>
      <c r="AJ39" s="87">
        <f>INDEX(三表!$A$8:$CB$189,MATCH(financials!$A39,三表!$A$8:$A$189),MATCH(financials!AJ$1,三表!$A$8:$CB$8))</f>
        <v>32647</v>
      </c>
      <c r="AK39" s="87">
        <f>INDEX(三表!$A$8:$CB$189,MATCH(financials!$A39,三表!$A$8:$A$189),MATCH(financials!AK$1,三表!$A$8:$CB$8))</f>
        <v>0</v>
      </c>
      <c r="AL39" s="87">
        <f>INDEX(三表!$A$8:$CB$189,MATCH(financials!$A39,三表!$A$8:$A$189),MATCH(financials!AL$1,三表!$A$8:$CB$8))</f>
        <v>18336</v>
      </c>
      <c r="AM39" s="87">
        <f>INDEX(三表!$A$8:$CB$189,MATCH(financials!$A39,三表!$A$8:$A$189),MATCH(financials!AM$1,三表!$A$8:$CB$8))</f>
        <v>24608</v>
      </c>
      <c r="AN39" s="87">
        <f>INDEX(三表!$A$8:$CB$189,MATCH(financials!$A39,三表!$A$8:$A$189),MATCH(financials!AN$1,三表!$A$8:$CB$8))</f>
        <v>38920</v>
      </c>
      <c r="AO39" s="87">
        <f>INDEX(三表!$A$8:$CB$189,MATCH(financials!$A39,三表!$A$8:$A$189),MATCH(financials!AO$1,三表!$A$8:$CB$8))</f>
        <v>42792</v>
      </c>
      <c r="AP39" s="87">
        <f>INDEX(三表!$A$8:$CB$189,MATCH(financials!$A39,三表!$A$8:$A$189),MATCH(financials!AP$1,三表!$A$8:$CB$8))</f>
        <v>39642</v>
      </c>
      <c r="AQ39" s="87">
        <f>INDEX(三表!$A$8:$CB$189,MATCH(financials!$A39,三表!$A$8:$A$189),MATCH(financials!AQ$1,三表!$A$8:$CB$8))</f>
        <v>9707</v>
      </c>
      <c r="AR39" s="87">
        <f>INDEX(三表!$A$8:$CB$189,MATCH(financials!$A39,三表!$A$8:$A$189),MATCH(financials!AR$1,三表!$A$8:$CB$8))</f>
        <v>31571</v>
      </c>
      <c r="AS39" s="87">
        <f>INDEX(三表!$A$8:$CB$189,MATCH(financials!$A39,三表!$A$8:$A$189),MATCH(financials!AS$1,三表!$A$8:$CB$8))</f>
        <v>52350</v>
      </c>
      <c r="AT39" s="87">
        <f>INDEX(三表!$A$8:$CB$189,MATCH(financials!$A39,三表!$A$8:$A$189),MATCH(financials!AT$1,三表!$A$8:$CB$8))</f>
        <v>23409</v>
      </c>
      <c r="AU39" s="87">
        <f>INDEX(三表!$A$8:$CB$189,MATCH(financials!$A39,三表!$A$8:$A$189),MATCH(financials!AU$1,三表!$A$8:$CB$8))</f>
        <v>36685</v>
      </c>
      <c r="AV39" s="87">
        <f>INDEX(三表!$A$8:$CB$189,MATCH(financials!$A39,三表!$A$8:$A$189),MATCH(financials!AV$1,三表!$A$8:$CB$8))</f>
        <v>50144</v>
      </c>
      <c r="AW39" s="87">
        <f>INDEX(三表!$A$8:$CB$189,MATCH(financials!$A39,三表!$A$8:$A$189),MATCH(financials!AW$1,三表!$A$8:$CB$8))</f>
        <v>54142</v>
      </c>
      <c r="AX39" s="87">
        <f>INDEX(三表!$A$8:$CB$189,MATCH(financials!$A39,三表!$A$8:$A$189),MATCH(financials!AX$1,三表!$A$8:$CB$8))</f>
        <v>34449</v>
      </c>
      <c r="AY39" s="87">
        <f>INDEX(三表!$A$8:$CB$189,MATCH(financials!$A39,三表!$A$8:$A$189),MATCH(financials!AY$1,三表!$A$8:$CB$8))</f>
        <v>46646</v>
      </c>
      <c r="AZ39" s="87">
        <f>INDEX(三表!$A$8:$CB$189,MATCH(financials!$A39,三表!$A$8:$A$189),MATCH(financials!AZ$1,三表!$A$8:$CB$8))</f>
        <v>50107</v>
      </c>
      <c r="BA39" s="87">
        <f>INDEX(三表!$A$8:$CB$189,MATCH(financials!$A39,三表!$A$8:$A$189),MATCH(financials!BA$1,三表!$A$8:$CB$8))</f>
        <v>54369</v>
      </c>
      <c r="BB39" s="87">
        <f>INDEX(三表!$A$8:$CB$189,MATCH(financials!$A39,三表!$A$8:$A$189),MATCH(financials!BB$1,三表!$A$8:$CB$8))</f>
        <v>38609</v>
      </c>
      <c r="BC39" s="87">
        <f>INDEX(三表!$A$8:$CB$189,MATCH(financials!$A39,三表!$A$8:$A$189),MATCH(financials!BC$1,三表!$A$8:$CB$8))</f>
        <v>48745</v>
      </c>
      <c r="BD39" s="87">
        <f>INDEX(三表!$A$8:$CB$189,MATCH(financials!$A39,三表!$A$8:$A$189),MATCH(financials!BD$1,三表!$A$8:$CB$8))</f>
        <v>50437</v>
      </c>
      <c r="BE39" s="87">
        <f>INDEX(三表!$A$8:$CB$189,MATCH(financials!$A39,三表!$A$8:$A$189),MATCH(financials!BE$1,三表!$A$8:$CB$8))</f>
        <v>67000</v>
      </c>
      <c r="BF39" s="87">
        <f>INDEX(三表!$A$8:$CB$189,MATCH(financials!$A39,三表!$A$8:$A$189),MATCH(financials!BF$1,三表!$A$8:$CB$8))</f>
        <v>39445</v>
      </c>
      <c r="BG39" s="87">
        <f>INDEX(三表!$A$8:$CB$189,MATCH(financials!$A39,三表!$A$8:$A$189),MATCH(financials!BG$1,三表!$A$8:$CB$8))</f>
        <v>51310</v>
      </c>
      <c r="BH39" s="87">
        <f>INDEX(三表!$A$8:$CB$189,MATCH(financials!$A39,三表!$A$8:$A$189),MATCH(financials!BH$1,三表!$A$8:$CB$8))</f>
        <v>51432</v>
      </c>
      <c r="BI39" s="87">
        <f>INDEX(三表!$A$8:$CB$189,MATCH(financials!$A39,三表!$A$8:$A$189),MATCH(financials!BI$1,三表!$A$8:$CB$8))</f>
        <v>65516</v>
      </c>
      <c r="BJ39" s="87">
        <f>INDEX(三表!$A$8:$CB$189,MATCH(financials!$A39,三表!$A$8:$A$189),MATCH(financials!BJ$1,三表!$A$8:$CB$8))</f>
        <v>38207</v>
      </c>
      <c r="BK39" s="87">
        <f>INDEX(三表!$A$8:$CB$189,MATCH(financials!$A39,三表!$A$8:$A$189),MATCH(financials!BK$1,三表!$A$8:$CB$8))</f>
        <v>48179</v>
      </c>
      <c r="BL39" s="87">
        <f>INDEX(三表!$A$8:$CB$189,MATCH(financials!$A39,三表!$A$8:$A$189),MATCH(financials!BL$1,三表!$A$8:$CB$8))</f>
        <v>64586</v>
      </c>
      <c r="BM39" s="87">
        <f>INDEX(三表!$A$8:$CB$189,MATCH(financials!$A39,三表!$A$8:$A$189),MATCH(financials!BM$1,三表!$A$8:$CB$8))</f>
        <v>60751</v>
      </c>
      <c r="BN39" s="87">
        <f>INDEX(三表!$A$8:$CB$189,MATCH(financials!$A39,三表!$A$8:$A$189),MATCH(financials!BN$1,三表!$A$8:$CB$8))</f>
        <v>39279</v>
      </c>
      <c r="BO39" s="87">
        <f>INDEX(三表!$A$8:$CB$189,MATCH(financials!$A39,三表!$A$8:$A$189),MATCH(financials!BO$1,三表!$A$8:$CB$8))</f>
        <v>35205</v>
      </c>
      <c r="BP39" s="87">
        <f>INDEX(三表!$A$8:$CB$189,MATCH(financials!$A39,三表!$A$8:$A$189),MATCH(financials!BP$1,三表!$A$8:$CB$8))</f>
        <v>45578</v>
      </c>
      <c r="BQ39" s="87">
        <f>INDEX(三表!$A$8:$CB$189,MATCH(financials!$A39,三表!$A$8:$A$189),MATCH(financials!BQ$1,三表!$A$8:$CB$8))</f>
        <v>55501</v>
      </c>
      <c r="BR39" s="87">
        <f>INDEX(三表!$A$8:$CB$189,MATCH(financials!$A39,三表!$A$8:$A$189),MATCH(financials!BR$1,三表!$A$8:$CB$8))</f>
        <v>30937</v>
      </c>
      <c r="BS39" s="87">
        <f>INDEX(三表!$A$8:$CB$189,MATCH(financials!$A39,三表!$A$8:$A$189),MATCH(financials!BS$1,三表!$A$8:$CB$8))</f>
        <v>39614</v>
      </c>
      <c r="BT39" s="87">
        <f>INDEX(三表!$A$8:$CB$189,MATCH(financials!$A39,三表!$A$8:$A$189),MATCH(financials!BT$1,三表!$A$8:$CB$8))</f>
        <v>38443</v>
      </c>
      <c r="BU39" s="87">
        <f>INDEX(三表!$A$8:$CB$189,MATCH(financials!$A39,三表!$A$8:$A$189),MATCH(financials!BU$1,三表!$A$8:$CB$8))</f>
        <v>34516</v>
      </c>
      <c r="BV39" s="87">
        <f>INDEX(三表!$A$8:$CB$189,MATCH(financials!$A39,三表!$A$8:$A$189),MATCH(financials!BV$1,三表!$A$8:$CB$8))</f>
        <v>22952</v>
      </c>
      <c r="BW39" s="87">
        <f>INDEX(三表!$A$8:$CB$189,MATCH(financials!$A39,三表!$A$8:$A$189),MATCH(financials!BW$1,三表!$A$8:$CB$8))</f>
        <v>30709</v>
      </c>
      <c r="BX39" s="87">
        <f>INDEX(三表!$A$8:$CB$189,MATCH(financials!$A39,三表!$A$8:$A$189),MATCH(financials!BX$1,三表!$A$8:$CB$8))</f>
        <v>23256</v>
      </c>
      <c r="BY39" s="87">
        <f>INDEX(三表!$A$8:$CB$189,MATCH(financials!$A39,三表!$A$8:$A$189),MATCH(financials!BY$1,三表!$A$8:$CB$8))</f>
        <v>33154</v>
      </c>
      <c r="BZ39" s="87">
        <f>INDEX(三表!$A$8:$CB$189,MATCH(financials!$A39,三表!$A$8:$A$189),MATCH(financials!BZ$1,三表!$A$8:$CB$8))</f>
        <v>7287</v>
      </c>
      <c r="CA39" s="87">
        <f>INDEX(三表!$A$8:$CB$189,MATCH(financials!$A39,三表!$A$8:$A$189),MATCH(financials!CA$1,三表!$A$8:$CB$8))</f>
        <v>18613</v>
      </c>
      <c r="CB39" s="87">
        <f>INDEX(三表!$A$8:$CB$189,MATCH(financials!$A39,三表!$A$8:$A$189),MATCH(financials!CB$1,三表!$A$8:$CB$8))</f>
        <v>24805</v>
      </c>
      <c r="CC39" s="87">
        <f>INDEX(三表!$A$8:$CB$189,MATCH(financials!$A39,三表!$A$8:$A$189),MATCH(financials!CC$1,三表!$A$8:$CB$8))</f>
        <v>9330</v>
      </c>
      <c r="CD39" s="87">
        <f>INDEX(三表!$A$8:$CB$189,MATCH(financials!$A39,三表!$A$8:$A$189),MATCH(financials!CD$1,三表!$A$8:$CB$8))</f>
        <v>21984</v>
      </c>
      <c r="CE39" s="87">
        <f>INDEX(三表!$A$8:$CB$189,MATCH(financials!$A39,三表!$A$8:$A$189),MATCH(financials!CE$1,三表!$A$8:$CB$8))</f>
        <v>35955</v>
      </c>
      <c r="CF39" s="87">
        <f>INDEX(三表!$A$8:$CB$189,MATCH(financials!$A39,三表!$A$8:$A$189),MATCH(financials!CF$1,三表!$A$8:$CB$8))</f>
        <v>43116</v>
      </c>
      <c r="CG39" s="71">
        <f t="shared" ref="CG39:CL39" si="134">CG25-CG27</f>
        <v>0</v>
      </c>
      <c r="CH39" s="71">
        <f t="shared" si="134"/>
        <v>0</v>
      </c>
      <c r="CI39" s="71">
        <f t="shared" si="134"/>
        <v>0</v>
      </c>
      <c r="CJ39" s="71">
        <f t="shared" si="134"/>
        <v>0</v>
      </c>
      <c r="CK39" s="71">
        <f t="shared" si="134"/>
        <v>0</v>
      </c>
      <c r="CL39" s="71">
        <f>CL25-CL27</f>
        <v>0</v>
      </c>
      <c r="CM39" s="23" t="s">
        <v>45</v>
      </c>
      <c r="CN39" s="81">
        <v>140000</v>
      </c>
      <c r="CO39" s="81"/>
      <c r="CP39" s="82"/>
      <c r="CQ39" s="82">
        <v>146931</v>
      </c>
      <c r="CR39" s="82"/>
      <c r="CS39" s="23" t="s">
        <v>45</v>
      </c>
    </row>
    <row r="40" spans="1:97" x14ac:dyDescent="0.55000000000000004">
      <c r="C40" s="122" t="s">
        <v>702</v>
      </c>
      <c r="D40" s="22"/>
      <c r="E40" s="85"/>
      <c r="F40" s="86"/>
      <c r="G40" s="91">
        <f>IFERROR(G39/$G$4,"-")</f>
        <v>0.11531319023009456</v>
      </c>
      <c r="H40" s="91">
        <f t="shared" ref="H40:BS40" si="135">IFERROR(H39/$G$4,"-")</f>
        <v>0.15518195269444385</v>
      </c>
      <c r="I40" s="91">
        <f t="shared" si="135"/>
        <v>0.18070894002101517</v>
      </c>
      <c r="J40" s="91">
        <f t="shared" si="135"/>
        <v>6.4027619925803622E-2</v>
      </c>
      <c r="K40" s="91">
        <f t="shared" si="135"/>
        <v>0.10377629575622413</v>
      </c>
      <c r="L40" s="91">
        <f t="shared" si="135"/>
        <v>0.14680162116955803</v>
      </c>
      <c r="M40" s="91">
        <f t="shared" si="135"/>
        <v>0.17037720069478696</v>
      </c>
      <c r="N40" s="91">
        <f t="shared" si="135"/>
        <v>9.7381682499517508E-2</v>
      </c>
      <c r="O40" s="91">
        <f t="shared" si="135"/>
        <v>0.10989213646988184</v>
      </c>
      <c r="P40" s="91">
        <f t="shared" si="135"/>
        <v>0.12835545643642915</v>
      </c>
      <c r="Q40" s="91">
        <f t="shared" si="135"/>
        <v>0.17401411017948662</v>
      </c>
      <c r="R40" s="91">
        <f t="shared" si="135"/>
        <v>8.6320845753007525E-2</v>
      </c>
      <c r="S40" s="91">
        <f t="shared" si="135"/>
        <v>0.11025239637166813</v>
      </c>
      <c r="T40" s="91">
        <f t="shared" si="135"/>
        <v>0.12452555057577253</v>
      </c>
      <c r="U40" s="91">
        <f t="shared" si="135"/>
        <v>0.15727489117148799</v>
      </c>
      <c r="V40" s="91">
        <f t="shared" si="135"/>
        <v>2.310381060622306E-2</v>
      </c>
      <c r="W40" s="91">
        <f t="shared" si="135"/>
        <v>8.3365856796689036E-2</v>
      </c>
      <c r="X40" s="91">
        <f t="shared" si="135"/>
        <v>0.11213518323933695</v>
      </c>
      <c r="Y40" s="91">
        <f t="shared" si="135"/>
        <v>0.16813415392533185</v>
      </c>
      <c r="Z40" s="91">
        <f t="shared" si="135"/>
        <v>3.9654322046619346E-2</v>
      </c>
      <c r="AA40" s="91">
        <f t="shared" si="135"/>
        <v>0.11223811463984731</v>
      </c>
      <c r="AB40" s="91">
        <f t="shared" si="135"/>
        <v>0.13596809126584178</v>
      </c>
      <c r="AC40" s="91">
        <f t="shared" si="135"/>
        <v>0.18165247785902686</v>
      </c>
      <c r="AD40" s="91">
        <f t="shared" si="135"/>
        <v>1.8712070851114017E-2</v>
      </c>
      <c r="AE40" s="91">
        <f t="shared" si="135"/>
        <v>0.12542620033023824</v>
      </c>
      <c r="AF40" s="91">
        <f t="shared" si="135"/>
        <v>0.12121030171766775</v>
      </c>
      <c r="AG40" s="91">
        <f t="shared" si="135"/>
        <v>0.15680312225248214</v>
      </c>
      <c r="AH40" s="91">
        <f t="shared" si="135"/>
        <v>6.2282074925481955E-2</v>
      </c>
      <c r="AI40" s="91">
        <f t="shared" si="135"/>
        <v>8.8906997190830533E-2</v>
      </c>
      <c r="AJ40" s="91">
        <f t="shared" si="135"/>
        <v>0.14001672635258294</v>
      </c>
      <c r="AK40" s="91">
        <f t="shared" si="135"/>
        <v>0</v>
      </c>
      <c r="AL40" s="91">
        <f t="shared" si="135"/>
        <v>7.8639589989921294E-2</v>
      </c>
      <c r="AM40" s="91">
        <f t="shared" si="135"/>
        <v>0.10553899598996419</v>
      </c>
      <c r="AN40" s="91">
        <f t="shared" si="135"/>
        <v>0.16692042116098041</v>
      </c>
      <c r="AO40" s="91">
        <f t="shared" si="135"/>
        <v>0.18352668710998649</v>
      </c>
      <c r="AP40" s="91">
        <f t="shared" si="135"/>
        <v>0.17001694079300067</v>
      </c>
      <c r="AQ40" s="91">
        <f t="shared" si="135"/>
        <v>4.1631462698089337E-2</v>
      </c>
      <c r="AR40" s="91">
        <f t="shared" si="135"/>
        <v>0.13540196856303477</v>
      </c>
      <c r="AS40" s="91">
        <f t="shared" si="135"/>
        <v>0.22451911736324062</v>
      </c>
      <c r="AT40" s="91">
        <f t="shared" si="135"/>
        <v>0.10039671477280038</v>
      </c>
      <c r="AU40" s="91">
        <f t="shared" si="135"/>
        <v>0.15733493448845237</v>
      </c>
      <c r="AV40" s="91">
        <f t="shared" si="135"/>
        <v>0.21505800613299594</v>
      </c>
      <c r="AW40" s="91">
        <f t="shared" si="135"/>
        <v>0.23220466193468145</v>
      </c>
      <c r="AX40" s="91">
        <f t="shared" si="135"/>
        <v>0.14774515900756974</v>
      </c>
      <c r="AY40" s="91">
        <f t="shared" si="135"/>
        <v>0.2000557545086098</v>
      </c>
      <c r="AZ40" s="91">
        <f t="shared" si="135"/>
        <v>0.21489932022387578</v>
      </c>
      <c r="BA40" s="91">
        <f t="shared" si="135"/>
        <v>0.23317822143117534</v>
      </c>
      <c r="BB40" s="91">
        <f t="shared" si="135"/>
        <v>0.16558660176270024</v>
      </c>
      <c r="BC40" s="91">
        <f t="shared" si="135"/>
        <v>0.20905796324491241</v>
      </c>
      <c r="BD40" s="91">
        <f t="shared" si="135"/>
        <v>0.21631462698089335</v>
      </c>
      <c r="BE40" s="91">
        <f t="shared" si="135"/>
        <v>0.28735015975811123</v>
      </c>
      <c r="BF40" s="91">
        <f t="shared" si="135"/>
        <v>0.16917204554714474</v>
      </c>
      <c r="BG40" s="91">
        <f t="shared" si="135"/>
        <v>0.22005875667445801</v>
      </c>
      <c r="BH40" s="91">
        <f t="shared" si="135"/>
        <v>0.22058199129371903</v>
      </c>
      <c r="BI40" s="91">
        <f t="shared" si="135"/>
        <v>0.28098556815988679</v>
      </c>
      <c r="BJ40" s="91">
        <f t="shared" si="135"/>
        <v>0.16386250080415157</v>
      </c>
      <c r="BK40" s="91">
        <f t="shared" si="135"/>
        <v>0.20663049771620956</v>
      </c>
      <c r="BL40" s="91">
        <f t="shared" si="135"/>
        <v>0.27699697639011001</v>
      </c>
      <c r="BM40" s="91">
        <f t="shared" si="135"/>
        <v>0.26054939635022412</v>
      </c>
      <c r="BN40" s="91">
        <f t="shared" si="135"/>
        <v>0.16846010336028133</v>
      </c>
      <c r="BO40" s="91">
        <f t="shared" si="135"/>
        <v>0.15098749812364634</v>
      </c>
      <c r="BP40" s="91">
        <f t="shared" si="135"/>
        <v>0.19547530718589839</v>
      </c>
      <c r="BQ40" s="91">
        <f t="shared" si="135"/>
        <v>0.23803315248858103</v>
      </c>
      <c r="BR40" s="91">
        <f t="shared" si="135"/>
        <v>0.13268286406621921</v>
      </c>
      <c r="BS40" s="91">
        <f t="shared" si="135"/>
        <v>0.16989685415907191</v>
      </c>
      <c r="BT40" s="91">
        <f t="shared" ref="BT40:CL40" si="136">IFERROR(BT39/$G$4,"-")</f>
        <v>0.16487465957583686</v>
      </c>
      <c r="BU40" s="91">
        <f t="shared" si="136"/>
        <v>0.14803250916732785</v>
      </c>
      <c r="BV40" s="91">
        <f t="shared" si="136"/>
        <v>9.8436729354748786E-2</v>
      </c>
      <c r="BW40" s="91">
        <f t="shared" si="136"/>
        <v>0.1317050157613707</v>
      </c>
      <c r="BX40" s="91">
        <f t="shared" si="136"/>
        <v>9.9740527094546783E-2</v>
      </c>
      <c r="BY40" s="91">
        <f t="shared" si="136"/>
        <v>0.14219115218836445</v>
      </c>
      <c r="BZ40" s="91">
        <f t="shared" si="136"/>
        <v>3.1252546479960543E-2</v>
      </c>
      <c r="CA40" s="91">
        <f t="shared" si="136"/>
        <v>7.9827589904145138E-2</v>
      </c>
      <c r="CB40" s="91">
        <f t="shared" si="136"/>
        <v>0.10638389123582012</v>
      </c>
      <c r="CC40" s="91">
        <f t="shared" si="136"/>
        <v>4.0014581948405632E-2</v>
      </c>
      <c r="CD40" s="91">
        <f t="shared" si="136"/>
        <v>9.428516286749726E-2</v>
      </c>
      <c r="CE40" s="91">
        <f t="shared" si="136"/>
        <v>0.15420410438959536</v>
      </c>
      <c r="CF40" s="91">
        <f t="shared" si="136"/>
        <v>0.18491626101687647</v>
      </c>
      <c r="CG40" s="91">
        <f t="shared" si="136"/>
        <v>0</v>
      </c>
      <c r="CH40" s="91">
        <f t="shared" si="136"/>
        <v>0</v>
      </c>
      <c r="CI40" s="91">
        <f t="shared" si="136"/>
        <v>0</v>
      </c>
      <c r="CJ40" s="91">
        <f t="shared" si="136"/>
        <v>0</v>
      </c>
      <c r="CK40" s="91">
        <f t="shared" si="136"/>
        <v>0</v>
      </c>
      <c r="CL40" s="91">
        <f t="shared" si="136"/>
        <v>0</v>
      </c>
      <c r="CM40" s="23" t="s">
        <v>45</v>
      </c>
      <c r="CN40" s="81"/>
      <c r="CO40" s="81"/>
      <c r="CP40" s="82"/>
      <c r="CQ40" s="82"/>
      <c r="CR40" s="82"/>
      <c r="CS40" s="23" t="s">
        <v>45</v>
      </c>
    </row>
    <row r="41" spans="1:97" hidden="1" outlineLevel="1" x14ac:dyDescent="0.55000000000000004">
      <c r="C41" s="1" t="s">
        <v>18</v>
      </c>
      <c r="F41" s="51"/>
      <c r="G41" s="4">
        <f>SUM(G43,G49,G51,G53)</f>
        <v>0</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f t="shared" ref="AU41:CL41" si="137">SUM(AU43,AU49,AU51,AU53)</f>
        <v>0</v>
      </c>
      <c r="AV41" s="4">
        <f t="shared" si="137"/>
        <v>0</v>
      </c>
      <c r="AW41" s="4">
        <f t="shared" si="137"/>
        <v>0</v>
      </c>
      <c r="AX41" s="4">
        <f t="shared" si="137"/>
        <v>0</v>
      </c>
      <c r="AY41" s="4">
        <f t="shared" si="137"/>
        <v>0</v>
      </c>
      <c r="AZ41" s="4">
        <f t="shared" si="137"/>
        <v>0</v>
      </c>
      <c r="BA41" s="4">
        <f t="shared" si="137"/>
        <v>0</v>
      </c>
      <c r="BB41" s="4">
        <f t="shared" si="137"/>
        <v>0</v>
      </c>
      <c r="BC41" s="4">
        <f t="shared" si="137"/>
        <v>0</v>
      </c>
      <c r="BD41" s="4">
        <f t="shared" si="137"/>
        <v>0</v>
      </c>
      <c r="BE41" s="4">
        <f t="shared" si="137"/>
        <v>0</v>
      </c>
      <c r="BF41" s="4">
        <f t="shared" si="137"/>
        <v>0</v>
      </c>
      <c r="BG41" s="4">
        <f t="shared" si="137"/>
        <v>0</v>
      </c>
      <c r="BH41" s="4">
        <f t="shared" si="137"/>
        <v>0</v>
      </c>
      <c r="BI41" s="4">
        <f t="shared" si="137"/>
        <v>0</v>
      </c>
      <c r="BJ41" s="4">
        <f t="shared" si="137"/>
        <v>0</v>
      </c>
      <c r="BK41" s="4">
        <f t="shared" si="137"/>
        <v>0</v>
      </c>
      <c r="BL41" s="4">
        <f t="shared" si="137"/>
        <v>0</v>
      </c>
      <c r="BM41" s="4">
        <f t="shared" si="137"/>
        <v>0</v>
      </c>
      <c r="BN41" s="4">
        <f t="shared" si="137"/>
        <v>0</v>
      </c>
      <c r="BO41" s="4">
        <f t="shared" si="137"/>
        <v>0</v>
      </c>
      <c r="BP41" s="4">
        <f t="shared" si="137"/>
        <v>0</v>
      </c>
      <c r="BQ41" s="92">
        <f t="shared" si="137"/>
        <v>147200</v>
      </c>
      <c r="BR41" s="92">
        <f t="shared" si="137"/>
        <v>22300</v>
      </c>
      <c r="BS41" s="92">
        <f t="shared" si="137"/>
        <v>53400</v>
      </c>
      <c r="BT41" s="92">
        <f t="shared" si="137"/>
        <v>85000</v>
      </c>
      <c r="BU41" s="92">
        <f t="shared" si="137"/>
        <v>112600</v>
      </c>
      <c r="BV41" s="92">
        <f t="shared" si="137"/>
        <v>13100</v>
      </c>
      <c r="BW41" s="92">
        <f t="shared" si="137"/>
        <v>33400</v>
      </c>
      <c r="BX41" s="92">
        <f t="shared" si="137"/>
        <v>49500</v>
      </c>
      <c r="BY41" s="92">
        <f t="shared" si="137"/>
        <v>79300</v>
      </c>
      <c r="BZ41" s="92">
        <f t="shared" si="137"/>
        <v>3400</v>
      </c>
      <c r="CA41" s="92">
        <f t="shared" si="137"/>
        <v>14200</v>
      </c>
      <c r="CB41" s="92">
        <f t="shared" si="137"/>
        <v>31500</v>
      </c>
      <c r="CC41" s="92">
        <f t="shared" si="137"/>
        <v>49900</v>
      </c>
      <c r="CD41" s="92">
        <f t="shared" si="137"/>
        <v>14800</v>
      </c>
      <c r="CE41" s="92">
        <f t="shared" si="137"/>
        <v>42300</v>
      </c>
      <c r="CF41" s="92">
        <f t="shared" si="137"/>
        <v>77400</v>
      </c>
      <c r="CG41" s="92">
        <f t="shared" si="137"/>
        <v>0</v>
      </c>
      <c r="CH41" s="92">
        <f t="shared" si="137"/>
        <v>0</v>
      </c>
      <c r="CI41" s="92">
        <f t="shared" si="137"/>
        <v>0</v>
      </c>
      <c r="CJ41" s="92">
        <f t="shared" si="137"/>
        <v>0</v>
      </c>
      <c r="CK41" s="92">
        <f t="shared" si="137"/>
        <v>0</v>
      </c>
      <c r="CL41" s="92">
        <f t="shared" si="137"/>
        <v>0</v>
      </c>
      <c r="CM41" s="23" t="s">
        <v>45</v>
      </c>
      <c r="CN41" s="81"/>
      <c r="CO41" s="81"/>
      <c r="CP41" s="82"/>
      <c r="CQ41" s="82"/>
      <c r="CR41" s="82"/>
      <c r="CS41" s="23" t="s">
        <v>45</v>
      </c>
    </row>
    <row r="42" spans="1:97" hidden="1" outlineLevel="1" x14ac:dyDescent="0.55000000000000004">
      <c r="C42" s="1"/>
      <c r="D42" s="22" t="s">
        <v>552</v>
      </c>
      <c r="E42" s="22"/>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93">
        <f>IFERROR(BQ41/BQ$39,"-")</f>
        <v>2.6522044647844183</v>
      </c>
      <c r="BR42" s="91">
        <f t="shared" ref="BR42:CL42" si="138">IFERROR(BR41/BR39,"-")</f>
        <v>0.72081973041988556</v>
      </c>
      <c r="BS42" s="91">
        <f t="shared" si="138"/>
        <v>1.3480082799010451</v>
      </c>
      <c r="BT42" s="91">
        <f t="shared" si="138"/>
        <v>2.2110657336836357</v>
      </c>
      <c r="BU42" s="91">
        <f t="shared" si="138"/>
        <v>3.2622551860006954</v>
      </c>
      <c r="BV42" s="91">
        <f t="shared" si="138"/>
        <v>0.57075636110142902</v>
      </c>
      <c r="BW42" s="91">
        <f t="shared" si="138"/>
        <v>1.0876290338337296</v>
      </c>
      <c r="BX42" s="91">
        <f t="shared" si="138"/>
        <v>2.1284829721362231</v>
      </c>
      <c r="BY42" s="91">
        <f t="shared" si="138"/>
        <v>2.39186825119141</v>
      </c>
      <c r="BZ42" s="91">
        <f t="shared" si="138"/>
        <v>0.46658432825579799</v>
      </c>
      <c r="CA42" s="91">
        <f t="shared" si="138"/>
        <v>0.76290764519421905</v>
      </c>
      <c r="CB42" s="91">
        <f t="shared" si="138"/>
        <v>1.2699052610360815</v>
      </c>
      <c r="CC42" s="91">
        <f t="shared" si="138"/>
        <v>5.348338692390139</v>
      </c>
      <c r="CD42" s="91">
        <f t="shared" si="138"/>
        <v>0.67321688500727805</v>
      </c>
      <c r="CE42" s="91">
        <f t="shared" si="138"/>
        <v>1.1764705882352942</v>
      </c>
      <c r="CF42" s="91">
        <f t="shared" si="138"/>
        <v>1.7951572502087392</v>
      </c>
      <c r="CG42" s="91" t="str">
        <f t="shared" si="138"/>
        <v>-</v>
      </c>
      <c r="CH42" s="91" t="str">
        <f t="shared" si="138"/>
        <v>-</v>
      </c>
      <c r="CI42" s="91" t="str">
        <f t="shared" si="138"/>
        <v>-</v>
      </c>
      <c r="CJ42" s="91" t="str">
        <f t="shared" si="138"/>
        <v>-</v>
      </c>
      <c r="CK42" s="91" t="str">
        <f t="shared" si="138"/>
        <v>-</v>
      </c>
      <c r="CL42" s="91" t="str">
        <f t="shared" si="138"/>
        <v>-</v>
      </c>
      <c r="CM42" s="23" t="s">
        <v>45</v>
      </c>
      <c r="CN42" s="81"/>
      <c r="CO42" s="81"/>
      <c r="CP42" s="82"/>
      <c r="CQ42" s="82"/>
      <c r="CR42" s="82"/>
      <c r="CS42" s="23" t="s">
        <v>45</v>
      </c>
    </row>
    <row r="43" spans="1:97" hidden="1" outlineLevel="1" x14ac:dyDescent="0.55000000000000004">
      <c r="D43" t="s">
        <v>23</v>
      </c>
      <c r="G43">
        <f>SUM(G45,G47)</f>
        <v>0</v>
      </c>
      <c r="AU43">
        <f t="shared" ref="AU43:CL43" si="139">SUM(AU45,AU47)</f>
        <v>0</v>
      </c>
      <c r="AV43">
        <f t="shared" si="139"/>
        <v>0</v>
      </c>
      <c r="AW43">
        <f t="shared" si="139"/>
        <v>0</v>
      </c>
      <c r="AX43">
        <f t="shared" si="139"/>
        <v>0</v>
      </c>
      <c r="AY43">
        <f t="shared" si="139"/>
        <v>0</v>
      </c>
      <c r="AZ43">
        <f t="shared" si="139"/>
        <v>0</v>
      </c>
      <c r="BA43">
        <f t="shared" si="139"/>
        <v>0</v>
      </c>
      <c r="BB43">
        <f t="shared" si="139"/>
        <v>0</v>
      </c>
      <c r="BC43">
        <f t="shared" si="139"/>
        <v>0</v>
      </c>
      <c r="BD43">
        <f t="shared" si="139"/>
        <v>0</v>
      </c>
      <c r="BE43">
        <f t="shared" si="139"/>
        <v>0</v>
      </c>
      <c r="BF43">
        <f t="shared" si="139"/>
        <v>0</v>
      </c>
      <c r="BG43">
        <f t="shared" si="139"/>
        <v>0</v>
      </c>
      <c r="BH43">
        <f t="shared" si="139"/>
        <v>0</v>
      </c>
      <c r="BI43">
        <f t="shared" si="139"/>
        <v>0</v>
      </c>
      <c r="BJ43">
        <f t="shared" si="139"/>
        <v>0</v>
      </c>
      <c r="BK43">
        <f t="shared" si="139"/>
        <v>0</v>
      </c>
      <c r="BL43">
        <f t="shared" si="139"/>
        <v>0</v>
      </c>
      <c r="BM43">
        <f t="shared" si="139"/>
        <v>0</v>
      </c>
      <c r="BN43">
        <f t="shared" si="139"/>
        <v>0</v>
      </c>
      <c r="BO43">
        <f t="shared" si="139"/>
        <v>0</v>
      </c>
      <c r="BP43">
        <f t="shared" si="139"/>
        <v>0</v>
      </c>
      <c r="BQ43" s="102">
        <v>79600</v>
      </c>
      <c r="BR43" s="102">
        <v>13200</v>
      </c>
      <c r="BS43" s="102">
        <v>26000</v>
      </c>
      <c r="BT43" s="102">
        <v>41100</v>
      </c>
      <c r="BU43" s="102">
        <v>51800</v>
      </c>
      <c r="BV43" s="102">
        <v>6800</v>
      </c>
      <c r="BW43" s="102">
        <v>13100</v>
      </c>
      <c r="BX43" s="102">
        <v>18900</v>
      </c>
      <c r="BY43" s="102">
        <f t="shared" si="139"/>
        <v>30600</v>
      </c>
      <c r="BZ43" s="102">
        <f t="shared" si="139"/>
        <v>2700</v>
      </c>
      <c r="CA43" s="102">
        <f t="shared" si="139"/>
        <v>1800</v>
      </c>
      <c r="CB43" s="102">
        <f t="shared" si="139"/>
        <v>5200</v>
      </c>
      <c r="CC43" s="102">
        <f t="shared" si="139"/>
        <v>20100</v>
      </c>
      <c r="CD43" s="102">
        <f t="shared" si="139"/>
        <v>13200</v>
      </c>
      <c r="CE43" s="102">
        <f t="shared" si="139"/>
        <v>33900</v>
      </c>
      <c r="CF43" s="102">
        <f t="shared" si="139"/>
        <v>54100</v>
      </c>
      <c r="CG43" s="102">
        <f t="shared" si="139"/>
        <v>0</v>
      </c>
      <c r="CH43" s="102">
        <f t="shared" si="139"/>
        <v>0</v>
      </c>
      <c r="CI43" s="102">
        <f t="shared" si="139"/>
        <v>0</v>
      </c>
      <c r="CJ43" s="102">
        <f t="shared" si="139"/>
        <v>0</v>
      </c>
      <c r="CK43" s="102">
        <f t="shared" si="139"/>
        <v>0</v>
      </c>
      <c r="CL43" s="102">
        <f t="shared" si="139"/>
        <v>0</v>
      </c>
      <c r="CM43" s="23" t="s">
        <v>45</v>
      </c>
      <c r="CN43" s="81"/>
      <c r="CO43" s="81"/>
      <c r="CP43" s="82"/>
      <c r="CQ43" s="82"/>
      <c r="CR43" s="82"/>
      <c r="CS43" s="23" t="s">
        <v>45</v>
      </c>
    </row>
    <row r="44" spans="1:97" hidden="1" outlineLevel="1" x14ac:dyDescent="0.55000000000000004">
      <c r="E44" s="22" t="s">
        <v>552</v>
      </c>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23" t="s">
        <v>45</v>
      </c>
      <c r="CN44" s="81"/>
      <c r="CO44" s="81"/>
      <c r="CP44" s="82"/>
      <c r="CQ44" s="82"/>
      <c r="CR44" s="82"/>
      <c r="CS44" s="23" t="s">
        <v>45</v>
      </c>
    </row>
    <row r="45" spans="1:97" hidden="1" outlineLevel="1" x14ac:dyDescent="0.55000000000000004">
      <c r="E45" t="s">
        <v>69</v>
      </c>
      <c r="BQ45" s="104" t="s">
        <v>555</v>
      </c>
      <c r="BR45" s="104" t="s">
        <v>555</v>
      </c>
      <c r="BS45" s="104" t="s">
        <v>555</v>
      </c>
      <c r="BT45" s="104" t="s">
        <v>555</v>
      </c>
      <c r="BU45" s="104" t="s">
        <v>555</v>
      </c>
      <c r="BV45" s="104" t="s">
        <v>555</v>
      </c>
      <c r="BW45" s="104" t="s">
        <v>555</v>
      </c>
      <c r="BX45" s="104" t="s">
        <v>555</v>
      </c>
      <c r="BY45" s="102">
        <v>40000</v>
      </c>
      <c r="BZ45" s="102">
        <v>5600</v>
      </c>
      <c r="CA45" s="102">
        <v>16100</v>
      </c>
      <c r="CB45" s="102">
        <v>31200</v>
      </c>
      <c r="CC45" s="102">
        <v>50700</v>
      </c>
      <c r="CD45" s="102">
        <v>12600</v>
      </c>
      <c r="CE45" s="102">
        <v>28000</v>
      </c>
      <c r="CF45" s="102">
        <v>47800</v>
      </c>
      <c r="CM45" s="23" t="s">
        <v>45</v>
      </c>
      <c r="CN45" s="81"/>
      <c r="CO45" s="81"/>
      <c r="CP45" s="82"/>
      <c r="CQ45" s="82"/>
      <c r="CR45" s="82"/>
      <c r="CS45" s="23" t="s">
        <v>45</v>
      </c>
    </row>
    <row r="46" spans="1:97" hidden="1" outlineLevel="1" x14ac:dyDescent="0.55000000000000004">
      <c r="E46" s="22" t="s">
        <v>552</v>
      </c>
      <c r="F46" s="22"/>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6"/>
      <c r="AV46" s="86"/>
      <c r="AW46" s="86"/>
      <c r="AX46" s="86"/>
      <c r="AY46" s="86"/>
      <c r="AZ46" s="86"/>
      <c r="BA46" s="86"/>
      <c r="BB46" s="86"/>
      <c r="BC46" s="86"/>
      <c r="BD46" s="86"/>
      <c r="BE46" s="86"/>
      <c r="BF46" s="86"/>
      <c r="BG46" s="86"/>
      <c r="BH46" s="86"/>
      <c r="BI46" s="86"/>
      <c r="BJ46" s="86"/>
      <c r="BK46" s="86"/>
      <c r="BL46" s="86"/>
      <c r="BM46" s="86"/>
      <c r="BN46" s="86"/>
      <c r="BO46" s="86"/>
      <c r="BP46" s="86"/>
      <c r="BQ46" s="105"/>
      <c r="BR46" s="105"/>
      <c r="BS46" s="105"/>
      <c r="BT46" s="105"/>
      <c r="BU46" s="105"/>
      <c r="BV46" s="105"/>
      <c r="BW46" s="105"/>
      <c r="BX46" s="105"/>
      <c r="BY46" s="86"/>
      <c r="BZ46" s="86"/>
      <c r="CA46" s="86"/>
      <c r="CB46" s="86"/>
      <c r="CC46" s="86"/>
      <c r="CD46" s="86"/>
      <c r="CE46" s="86"/>
      <c r="CF46" s="86"/>
      <c r="CG46" s="86"/>
      <c r="CH46" s="86"/>
      <c r="CI46" s="86"/>
      <c r="CJ46" s="86"/>
      <c r="CK46" s="86"/>
      <c r="CL46" s="86"/>
      <c r="CM46" s="23" t="s">
        <v>45</v>
      </c>
      <c r="CN46" s="81"/>
      <c r="CO46" s="81"/>
      <c r="CP46" s="82"/>
      <c r="CQ46" s="82"/>
      <c r="CR46" s="82"/>
      <c r="CS46" s="23" t="s">
        <v>45</v>
      </c>
    </row>
    <row r="47" spans="1:97" hidden="1" outlineLevel="1" x14ac:dyDescent="0.55000000000000004">
      <c r="E47" t="s">
        <v>53</v>
      </c>
      <c r="BQ47" s="104" t="s">
        <v>555</v>
      </c>
      <c r="BR47" s="104" t="s">
        <v>555</v>
      </c>
      <c r="BS47" s="104" t="s">
        <v>555</v>
      </c>
      <c r="BT47" s="104" t="s">
        <v>555</v>
      </c>
      <c r="BU47" s="104" t="s">
        <v>555</v>
      </c>
      <c r="BV47" s="104" t="s">
        <v>555</v>
      </c>
      <c r="BW47" s="104" t="s">
        <v>555</v>
      </c>
      <c r="BX47" s="104" t="s">
        <v>555</v>
      </c>
      <c r="BY47" s="102">
        <v>-9400</v>
      </c>
      <c r="BZ47" s="102">
        <v>-2900</v>
      </c>
      <c r="CA47" s="102">
        <v>-14300</v>
      </c>
      <c r="CB47" s="102">
        <v>-26000</v>
      </c>
      <c r="CC47" s="102">
        <v>-30600</v>
      </c>
      <c r="CD47" s="102">
        <v>600</v>
      </c>
      <c r="CE47" s="102">
        <v>5900</v>
      </c>
      <c r="CF47" s="102">
        <v>6300</v>
      </c>
      <c r="CM47" s="23" t="s">
        <v>45</v>
      </c>
      <c r="CN47" s="81"/>
      <c r="CO47" s="81"/>
      <c r="CP47" s="82"/>
      <c r="CQ47" s="82"/>
      <c r="CR47" s="82"/>
      <c r="CS47" s="23" t="s">
        <v>45</v>
      </c>
    </row>
    <row r="48" spans="1:97" hidden="1" outlineLevel="1" x14ac:dyDescent="0.55000000000000004">
      <c r="E48" s="22" t="s">
        <v>552</v>
      </c>
      <c r="F48" s="22"/>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23" t="s">
        <v>45</v>
      </c>
      <c r="CN48" s="81"/>
      <c r="CO48" s="81"/>
      <c r="CP48" s="82"/>
      <c r="CQ48" s="82"/>
      <c r="CR48" s="82"/>
      <c r="CS48" s="23" t="s">
        <v>45</v>
      </c>
    </row>
    <row r="49" spans="1:97" hidden="1" outlineLevel="1" x14ac:dyDescent="0.55000000000000004">
      <c r="D49" t="s">
        <v>22</v>
      </c>
      <c r="BQ49" s="102">
        <v>60500</v>
      </c>
      <c r="BR49" s="102">
        <v>11300</v>
      </c>
      <c r="BS49" s="102">
        <v>26300</v>
      </c>
      <c r="BT49" s="102">
        <v>41300</v>
      </c>
      <c r="BU49" s="102">
        <v>49700</v>
      </c>
      <c r="BV49" s="102">
        <v>6300</v>
      </c>
      <c r="BW49" s="102">
        <v>18200</v>
      </c>
      <c r="BX49" s="102">
        <v>27200</v>
      </c>
      <c r="BY49" s="102">
        <v>34600</v>
      </c>
      <c r="BZ49" s="102">
        <v>5800</v>
      </c>
      <c r="CA49" s="102">
        <v>16000</v>
      </c>
      <c r="CB49" s="102">
        <v>30300</v>
      </c>
      <c r="CC49" s="102">
        <v>40500</v>
      </c>
      <c r="CD49" s="102">
        <v>6600</v>
      </c>
      <c r="CE49" s="102">
        <v>15000</v>
      </c>
      <c r="CF49" s="102">
        <v>25600</v>
      </c>
      <c r="CM49" s="23" t="s">
        <v>45</v>
      </c>
      <c r="CN49" s="81"/>
      <c r="CO49" s="81"/>
      <c r="CP49" s="82"/>
      <c r="CQ49" s="82"/>
      <c r="CR49" s="82"/>
      <c r="CS49" s="23" t="s">
        <v>45</v>
      </c>
    </row>
    <row r="50" spans="1:97" hidden="1" outlineLevel="1" x14ac:dyDescent="0.55000000000000004">
      <c r="E50" s="22" t="s">
        <v>552</v>
      </c>
      <c r="F50" s="85"/>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23" t="s">
        <v>45</v>
      </c>
      <c r="CN50" s="81"/>
      <c r="CO50" s="81"/>
      <c r="CP50" s="82"/>
      <c r="CQ50" s="82"/>
      <c r="CR50" s="82"/>
      <c r="CS50" s="23" t="s">
        <v>45</v>
      </c>
    </row>
    <row r="51" spans="1:97" hidden="1" outlineLevel="1" x14ac:dyDescent="0.55000000000000004">
      <c r="D51" t="s">
        <v>21</v>
      </c>
      <c r="BQ51" s="102">
        <v>4700</v>
      </c>
      <c r="BR51" s="102">
        <v>800</v>
      </c>
      <c r="BS51" s="102">
        <v>1600</v>
      </c>
      <c r="BT51" s="102">
        <v>2500</v>
      </c>
      <c r="BU51" s="102">
        <v>3600</v>
      </c>
      <c r="BV51" s="102">
        <v>-200</v>
      </c>
      <c r="BW51" s="102">
        <v>-100</v>
      </c>
      <c r="BX51" s="106">
        <v>0</v>
      </c>
      <c r="BY51" s="106">
        <v>0</v>
      </c>
      <c r="BZ51" s="102">
        <v>-600</v>
      </c>
      <c r="CA51" s="102">
        <v>-1100</v>
      </c>
      <c r="CB51" s="102">
        <v>-1200</v>
      </c>
      <c r="CC51" s="102">
        <v>-5300</v>
      </c>
      <c r="CD51" s="102">
        <v>-300</v>
      </c>
      <c r="CE51" s="102">
        <v>-500</v>
      </c>
      <c r="CF51" s="102">
        <v>5600</v>
      </c>
      <c r="CM51" s="23" t="s">
        <v>45</v>
      </c>
      <c r="CN51" s="81"/>
      <c r="CO51" s="81"/>
      <c r="CP51" s="82"/>
      <c r="CQ51" s="82"/>
      <c r="CR51" s="82"/>
      <c r="CS51" s="23" t="s">
        <v>45</v>
      </c>
    </row>
    <row r="52" spans="1:97" hidden="1" outlineLevel="1" x14ac:dyDescent="0.55000000000000004">
      <c r="E52" s="22" t="s">
        <v>552</v>
      </c>
      <c r="F52" s="85"/>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23" t="s">
        <v>45</v>
      </c>
      <c r="CN52" s="23"/>
      <c r="CO52" s="23"/>
      <c r="CS52" s="23" t="s">
        <v>45</v>
      </c>
    </row>
    <row r="53" spans="1:97" hidden="1" outlineLevel="1" x14ac:dyDescent="0.55000000000000004">
      <c r="D53" t="s">
        <v>20</v>
      </c>
      <c r="BQ53" s="102">
        <v>2400</v>
      </c>
      <c r="BR53" s="102">
        <v>-3000</v>
      </c>
      <c r="BS53" s="102">
        <v>-500</v>
      </c>
      <c r="BT53" s="102">
        <v>100</v>
      </c>
      <c r="BU53" s="102">
        <v>7500</v>
      </c>
      <c r="BV53" s="102">
        <v>200</v>
      </c>
      <c r="BW53" s="102">
        <v>2200</v>
      </c>
      <c r="BX53" s="102">
        <v>3400</v>
      </c>
      <c r="BY53" s="102">
        <v>14100</v>
      </c>
      <c r="BZ53" s="102">
        <v>-4500</v>
      </c>
      <c r="CA53" s="102">
        <v>-2500</v>
      </c>
      <c r="CB53" s="102">
        <v>-2800</v>
      </c>
      <c r="CC53" s="102">
        <v>-5400</v>
      </c>
      <c r="CD53" s="102">
        <v>-4700</v>
      </c>
      <c r="CE53" s="102">
        <v>-6100</v>
      </c>
      <c r="CF53" s="102">
        <v>-7900</v>
      </c>
      <c r="CM53" s="23" t="s">
        <v>45</v>
      </c>
      <c r="CN53" s="23"/>
      <c r="CO53" s="23"/>
      <c r="CS53" s="23" t="s">
        <v>45</v>
      </c>
    </row>
    <row r="54" spans="1:97" hidden="1" outlineLevel="1" x14ac:dyDescent="0.55000000000000004">
      <c r="E54" s="22" t="s">
        <v>552</v>
      </c>
      <c r="F54" s="85"/>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23" t="s">
        <v>45</v>
      </c>
      <c r="CN54" s="23"/>
      <c r="CO54" s="23"/>
      <c r="CS54" s="23" t="s">
        <v>45</v>
      </c>
    </row>
    <row r="55" spans="1:97" hidden="1" outlineLevel="1" x14ac:dyDescent="0.55000000000000004">
      <c r="C55" s="1" t="s">
        <v>26</v>
      </c>
      <c r="F55" s="51" t="e">
        <f>#REF!</f>
        <v>#REF!</v>
      </c>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92">
        <v>27700</v>
      </c>
      <c r="BR55" s="92">
        <v>8800</v>
      </c>
      <c r="BS55" s="92">
        <v>16800</v>
      </c>
      <c r="BT55" s="92">
        <v>23300</v>
      </c>
      <c r="BU55" s="92">
        <v>29600</v>
      </c>
      <c r="BV55" s="92">
        <v>9900</v>
      </c>
      <c r="BW55" s="92">
        <v>20100</v>
      </c>
      <c r="BX55" s="92">
        <v>26800</v>
      </c>
      <c r="BY55" s="92">
        <v>29500</v>
      </c>
      <c r="BZ55" s="92">
        <v>4100</v>
      </c>
      <c r="CA55" s="92">
        <v>11100</v>
      </c>
      <c r="CB55" s="92">
        <v>18500</v>
      </c>
      <c r="CC55" s="92">
        <v>23600</v>
      </c>
      <c r="CD55" s="92">
        <v>8100</v>
      </c>
      <c r="CE55" s="92">
        <v>16700</v>
      </c>
      <c r="CF55" s="92">
        <v>25100</v>
      </c>
      <c r="CG55" s="92"/>
      <c r="CH55" s="4"/>
      <c r="CI55" s="4"/>
      <c r="CJ55" s="4"/>
      <c r="CK55" s="4"/>
      <c r="CL55" s="4"/>
      <c r="CM55" s="23" t="s">
        <v>45</v>
      </c>
      <c r="CN55" s="23"/>
      <c r="CO55" s="23"/>
      <c r="CS55" s="23" t="s">
        <v>45</v>
      </c>
    </row>
    <row r="56" spans="1:97" hidden="1" outlineLevel="1" x14ac:dyDescent="0.55000000000000004">
      <c r="C56" s="1"/>
      <c r="D56" s="22" t="s">
        <v>552</v>
      </c>
      <c r="E56" s="22"/>
      <c r="F56" s="85"/>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91">
        <f t="shared" ref="BQ56:CL56" si="140">IFERROR(BQ55/BQ$39,"-")</f>
        <v>0.49909010648456786</v>
      </c>
      <c r="BR56" s="91">
        <f t="shared" si="140"/>
        <v>0.28444904160067236</v>
      </c>
      <c r="BS56" s="91">
        <f t="shared" si="140"/>
        <v>0.4240924925531378</v>
      </c>
      <c r="BT56" s="91">
        <f t="shared" si="140"/>
        <v>0.60609213640974946</v>
      </c>
      <c r="BU56" s="91">
        <f t="shared" si="140"/>
        <v>0.85757329933943682</v>
      </c>
      <c r="BV56" s="91">
        <f t="shared" si="140"/>
        <v>0.43133495991634718</v>
      </c>
      <c r="BW56" s="91">
        <f t="shared" si="140"/>
        <v>0.65453124491191506</v>
      </c>
      <c r="BX56" s="91">
        <f t="shared" si="140"/>
        <v>1.152390780873753</v>
      </c>
      <c r="BY56" s="91">
        <f t="shared" si="140"/>
        <v>0.88978705435241601</v>
      </c>
      <c r="BZ56" s="91">
        <f t="shared" si="140"/>
        <v>0.56264580760257998</v>
      </c>
      <c r="CA56" s="91">
        <f t="shared" si="140"/>
        <v>0.59635738462365018</v>
      </c>
      <c r="CB56" s="91">
        <f t="shared" si="140"/>
        <v>0.74581737552912719</v>
      </c>
      <c r="CC56" s="91">
        <f t="shared" si="140"/>
        <v>2.529474812433012</v>
      </c>
      <c r="CD56" s="91">
        <f t="shared" si="140"/>
        <v>0.36844978165938863</v>
      </c>
      <c r="CE56" s="91">
        <f t="shared" si="140"/>
        <v>0.46446947573355585</v>
      </c>
      <c r="CF56" s="91">
        <f t="shared" si="140"/>
        <v>0.58215047778087026</v>
      </c>
      <c r="CG56" s="91" t="str">
        <f t="shared" si="140"/>
        <v>-</v>
      </c>
      <c r="CH56" s="91" t="str">
        <f t="shared" si="140"/>
        <v>-</v>
      </c>
      <c r="CI56" s="91" t="str">
        <f t="shared" si="140"/>
        <v>-</v>
      </c>
      <c r="CJ56" s="91" t="str">
        <f t="shared" si="140"/>
        <v>-</v>
      </c>
      <c r="CK56" s="91" t="str">
        <f t="shared" si="140"/>
        <v>-</v>
      </c>
      <c r="CL56" s="91" t="str">
        <f t="shared" si="140"/>
        <v>-</v>
      </c>
      <c r="CM56" s="23" t="s">
        <v>45</v>
      </c>
      <c r="CN56" s="23"/>
      <c r="CO56" s="23"/>
      <c r="CS56" s="23" t="s">
        <v>45</v>
      </c>
    </row>
    <row r="57" spans="1:97" hidden="1" outlineLevel="1" x14ac:dyDescent="0.55000000000000004">
      <c r="C57" s="1" t="s">
        <v>542</v>
      </c>
      <c r="F57" s="51"/>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92"/>
      <c r="BR57" s="92">
        <v>0</v>
      </c>
      <c r="BS57" s="92">
        <v>400</v>
      </c>
      <c r="BT57" s="92">
        <v>700</v>
      </c>
      <c r="BU57" s="92">
        <v>1300</v>
      </c>
      <c r="BV57" s="92">
        <v>-100</v>
      </c>
      <c r="BW57" s="92">
        <v>200</v>
      </c>
      <c r="BX57" s="92">
        <v>500</v>
      </c>
      <c r="BY57" s="92">
        <v>1200</v>
      </c>
      <c r="BZ57" s="92">
        <v>-200</v>
      </c>
      <c r="CA57" s="92">
        <v>600</v>
      </c>
      <c r="CB57" s="92">
        <v>700</v>
      </c>
      <c r="CC57" s="92">
        <v>-13400</v>
      </c>
      <c r="CD57" s="92">
        <v>-900</v>
      </c>
      <c r="CE57" s="92">
        <v>-1000</v>
      </c>
      <c r="CF57" s="92">
        <v>-1500</v>
      </c>
      <c r="CG57" s="9"/>
      <c r="CH57" s="3"/>
      <c r="CI57" s="3"/>
      <c r="CJ57" s="3"/>
      <c r="CK57" s="3"/>
      <c r="CL57" s="3"/>
      <c r="CM57" s="23" t="s">
        <v>45</v>
      </c>
      <c r="CN57" s="23"/>
      <c r="CO57" s="23"/>
      <c r="CS57" s="23" t="s">
        <v>45</v>
      </c>
    </row>
    <row r="58" spans="1:97" collapsed="1" x14ac:dyDescent="0.55000000000000004">
      <c r="A58">
        <v>16</v>
      </c>
      <c r="B58" s="69" t="s">
        <v>706</v>
      </c>
      <c r="G58" s="126">
        <f>INDEX(三表!$A$8:$CB$189,MATCH(financials!$A58,三表!$A$8:$A$189),MATCH(financials!G$1,三表!$A$8:$CB$8))</f>
        <v>1206</v>
      </c>
      <c r="H58" s="126">
        <f>INDEX(三表!$A$8:$CB$189,MATCH(financials!$A58,三表!$A$8:$A$189),MATCH(financials!H$1,三表!$A$8:$CB$8))</f>
        <v>764</v>
      </c>
      <c r="I58" s="126">
        <f>INDEX(三表!$A$8:$CB$189,MATCH(financials!$A58,三表!$A$8:$A$189),MATCH(financials!I$1,三表!$A$8:$CB$8))</f>
        <v>1366</v>
      </c>
      <c r="J58" s="126">
        <f>INDEX(三表!$A$8:$CB$189,MATCH(financials!$A58,三表!$A$8:$A$189),MATCH(financials!J$1,三表!$A$8:$CB$8))</f>
        <v>1192</v>
      </c>
      <c r="K58" s="126">
        <f>INDEX(三表!$A$8:$CB$189,MATCH(financials!$A58,三表!$A$8:$A$189),MATCH(financials!K$1,三表!$A$8:$CB$8))</f>
        <v>1215</v>
      </c>
      <c r="L58" s="126">
        <f>INDEX(三表!$A$8:$CB$189,MATCH(financials!$A58,三表!$A$8:$A$189),MATCH(financials!L$1,三表!$A$8:$CB$8))</f>
        <v>2011</v>
      </c>
      <c r="M58" s="126">
        <f>INDEX(三表!$A$8:$CB$189,MATCH(financials!$A58,三表!$A$8:$A$189),MATCH(financials!M$1,三表!$A$8:$CB$8))</f>
        <v>1438</v>
      </c>
      <c r="N58" s="126">
        <f>INDEX(三表!$A$8:$CB$189,MATCH(financials!$A58,三表!$A$8:$A$189),MATCH(financials!N$1,三表!$A$8:$CB$8))</f>
        <v>1609</v>
      </c>
      <c r="O58" s="126">
        <f>INDEX(三表!$A$8:$CB$189,MATCH(financials!$A58,三表!$A$8:$A$189),MATCH(financials!O$1,三表!$A$8:$CB$8))</f>
        <v>1643</v>
      </c>
      <c r="P58" s="126">
        <f>INDEX(三表!$A$8:$CB$189,MATCH(financials!$A58,三表!$A$8:$A$189),MATCH(financials!P$1,三表!$A$8:$CB$8))</f>
        <v>2019</v>
      </c>
      <c r="Q58" s="126">
        <f>INDEX(三表!$A$8:$CB$189,MATCH(financials!$A58,三表!$A$8:$A$189),MATCH(financials!Q$1,三表!$A$8:$CB$8))</f>
        <v>1166</v>
      </c>
      <c r="R58" s="126">
        <f>INDEX(三表!$A$8:$CB$189,MATCH(financials!$A58,三表!$A$8:$A$189),MATCH(financials!R$1,三表!$A$8:$CB$8))</f>
        <v>1874</v>
      </c>
      <c r="S58" s="126">
        <f>INDEX(三表!$A$8:$CB$189,MATCH(financials!$A58,三表!$A$8:$A$189),MATCH(financials!S$1,三表!$A$8:$CB$8))</f>
        <v>2206</v>
      </c>
      <c r="T58" s="126">
        <f>INDEX(三表!$A$8:$CB$189,MATCH(financials!$A58,三表!$A$8:$A$189),MATCH(financials!T$1,三表!$A$8:$CB$8))</f>
        <v>1872</v>
      </c>
      <c r="U58" s="126">
        <f>INDEX(三表!$A$8:$CB$189,MATCH(financials!$A58,三表!$A$8:$A$189),MATCH(financials!U$1,三表!$A$8:$CB$8))</f>
        <v>1397</v>
      </c>
      <c r="V58" s="126">
        <f>INDEX(三表!$A$8:$CB$189,MATCH(financials!$A58,三表!$A$8:$A$189),MATCH(financials!V$1,三表!$A$8:$CB$8))</f>
        <v>1274</v>
      </c>
      <c r="W58" s="126">
        <f>INDEX(三表!$A$8:$CB$189,MATCH(financials!$A58,三表!$A$8:$A$189),MATCH(financials!W$1,三表!$A$8:$CB$8))</f>
        <v>1794</v>
      </c>
      <c r="X58" s="126">
        <f>INDEX(三表!$A$8:$CB$189,MATCH(financials!$A58,三表!$A$8:$A$189),MATCH(financials!X$1,三表!$A$8:$CB$8))</f>
        <v>1300</v>
      </c>
      <c r="Y58" s="126">
        <f>INDEX(三表!$A$8:$CB$189,MATCH(financials!$A58,三表!$A$8:$A$189),MATCH(financials!Y$1,三表!$A$8:$CB$8))</f>
        <v>1394</v>
      </c>
      <c r="Z58" s="126">
        <f>INDEX(三表!$A$8:$CB$189,MATCH(financials!$A58,三表!$A$8:$A$189),MATCH(financials!Z$1,三表!$A$8:$CB$8))</f>
        <v>472</v>
      </c>
      <c r="AA58" s="126">
        <f>INDEX(三表!$A$8:$CB$189,MATCH(financials!$A58,三表!$A$8:$A$189),MATCH(financials!AA$1,三表!$A$8:$CB$8))</f>
        <v>1531</v>
      </c>
      <c r="AB58" s="126">
        <f>INDEX(三表!$A$8:$CB$189,MATCH(financials!$A58,三表!$A$8:$A$189),MATCH(financials!AB$1,三表!$A$8:$CB$8))</f>
        <v>1098</v>
      </c>
      <c r="AC58" s="126">
        <f>INDEX(三表!$A$8:$CB$189,MATCH(financials!$A58,三表!$A$8:$A$189),MATCH(financials!AC$1,三表!$A$8:$CB$8))</f>
        <v>1544</v>
      </c>
      <c r="AD58" s="126">
        <f>INDEX(三表!$A$8:$CB$189,MATCH(financials!$A58,三表!$A$8:$A$189),MATCH(financials!AD$1,三表!$A$8:$CB$8))</f>
        <v>984</v>
      </c>
      <c r="AE58" s="126">
        <f>INDEX(三表!$A$8:$CB$189,MATCH(financials!$A58,三表!$A$8:$A$189),MATCH(financials!AE$1,三表!$A$8:$CB$8))</f>
        <v>1794</v>
      </c>
      <c r="AF58" s="126">
        <f>INDEX(三表!$A$8:$CB$189,MATCH(financials!$A58,三表!$A$8:$A$189),MATCH(financials!AF$1,三表!$A$8:$CB$8))</f>
        <v>1511</v>
      </c>
      <c r="AG58" s="126">
        <f>INDEX(三表!$A$8:$CB$189,MATCH(financials!$A58,三表!$A$8:$A$189),MATCH(financials!AG$1,三表!$A$8:$CB$8))</f>
        <v>1387</v>
      </c>
      <c r="AH58" s="126">
        <f>INDEX(三表!$A$8:$CB$189,MATCH(financials!$A58,三表!$A$8:$A$189),MATCH(financials!AH$1,三表!$A$8:$CB$8))</f>
        <v>622</v>
      </c>
      <c r="AI58" s="126">
        <f>INDEX(三表!$A$8:$CB$189,MATCH(financials!$A58,三表!$A$8:$A$189),MATCH(financials!AI$1,三表!$A$8:$CB$8))</f>
        <v>1596</v>
      </c>
      <c r="AJ58" s="126">
        <f>INDEX(三表!$A$8:$CB$189,MATCH(financials!$A58,三表!$A$8:$A$189),MATCH(financials!AJ$1,三表!$A$8:$CB$8))</f>
        <v>1567</v>
      </c>
      <c r="AK58" s="126">
        <f>INDEX(三表!$A$8:$CB$189,MATCH(financials!$A58,三表!$A$8:$A$189),MATCH(financials!AK$1,三表!$A$8:$CB$8))</f>
        <v>0</v>
      </c>
      <c r="AL58" s="126">
        <f>INDEX(三表!$A$8:$CB$189,MATCH(financials!$A58,三表!$A$8:$A$189),MATCH(financials!AL$1,三表!$A$8:$CB$8))</f>
        <v>1711</v>
      </c>
      <c r="AM58" s="126">
        <f>INDEX(三表!$A$8:$CB$189,MATCH(financials!$A58,三表!$A$8:$A$189),MATCH(financials!AM$1,三表!$A$8:$CB$8))</f>
        <v>1826</v>
      </c>
      <c r="AN58" s="126">
        <f>INDEX(三表!$A$8:$CB$189,MATCH(financials!$A58,三表!$A$8:$A$189),MATCH(financials!AN$1,三表!$A$8:$CB$8))</f>
        <v>1339</v>
      </c>
      <c r="AO58" s="126">
        <f>INDEX(三表!$A$8:$CB$189,MATCH(financials!$A58,三表!$A$8:$A$189),MATCH(financials!AO$1,三表!$A$8:$CB$8))</f>
        <v>1375</v>
      </c>
      <c r="AP58" s="126">
        <f>INDEX(三表!$A$8:$CB$189,MATCH(financials!$A58,三表!$A$8:$A$189),MATCH(financials!AP$1,三表!$A$8:$CB$8))</f>
        <v>1832</v>
      </c>
      <c r="AQ58" s="126">
        <f>INDEX(三表!$A$8:$CB$189,MATCH(financials!$A58,三表!$A$8:$A$189),MATCH(financials!AQ$1,三表!$A$8:$CB$8))</f>
        <v>1583</v>
      </c>
      <c r="AR58" s="126">
        <f>INDEX(三表!$A$8:$CB$189,MATCH(financials!$A58,三表!$A$8:$A$189),MATCH(financials!AR$1,三表!$A$8:$CB$8))</f>
        <v>1816</v>
      </c>
      <c r="AS58" s="126">
        <f>INDEX(三表!$A$8:$CB$189,MATCH(financials!$A58,三表!$A$8:$A$189),MATCH(financials!AS$1,三表!$A$8:$CB$8))</f>
        <v>2534</v>
      </c>
      <c r="AT58" s="126">
        <f>INDEX(三表!$A$8:$CB$189,MATCH(financials!$A58,三表!$A$8:$A$189),MATCH(financials!AT$1,三表!$A$8:$CB$8))</f>
        <v>2166</v>
      </c>
      <c r="AU58" s="126">
        <f>INDEX(三表!$A$8:$CB$189,MATCH(financials!$A58,三表!$A$8:$A$189),MATCH(financials!AU$1,三表!$A$8:$CB$8))</f>
        <v>1349</v>
      </c>
      <c r="AV58" s="126">
        <f>INDEX(三表!$A$8:$CB$189,MATCH(financials!$A58,三表!$A$8:$A$189),MATCH(financials!AV$1,三表!$A$8:$CB$8))</f>
        <v>2063</v>
      </c>
      <c r="AW58" s="126">
        <f>INDEX(三表!$A$8:$CB$189,MATCH(financials!$A58,三表!$A$8:$A$189),MATCH(financials!AW$1,三表!$A$8:$CB$8))</f>
        <v>2022</v>
      </c>
      <c r="AX58" s="126">
        <f>INDEX(三表!$A$8:$CB$189,MATCH(financials!$A58,三表!$A$8:$A$189),MATCH(financials!AX$1,三表!$A$8:$CB$8))</f>
        <v>986</v>
      </c>
      <c r="AY58" s="126">
        <f>INDEX(三表!$A$8:$CB$189,MATCH(financials!$A58,三表!$A$8:$A$189),MATCH(financials!AY$1,三表!$A$8:$CB$8))</f>
        <v>685</v>
      </c>
      <c r="AZ58" s="126">
        <f>INDEX(三表!$A$8:$CB$189,MATCH(financials!$A58,三表!$A$8:$A$189),MATCH(financials!AZ$1,三表!$A$8:$CB$8))</f>
        <v>863</v>
      </c>
      <c r="BA58" s="126">
        <f>INDEX(三表!$A$8:$CB$189,MATCH(financials!$A58,三表!$A$8:$A$189),MATCH(financials!BA$1,三表!$A$8:$CB$8))</f>
        <v>749</v>
      </c>
      <c r="BB58" s="126">
        <f>INDEX(三表!$A$8:$CB$189,MATCH(financials!$A58,三表!$A$8:$A$189),MATCH(financials!BB$1,三表!$A$8:$CB$8))</f>
        <v>866</v>
      </c>
      <c r="BC58" s="126">
        <f>INDEX(三表!$A$8:$CB$189,MATCH(financials!$A58,三表!$A$8:$A$189),MATCH(financials!BC$1,三表!$A$8:$CB$8))</f>
        <v>762</v>
      </c>
      <c r="BD58" s="126">
        <f>INDEX(三表!$A$8:$CB$189,MATCH(financials!$A58,三表!$A$8:$A$189),MATCH(financials!BD$1,三表!$A$8:$CB$8))</f>
        <v>1026</v>
      </c>
      <c r="BE58" s="126">
        <f>INDEX(三表!$A$8:$CB$189,MATCH(financials!$A58,三表!$A$8:$A$189),MATCH(financials!BE$1,三表!$A$8:$CB$8))</f>
        <v>805</v>
      </c>
      <c r="BF58" s="126">
        <f>INDEX(三表!$A$8:$CB$189,MATCH(financials!$A58,三表!$A$8:$A$189),MATCH(financials!BF$1,三表!$A$8:$CB$8))</f>
        <v>958</v>
      </c>
      <c r="BG58" s="126">
        <f>INDEX(三表!$A$8:$CB$189,MATCH(financials!$A58,三表!$A$8:$A$189),MATCH(financials!BG$1,三表!$A$8:$CB$8))</f>
        <v>789</v>
      </c>
      <c r="BH58" s="126">
        <f>INDEX(三表!$A$8:$CB$189,MATCH(financials!$A58,三表!$A$8:$A$189),MATCH(financials!BH$1,三表!$A$8:$CB$8))</f>
        <v>1158</v>
      </c>
      <c r="BI58" s="126">
        <f>INDEX(三表!$A$8:$CB$189,MATCH(financials!$A58,三表!$A$8:$A$189),MATCH(financials!BI$1,三表!$A$8:$CB$8))</f>
        <v>894</v>
      </c>
      <c r="BJ58" s="126">
        <f>INDEX(三表!$A$8:$CB$189,MATCH(financials!$A58,三表!$A$8:$A$189),MATCH(financials!BJ$1,三表!$A$8:$CB$8))</f>
        <v>1345</v>
      </c>
      <c r="BK58" s="126">
        <f>INDEX(三表!$A$8:$CB$189,MATCH(financials!$A58,三表!$A$8:$A$189),MATCH(financials!BK$1,三表!$A$8:$CB$8))</f>
        <v>550</v>
      </c>
      <c r="BL58" s="126">
        <f>INDEX(三表!$A$8:$CB$189,MATCH(financials!$A58,三表!$A$8:$A$189),MATCH(financials!BL$1,三表!$A$8:$CB$8))</f>
        <v>1343</v>
      </c>
      <c r="BM58" s="126">
        <f>INDEX(三表!$A$8:$CB$189,MATCH(financials!$A58,三表!$A$8:$A$189),MATCH(financials!BM$1,三表!$A$8:$CB$8))</f>
        <v>915</v>
      </c>
      <c r="BN58" s="126">
        <f>INDEX(三表!$A$8:$CB$189,MATCH(financials!$A58,三表!$A$8:$A$189),MATCH(financials!BN$1,三表!$A$8:$CB$8))</f>
        <v>1275</v>
      </c>
      <c r="BO58" s="126">
        <f>INDEX(三表!$A$8:$CB$189,MATCH(financials!$A58,三表!$A$8:$A$189),MATCH(financials!BO$1,三表!$A$8:$CB$8))</f>
        <v>960</v>
      </c>
      <c r="BP58" s="126">
        <f>INDEX(三表!$A$8:$CB$189,MATCH(financials!$A58,三表!$A$8:$A$189),MATCH(financials!BP$1,三表!$A$8:$CB$8))</f>
        <v>1181</v>
      </c>
      <c r="BQ58" s="126">
        <f>INDEX(三表!$A$8:$CB$189,MATCH(financials!$A58,三表!$A$8:$A$189),MATCH(financials!BQ$1,三表!$A$8:$CB$8))</f>
        <v>831</v>
      </c>
      <c r="BR58" s="126">
        <f>INDEX(三表!$A$8:$CB$189,MATCH(financials!$A58,三表!$A$8:$A$189),MATCH(financials!BR$1,三表!$A$8:$CB$8))</f>
        <v>3629</v>
      </c>
      <c r="BS58" s="126">
        <f>INDEX(三表!$A$8:$CB$189,MATCH(financials!$A58,三表!$A$8:$A$189),MATCH(financials!BS$1,三表!$A$8:$CB$8))</f>
        <v>1250</v>
      </c>
      <c r="BT58" s="126">
        <f>INDEX(三表!$A$8:$CB$189,MATCH(financials!$A58,三表!$A$8:$A$189),MATCH(financials!BT$1,三表!$A$8:$CB$8))</f>
        <v>1589</v>
      </c>
      <c r="BU58" s="126">
        <f>INDEX(三表!$A$8:$CB$189,MATCH(financials!$A58,三表!$A$8:$A$189),MATCH(financials!BU$1,三表!$A$8:$CB$8))</f>
        <v>2622</v>
      </c>
      <c r="BV58" s="126">
        <f>INDEX(三表!$A$8:$CB$189,MATCH(financials!$A58,三表!$A$8:$A$189),MATCH(financials!BV$1,三表!$A$8:$CB$8))</f>
        <v>3268</v>
      </c>
      <c r="BW58" s="126">
        <f>INDEX(三表!$A$8:$CB$189,MATCH(financials!$A58,三表!$A$8:$A$189),MATCH(financials!BW$1,三表!$A$8:$CB$8))</f>
        <v>4742</v>
      </c>
      <c r="BX58" s="126">
        <f>INDEX(三表!$A$8:$CB$189,MATCH(financials!$A58,三表!$A$8:$A$189),MATCH(financials!BX$1,三表!$A$8:$CB$8))</f>
        <v>1975</v>
      </c>
      <c r="BY58" s="126">
        <f>INDEX(三表!$A$8:$CB$189,MATCH(financials!$A58,三表!$A$8:$A$189),MATCH(financials!BY$1,三表!$A$8:$CB$8))</f>
        <v>-1790</v>
      </c>
      <c r="BZ58" s="126">
        <f>INDEX(三表!$A$8:$CB$189,MATCH(financials!$A58,三表!$A$8:$A$189),MATCH(financials!BZ$1,三表!$A$8:$CB$8))</f>
        <v>1972</v>
      </c>
      <c r="CA58" s="126">
        <f>INDEX(三表!$A$8:$CB$189,MATCH(financials!$A58,三表!$A$8:$A$189),MATCH(financials!CA$1,三表!$A$8:$CB$8))</f>
        <v>2490</v>
      </c>
      <c r="CB58" s="126">
        <f>INDEX(三表!$A$8:$CB$189,MATCH(financials!$A58,三表!$A$8:$A$189),MATCH(financials!CB$1,三表!$A$8:$CB$8))</f>
        <v>1936</v>
      </c>
      <c r="CC58" s="126">
        <f>INDEX(三表!$A$8:$CB$189,MATCH(financials!$A58,三表!$A$8:$A$189),MATCH(financials!CC$1,三表!$A$8:$CB$8))</f>
        <v>856</v>
      </c>
      <c r="CD58" s="126">
        <f>INDEX(三表!$A$8:$CB$189,MATCH(financials!$A58,三表!$A$8:$A$189),MATCH(financials!CD$1,三表!$A$8:$CB$8))</f>
        <v>3642</v>
      </c>
      <c r="CE58" s="126">
        <f>INDEX(三表!$A$8:$CB$189,MATCH(financials!$A58,三表!$A$8:$A$189),MATCH(financials!CE$1,三表!$A$8:$CB$8))</f>
        <v>4611</v>
      </c>
      <c r="CF58" s="126">
        <f>INDEX(三表!$A$8:$CB$189,MATCH(financials!$A58,三表!$A$8:$A$189),MATCH(financials!CF$1,三表!$A$8:$CB$8))</f>
        <v>-1749</v>
      </c>
      <c r="CM58" s="23" t="s">
        <v>45</v>
      </c>
      <c r="CN58" s="23"/>
      <c r="CO58" s="23"/>
      <c r="CS58" s="23" t="s">
        <v>45</v>
      </c>
    </row>
    <row r="59" spans="1:97" x14ac:dyDescent="0.55000000000000004">
      <c r="B59" s="69"/>
      <c r="C59" s="125" t="s">
        <v>702</v>
      </c>
      <c r="D59" s="22"/>
      <c r="E59" s="22"/>
      <c r="F59" s="22"/>
      <c r="G59" s="93">
        <f>IFERROR(G58/$G$4,"-")</f>
        <v>5.172302875646002E-3</v>
      </c>
      <c r="H59" s="93">
        <f t="shared" ref="H59:BS59" si="141">IFERROR(H58/$G$4,"-")</f>
        <v>3.2766495829133877E-3</v>
      </c>
      <c r="I59" s="93">
        <f t="shared" si="141"/>
        <v>5.8585122123817899E-3</v>
      </c>
      <c r="J59" s="93">
        <f t="shared" si="141"/>
        <v>5.1122595586816201E-3</v>
      </c>
      <c r="K59" s="93">
        <f t="shared" si="141"/>
        <v>5.2109021508373902E-3</v>
      </c>
      <c r="L59" s="93">
        <f t="shared" si="141"/>
        <v>8.6247936010979357E-3</v>
      </c>
      <c r="M59" s="93">
        <f t="shared" si="141"/>
        <v>6.1673064139128944E-3</v>
      </c>
      <c r="N59" s="93">
        <f t="shared" si="141"/>
        <v>6.9006926425492681E-3</v>
      </c>
      <c r="O59" s="93">
        <f t="shared" si="141"/>
        <v>7.0465121266056223E-3</v>
      </c>
      <c r="P59" s="93">
        <f t="shared" si="141"/>
        <v>8.6591040679347246E-3</v>
      </c>
      <c r="Q59" s="93">
        <f t="shared" si="141"/>
        <v>5.0007505414620549E-3</v>
      </c>
      <c r="R59" s="93">
        <f t="shared" si="141"/>
        <v>8.0372268565179171E-3</v>
      </c>
      <c r="S59" s="93">
        <f t="shared" si="141"/>
        <v>9.461111230244677E-3</v>
      </c>
      <c r="T59" s="93">
        <f t="shared" si="141"/>
        <v>8.0286492398087186E-3</v>
      </c>
      <c r="U59" s="93">
        <f t="shared" si="141"/>
        <v>5.9914652713743488E-3</v>
      </c>
      <c r="V59" s="93">
        <f t="shared" si="141"/>
        <v>5.4639418437587113E-3</v>
      </c>
      <c r="W59" s="93">
        <f t="shared" si="141"/>
        <v>7.6941221881500228E-3</v>
      </c>
      <c r="X59" s="93">
        <f t="shared" si="141"/>
        <v>5.5754508609782774E-3</v>
      </c>
      <c r="Y59" s="93">
        <f t="shared" si="141"/>
        <v>5.9785988463105528E-3</v>
      </c>
      <c r="Z59" s="93">
        <f t="shared" si="141"/>
        <v>2.0243175433705745E-3</v>
      </c>
      <c r="AA59" s="93">
        <f t="shared" si="141"/>
        <v>6.5661655908905714E-3</v>
      </c>
      <c r="AB59" s="93">
        <f t="shared" si="141"/>
        <v>4.7091115733493448E-3</v>
      </c>
      <c r="AC59" s="93">
        <f t="shared" si="141"/>
        <v>6.621920099500354E-3</v>
      </c>
      <c r="AD59" s="93">
        <f t="shared" si="141"/>
        <v>4.2201874209250962E-3</v>
      </c>
      <c r="AE59" s="93">
        <f t="shared" si="141"/>
        <v>7.6941221881500228E-3</v>
      </c>
      <c r="AF59" s="93">
        <f t="shared" si="141"/>
        <v>6.4803894237985974E-3</v>
      </c>
      <c r="AG59" s="93">
        <f t="shared" si="141"/>
        <v>5.9485771878283623E-3</v>
      </c>
      <c r="AH59" s="93">
        <f t="shared" si="141"/>
        <v>2.6676387965603758E-3</v>
      </c>
      <c r="AI59" s="93">
        <f t="shared" si="141"/>
        <v>6.8449381339394846E-3</v>
      </c>
      <c r="AJ59" s="93">
        <f t="shared" si="141"/>
        <v>6.7205626916561232E-3</v>
      </c>
      <c r="AK59" s="93">
        <f t="shared" si="141"/>
        <v>0</v>
      </c>
      <c r="AL59" s="93">
        <f t="shared" si="141"/>
        <v>7.3381510947183324E-3</v>
      </c>
      <c r="AM59" s="93">
        <f t="shared" si="141"/>
        <v>7.8313640554971801E-3</v>
      </c>
      <c r="AN59" s="93">
        <f t="shared" si="141"/>
        <v>5.7427143868076253E-3</v>
      </c>
      <c r="AO59" s="93">
        <f t="shared" si="141"/>
        <v>5.897111487573178E-3</v>
      </c>
      <c r="AP59" s="93">
        <f t="shared" si="141"/>
        <v>7.8570969056247723E-3</v>
      </c>
      <c r="AQ59" s="93">
        <f t="shared" si="141"/>
        <v>6.7891836253297019E-3</v>
      </c>
      <c r="AR59" s="93">
        <f t="shared" si="141"/>
        <v>7.7884759719511936E-3</v>
      </c>
      <c r="AS59" s="93">
        <f t="shared" si="141"/>
        <v>1.0867840370553042E-2</v>
      </c>
      <c r="AT59" s="93">
        <f t="shared" si="141"/>
        <v>9.2895588960607289E-3</v>
      </c>
      <c r="AU59" s="93">
        <f t="shared" si="141"/>
        <v>5.7856024703536119E-3</v>
      </c>
      <c r="AV59" s="93">
        <f t="shared" si="141"/>
        <v>8.8478116355370662E-3</v>
      </c>
      <c r="AW59" s="93">
        <f t="shared" si="141"/>
        <v>8.6719704929985198E-3</v>
      </c>
      <c r="AX59" s="93">
        <f t="shared" si="141"/>
        <v>4.228765037634293E-3</v>
      </c>
      <c r="AY59" s="93">
        <f t="shared" si="141"/>
        <v>2.9378337229000922E-3</v>
      </c>
      <c r="AZ59" s="93">
        <f t="shared" si="141"/>
        <v>3.7012416100186563E-3</v>
      </c>
      <c r="BA59" s="93">
        <f t="shared" si="141"/>
        <v>3.2123174575944074E-3</v>
      </c>
      <c r="BB59" s="93">
        <f t="shared" si="141"/>
        <v>3.7141080350824524E-3</v>
      </c>
      <c r="BC59" s="93">
        <f t="shared" si="141"/>
        <v>3.26807196620419E-3</v>
      </c>
      <c r="BD59" s="93">
        <f t="shared" si="141"/>
        <v>4.4003173718182402E-3</v>
      </c>
      <c r="BE59" s="93">
        <f t="shared" si="141"/>
        <v>3.4524907254519332E-3</v>
      </c>
      <c r="BF59" s="93">
        <f t="shared" si="141"/>
        <v>4.1086784037055301E-3</v>
      </c>
      <c r="BG59" s="93">
        <f t="shared" si="141"/>
        <v>3.3838697917783545E-3</v>
      </c>
      <c r="BH59" s="93">
        <f t="shared" si="141"/>
        <v>4.9664400746252651E-3</v>
      </c>
      <c r="BI59" s="93">
        <f t="shared" si="141"/>
        <v>3.8341946690112153E-3</v>
      </c>
      <c r="BJ59" s="93">
        <f t="shared" si="141"/>
        <v>5.7684472369352174E-3</v>
      </c>
      <c r="BK59" s="93">
        <f t="shared" si="141"/>
        <v>2.3588445950292712E-3</v>
      </c>
      <c r="BL59" s="93">
        <f t="shared" si="141"/>
        <v>5.7598696202260198E-3</v>
      </c>
      <c r="BM59" s="93">
        <f t="shared" si="141"/>
        <v>3.9242596444577877E-3</v>
      </c>
      <c r="BN59" s="93">
        <f t="shared" si="141"/>
        <v>5.4682306521133105E-3</v>
      </c>
      <c r="BO59" s="93">
        <f t="shared" si="141"/>
        <v>4.1172560204147278E-3</v>
      </c>
      <c r="BP59" s="93">
        <f t="shared" si="141"/>
        <v>5.0650826667810352E-3</v>
      </c>
      <c r="BQ59" s="93">
        <f t="shared" si="141"/>
        <v>3.5639997426714989E-3</v>
      </c>
      <c r="BR59" s="93">
        <f t="shared" si="141"/>
        <v>1.556408551883859E-2</v>
      </c>
      <c r="BS59" s="93">
        <f t="shared" si="141"/>
        <v>5.3610104432483437E-3</v>
      </c>
      <c r="BT59" s="93">
        <f t="shared" ref="BT59:CF59" si="142">IFERROR(BT58/$G$4,"-")</f>
        <v>6.8149164754572941E-3</v>
      </c>
      <c r="BU59" s="93">
        <f t="shared" si="142"/>
        <v>1.1245255505757725E-2</v>
      </c>
      <c r="BV59" s="93">
        <f t="shared" si="142"/>
        <v>1.401582570282847E-2</v>
      </c>
      <c r="BW59" s="93">
        <f t="shared" si="142"/>
        <v>2.0337529217506915E-2</v>
      </c>
      <c r="BX59" s="93">
        <f t="shared" si="142"/>
        <v>8.470396500332383E-3</v>
      </c>
      <c r="BY59" s="93">
        <f t="shared" si="142"/>
        <v>-7.6769669547316274E-3</v>
      </c>
      <c r="BZ59" s="93">
        <f t="shared" si="142"/>
        <v>8.4575300752685861E-3</v>
      </c>
      <c r="CA59" s="93">
        <f t="shared" si="142"/>
        <v>1.06791328029507E-2</v>
      </c>
      <c r="CB59" s="93">
        <f t="shared" si="142"/>
        <v>8.3031329745030351E-3</v>
      </c>
      <c r="CC59" s="93">
        <f t="shared" si="142"/>
        <v>3.6712199515364654E-3</v>
      </c>
      <c r="CD59" s="93">
        <f t="shared" si="142"/>
        <v>1.5619840027448373E-2</v>
      </c>
      <c r="CE59" s="93">
        <f t="shared" si="142"/>
        <v>1.9775695323054489E-2</v>
      </c>
      <c r="CF59" s="93">
        <f t="shared" si="142"/>
        <v>-7.5011258121930819E-3</v>
      </c>
      <c r="CG59" s="22"/>
      <c r="CH59" s="22"/>
      <c r="CI59" s="22"/>
      <c r="CJ59" s="22"/>
      <c r="CK59" s="22"/>
      <c r="CL59" s="22"/>
      <c r="CM59" s="23" t="s">
        <v>45</v>
      </c>
      <c r="CN59" s="23"/>
      <c r="CO59" s="23"/>
      <c r="CS59" s="23" t="s">
        <v>45</v>
      </c>
    </row>
    <row r="60" spans="1:97" collapsed="1" x14ac:dyDescent="0.55000000000000004">
      <c r="A60">
        <v>18</v>
      </c>
      <c r="B60" s="69" t="s">
        <v>547</v>
      </c>
      <c r="G60" s="126">
        <f>INDEX(三表!$A$8:$CB$189,MATCH(financials!$A60,三表!$A$8:$A$189),MATCH(financials!G$1,三表!$A$8:$CB$8))</f>
        <v>441</v>
      </c>
      <c r="H60" s="126">
        <f>INDEX(三表!$A$8:$CB$189,MATCH(financials!$A60,三表!$A$8:$A$189),MATCH(financials!H$1,三表!$A$8:$CB$8))</f>
        <v>961</v>
      </c>
      <c r="I60" s="126">
        <f>INDEX(三表!$A$8:$CB$189,MATCH(financials!$A60,三表!$A$8:$A$189),MATCH(financials!I$1,三表!$A$8:$CB$8))</f>
        <v>64</v>
      </c>
      <c r="J60" s="126">
        <f>INDEX(三表!$A$8:$CB$189,MATCH(financials!$A60,三表!$A$8:$A$189),MATCH(financials!J$1,三表!$A$8:$CB$8))</f>
        <v>1240</v>
      </c>
      <c r="K60" s="126">
        <f>INDEX(三表!$A$8:$CB$189,MATCH(financials!$A60,三表!$A$8:$A$189),MATCH(financials!K$1,三表!$A$8:$CB$8))</f>
        <v>881</v>
      </c>
      <c r="L60" s="126">
        <f>INDEX(三表!$A$8:$CB$189,MATCH(financials!$A60,三表!$A$8:$A$189),MATCH(financials!L$1,三表!$A$8:$CB$8))</f>
        <v>2291</v>
      </c>
      <c r="M60" s="126">
        <f>INDEX(三表!$A$8:$CB$189,MATCH(financials!$A60,三表!$A$8:$A$189),MATCH(financials!M$1,三表!$A$8:$CB$8))</f>
        <v>1086</v>
      </c>
      <c r="N60" s="126">
        <f>INDEX(三表!$A$8:$CB$189,MATCH(financials!$A60,三表!$A$8:$A$189),MATCH(financials!N$1,三表!$A$8:$CB$8))</f>
        <v>2697</v>
      </c>
      <c r="O60" s="126">
        <f>INDEX(三表!$A$8:$CB$189,MATCH(financials!$A60,三表!$A$8:$A$189),MATCH(financials!O$1,三表!$A$8:$CB$8))</f>
        <v>1787</v>
      </c>
      <c r="P60" s="126">
        <f>INDEX(三表!$A$8:$CB$189,MATCH(financials!$A60,三表!$A$8:$A$189),MATCH(financials!P$1,三表!$A$8:$CB$8))</f>
        <v>2392</v>
      </c>
      <c r="Q60" s="126">
        <f>INDEX(三表!$A$8:$CB$189,MATCH(financials!$A60,三表!$A$8:$A$189),MATCH(financials!Q$1,三表!$A$8:$CB$8))</f>
        <v>1247</v>
      </c>
      <c r="R60" s="126">
        <f>INDEX(三表!$A$8:$CB$189,MATCH(financials!$A60,三表!$A$8:$A$189),MATCH(financials!R$1,三表!$A$8:$CB$8))</f>
        <v>3305</v>
      </c>
      <c r="S60" s="126">
        <f>INDEX(三表!$A$8:$CB$189,MATCH(financials!$A60,三表!$A$8:$A$189),MATCH(financials!S$1,三表!$A$8:$CB$8))</f>
        <v>1845</v>
      </c>
      <c r="T60" s="126">
        <f>INDEX(三表!$A$8:$CB$189,MATCH(financials!$A60,三表!$A$8:$A$189),MATCH(financials!T$1,三表!$A$8:$CB$8))</f>
        <v>1989</v>
      </c>
      <c r="U60" s="126">
        <f>INDEX(三表!$A$8:$CB$189,MATCH(financials!$A60,三表!$A$8:$A$189),MATCH(financials!U$1,三表!$A$8:$CB$8))</f>
        <v>2255</v>
      </c>
      <c r="V60" s="126">
        <f>INDEX(三表!$A$8:$CB$189,MATCH(financials!$A60,三表!$A$8:$A$189),MATCH(financials!V$1,三表!$A$8:$CB$8))</f>
        <v>2850</v>
      </c>
      <c r="W60" s="126">
        <f>INDEX(三表!$A$8:$CB$189,MATCH(financials!$A60,三表!$A$8:$A$189),MATCH(financials!W$1,三表!$A$8:$CB$8))</f>
        <v>1301</v>
      </c>
      <c r="X60" s="126">
        <f>INDEX(三表!$A$8:$CB$189,MATCH(financials!$A60,三表!$A$8:$A$189),MATCH(financials!X$1,三表!$A$8:$CB$8))</f>
        <v>1516</v>
      </c>
      <c r="Y60" s="126">
        <f>INDEX(三表!$A$8:$CB$189,MATCH(financials!$A60,三表!$A$8:$A$189),MATCH(financials!Y$1,三表!$A$8:$CB$8))</f>
        <v>1198</v>
      </c>
      <c r="Z60" s="126">
        <f>INDEX(三表!$A$8:$CB$189,MATCH(financials!$A60,三表!$A$8:$A$189),MATCH(financials!Z$1,三表!$A$8:$CB$8))</f>
        <v>1406</v>
      </c>
      <c r="AA60" s="126">
        <f>INDEX(三表!$A$8:$CB$189,MATCH(financials!$A60,三表!$A$8:$A$189),MATCH(financials!AA$1,三表!$A$8:$CB$8))</f>
        <v>2292</v>
      </c>
      <c r="AB60" s="126">
        <f>INDEX(三表!$A$8:$CB$189,MATCH(financials!$A60,三表!$A$8:$A$189),MATCH(financials!AB$1,三表!$A$8:$CB$8))</f>
        <v>1770</v>
      </c>
      <c r="AC60" s="126">
        <f>INDEX(三表!$A$8:$CB$189,MATCH(financials!$A60,三表!$A$8:$A$189),MATCH(financials!AC$1,三表!$A$8:$CB$8))</f>
        <v>1644</v>
      </c>
      <c r="AD60" s="126">
        <f>INDEX(三表!$A$8:$CB$189,MATCH(financials!$A60,三表!$A$8:$A$189),MATCH(financials!AD$1,三表!$A$8:$CB$8))</f>
        <v>706</v>
      </c>
      <c r="AE60" s="126">
        <f>INDEX(三表!$A$8:$CB$189,MATCH(financials!$A60,三表!$A$8:$A$189),MATCH(financials!AE$1,三表!$A$8:$CB$8))</f>
        <v>1020</v>
      </c>
      <c r="AF60" s="126">
        <f>INDEX(三表!$A$8:$CB$189,MATCH(financials!$A60,三表!$A$8:$A$189),MATCH(financials!AF$1,三表!$A$8:$CB$8))</f>
        <v>897</v>
      </c>
      <c r="AG60" s="126">
        <f>INDEX(三表!$A$8:$CB$189,MATCH(financials!$A60,三表!$A$8:$A$189),MATCH(financials!AG$1,三表!$A$8:$CB$8))</f>
        <v>866</v>
      </c>
      <c r="AH60" s="126">
        <f>INDEX(三表!$A$8:$CB$189,MATCH(financials!$A60,三表!$A$8:$A$189),MATCH(financials!AH$1,三表!$A$8:$CB$8))</f>
        <v>1095</v>
      </c>
      <c r="AI60" s="126">
        <f>INDEX(三表!$A$8:$CB$189,MATCH(financials!$A60,三表!$A$8:$A$189),MATCH(financials!AI$1,三表!$A$8:$CB$8))</f>
        <v>512</v>
      </c>
      <c r="AJ60" s="126">
        <f>INDEX(三表!$A$8:$CB$189,MATCH(financials!$A60,三表!$A$8:$A$189),MATCH(financials!AJ$1,三表!$A$8:$CB$8))</f>
        <v>675</v>
      </c>
      <c r="AK60" s="126">
        <f>INDEX(三表!$A$8:$CB$189,MATCH(financials!$A60,三表!$A$8:$A$189),MATCH(financials!AK$1,三表!$A$8:$CB$8))</f>
        <v>0</v>
      </c>
      <c r="AL60" s="126">
        <f>INDEX(三表!$A$8:$CB$189,MATCH(financials!$A60,三表!$A$8:$A$189),MATCH(financials!AL$1,三表!$A$8:$CB$8))</f>
        <v>557</v>
      </c>
      <c r="AM60" s="126">
        <f>INDEX(三表!$A$8:$CB$189,MATCH(financials!$A60,三表!$A$8:$A$189),MATCH(financials!AM$1,三表!$A$8:$CB$8))</f>
        <v>1030</v>
      </c>
      <c r="AN60" s="126">
        <f>INDEX(三表!$A$8:$CB$189,MATCH(financials!$A60,三表!$A$8:$A$189),MATCH(financials!AN$1,三表!$A$8:$CB$8))</f>
        <v>644</v>
      </c>
      <c r="AO60" s="126">
        <f>INDEX(三表!$A$8:$CB$189,MATCH(financials!$A60,三表!$A$8:$A$189),MATCH(financials!AO$1,三表!$A$8:$CB$8))</f>
        <v>623</v>
      </c>
      <c r="AP60" s="126">
        <f>INDEX(三表!$A$8:$CB$189,MATCH(financials!$A60,三表!$A$8:$A$189),MATCH(financials!AP$1,三表!$A$8:$CB$8))</f>
        <v>374</v>
      </c>
      <c r="AQ60" s="126">
        <f>INDEX(三表!$A$8:$CB$189,MATCH(financials!$A60,三表!$A$8:$A$189),MATCH(financials!AQ$1,三表!$A$8:$CB$8))</f>
        <v>927</v>
      </c>
      <c r="AR60" s="126">
        <f>INDEX(三表!$A$8:$CB$189,MATCH(financials!$A60,三表!$A$8:$A$189),MATCH(financials!AR$1,三表!$A$8:$CB$8))</f>
        <v>445</v>
      </c>
      <c r="AS60" s="126">
        <f>INDEX(三表!$A$8:$CB$189,MATCH(financials!$A60,三表!$A$8:$A$189),MATCH(financials!AS$1,三表!$A$8:$CB$8))</f>
        <v>505</v>
      </c>
      <c r="AT60" s="126">
        <f>INDEX(三表!$A$8:$CB$189,MATCH(financials!$A60,三表!$A$8:$A$189),MATCH(financials!AT$1,三表!$A$8:$CB$8))</f>
        <v>584</v>
      </c>
      <c r="AU60" s="126">
        <f>INDEX(三表!$A$8:$CB$189,MATCH(financials!$A60,三表!$A$8:$A$189),MATCH(financials!AU$1,三表!$A$8:$CB$8))</f>
        <v>1809</v>
      </c>
      <c r="AV60" s="126">
        <f>INDEX(三表!$A$8:$CB$189,MATCH(financials!$A60,三表!$A$8:$A$189),MATCH(financials!AV$1,三表!$A$8:$CB$8))</f>
        <v>-134</v>
      </c>
      <c r="AW60" s="126">
        <f>INDEX(三表!$A$8:$CB$189,MATCH(financials!$A60,三表!$A$8:$A$189),MATCH(financials!AW$1,三表!$A$8:$CB$8))</f>
        <v>448</v>
      </c>
      <c r="AX60" s="126">
        <f>INDEX(三表!$A$8:$CB$189,MATCH(financials!$A60,三表!$A$8:$A$189),MATCH(financials!AX$1,三表!$A$8:$CB$8))</f>
        <v>2508</v>
      </c>
      <c r="AY60" s="126">
        <f>INDEX(三表!$A$8:$CB$189,MATCH(financials!$A60,三表!$A$8:$A$189),MATCH(financials!AY$1,三表!$A$8:$CB$8))</f>
        <v>3109</v>
      </c>
      <c r="AZ60" s="126">
        <f>INDEX(三表!$A$8:$CB$189,MATCH(financials!$A60,三表!$A$8:$A$189),MATCH(financials!AZ$1,三表!$A$8:$CB$8))</f>
        <v>1149</v>
      </c>
      <c r="BA60" s="126">
        <f>INDEX(三表!$A$8:$CB$189,MATCH(financials!$A60,三表!$A$8:$A$189),MATCH(financials!BA$1,三表!$A$8:$CB$8))</f>
        <v>-1342</v>
      </c>
      <c r="BB60" s="126">
        <f>INDEX(三表!$A$8:$CB$189,MATCH(financials!$A60,三表!$A$8:$A$189),MATCH(financials!BB$1,三表!$A$8:$CB$8))</f>
        <v>1462</v>
      </c>
      <c r="BC60" s="126">
        <f>INDEX(三表!$A$8:$CB$189,MATCH(financials!$A60,三表!$A$8:$A$189),MATCH(financials!BC$1,三表!$A$8:$CB$8))</f>
        <v>809</v>
      </c>
      <c r="BD60" s="126">
        <f>INDEX(三表!$A$8:$CB$189,MATCH(financials!$A60,三表!$A$8:$A$189),MATCH(financials!BD$1,三表!$A$8:$CB$8))</f>
        <v>812</v>
      </c>
      <c r="BE60" s="126">
        <f>INDEX(三表!$A$8:$CB$189,MATCH(financials!$A60,三表!$A$8:$A$189),MATCH(financials!BE$1,三表!$A$8:$CB$8))</f>
        <v>877</v>
      </c>
      <c r="BF60" s="126">
        <f>INDEX(三表!$A$8:$CB$189,MATCH(financials!$A60,三表!$A$8:$A$189),MATCH(financials!BF$1,三表!$A$8:$CB$8))</f>
        <v>1740</v>
      </c>
      <c r="BG60" s="126">
        <f>INDEX(三表!$A$8:$CB$189,MATCH(financials!$A60,三表!$A$8:$A$189),MATCH(financials!BG$1,三表!$A$8:$CB$8))</f>
        <v>858</v>
      </c>
      <c r="BH60" s="126">
        <f>INDEX(三表!$A$8:$CB$189,MATCH(financials!$A60,三表!$A$8:$A$189),MATCH(financials!BH$1,三表!$A$8:$CB$8))</f>
        <v>601</v>
      </c>
      <c r="BI60" s="126">
        <f>INDEX(三表!$A$8:$CB$189,MATCH(financials!$A60,三表!$A$8:$A$189),MATCH(financials!BI$1,三表!$A$8:$CB$8))</f>
        <v>1052</v>
      </c>
      <c r="BJ60" s="126">
        <f>INDEX(三表!$A$8:$CB$189,MATCH(financials!$A60,三表!$A$8:$A$189),MATCH(financials!BJ$1,三表!$A$8:$CB$8))</f>
        <v>949</v>
      </c>
      <c r="BK60" s="126">
        <f>INDEX(三表!$A$8:$CB$189,MATCH(financials!$A60,三表!$A$8:$A$189),MATCH(financials!BK$1,三表!$A$8:$CB$8))</f>
        <v>1817</v>
      </c>
      <c r="BL60" s="126">
        <f>INDEX(三表!$A$8:$CB$189,MATCH(financials!$A60,三表!$A$8:$A$189),MATCH(financials!BL$1,三表!$A$8:$CB$8))</f>
        <v>2007</v>
      </c>
      <c r="BM60" s="126">
        <f>INDEX(三表!$A$8:$CB$189,MATCH(financials!$A60,三表!$A$8:$A$189),MATCH(financials!BM$1,三表!$A$8:$CB$8))</f>
        <v>458</v>
      </c>
      <c r="BN60" s="126">
        <f>INDEX(三表!$A$8:$CB$189,MATCH(financials!$A60,三表!$A$8:$A$189),MATCH(financials!BN$1,三表!$A$8:$CB$8))</f>
        <v>3277</v>
      </c>
      <c r="BO60" s="126">
        <f>INDEX(三表!$A$8:$CB$189,MATCH(financials!$A60,三表!$A$8:$A$189),MATCH(financials!BO$1,三表!$A$8:$CB$8))</f>
        <v>-288</v>
      </c>
      <c r="BP60" s="126">
        <f>INDEX(三表!$A$8:$CB$189,MATCH(financials!$A60,三表!$A$8:$A$189),MATCH(financials!BP$1,三表!$A$8:$CB$8))</f>
        <v>1341</v>
      </c>
      <c r="BQ60" s="126">
        <f>INDEX(三表!$A$8:$CB$189,MATCH(financials!$A60,三表!$A$8:$A$189),MATCH(financials!BQ$1,三表!$A$8:$CB$8))</f>
        <v>1509</v>
      </c>
      <c r="BR60" s="126">
        <f>INDEX(三表!$A$8:$CB$189,MATCH(financials!$A60,三表!$A$8:$A$189),MATCH(financials!BR$1,三表!$A$8:$CB$8))</f>
        <v>665</v>
      </c>
      <c r="BS60" s="126">
        <f>INDEX(三表!$A$8:$CB$189,MATCH(financials!$A60,三表!$A$8:$A$189),MATCH(financials!BS$1,三表!$A$8:$CB$8))</f>
        <v>632</v>
      </c>
      <c r="BT60" s="126">
        <f>INDEX(三表!$A$8:$CB$189,MATCH(financials!$A60,三表!$A$8:$A$189),MATCH(financials!BT$1,三表!$A$8:$CB$8))</f>
        <v>656</v>
      </c>
      <c r="BU60" s="126">
        <f>INDEX(三表!$A$8:$CB$189,MATCH(financials!$A60,三表!$A$8:$A$189),MATCH(financials!BU$1,三表!$A$8:$CB$8))</f>
        <v>645</v>
      </c>
      <c r="BV60" s="126">
        <f>INDEX(三表!$A$8:$CB$189,MATCH(financials!$A60,三表!$A$8:$A$189),MATCH(financials!BV$1,三表!$A$8:$CB$8))</f>
        <v>566</v>
      </c>
      <c r="BW60" s="126">
        <f>INDEX(三表!$A$8:$CB$189,MATCH(financials!$A60,三表!$A$8:$A$189),MATCH(financials!BW$1,三表!$A$8:$CB$8))</f>
        <v>633</v>
      </c>
      <c r="BX60" s="126">
        <f>INDEX(三表!$A$8:$CB$189,MATCH(financials!$A60,三表!$A$8:$A$189),MATCH(financials!BX$1,三表!$A$8:$CB$8))</f>
        <v>608</v>
      </c>
      <c r="BY60" s="126">
        <f>INDEX(三表!$A$8:$CB$189,MATCH(financials!$A60,三表!$A$8:$A$189),MATCH(financials!BY$1,三表!$A$8:$CB$8))</f>
        <v>611</v>
      </c>
      <c r="BZ60" s="126">
        <f>INDEX(三表!$A$8:$CB$189,MATCH(financials!$A60,三表!$A$8:$A$189),MATCH(financials!BZ$1,三表!$A$8:$CB$8))</f>
        <v>820</v>
      </c>
      <c r="CA60" s="126">
        <f>INDEX(三表!$A$8:$CB$189,MATCH(financials!$A60,三表!$A$8:$A$189),MATCH(financials!CA$1,三表!$A$8:$CB$8))</f>
        <v>903</v>
      </c>
      <c r="CB60" s="126">
        <f>INDEX(三表!$A$8:$CB$189,MATCH(financials!$A60,三表!$A$8:$A$189),MATCH(financials!CB$1,三表!$A$8:$CB$8))</f>
        <v>798</v>
      </c>
      <c r="CC60" s="126">
        <f>INDEX(三表!$A$8:$CB$189,MATCH(financials!$A60,三表!$A$8:$A$189),MATCH(financials!CC$1,三表!$A$8:$CB$8))</f>
        <v>926</v>
      </c>
      <c r="CD60" s="126">
        <f>INDEX(三表!$A$8:$CB$189,MATCH(financials!$A60,三表!$A$8:$A$189),MATCH(financials!CD$1,三表!$A$8:$CB$8))</f>
        <v>862</v>
      </c>
      <c r="CE60" s="126">
        <f>INDEX(三表!$A$8:$CB$189,MATCH(financials!$A60,三表!$A$8:$A$189),MATCH(financials!CE$1,三表!$A$8:$CB$8))</f>
        <v>922</v>
      </c>
      <c r="CF60" s="126">
        <f>INDEX(三表!$A$8:$CB$189,MATCH(financials!$A60,三表!$A$8:$A$189),MATCH(financials!CF$1,三表!$A$8:$CB$8))</f>
        <v>1759</v>
      </c>
      <c r="CM60" s="23" t="s">
        <v>45</v>
      </c>
      <c r="CN60" s="23"/>
      <c r="CO60" s="23"/>
      <c r="CS60" s="23" t="s">
        <v>45</v>
      </c>
    </row>
    <row r="61" spans="1:97" x14ac:dyDescent="0.55000000000000004">
      <c r="B61" s="69"/>
      <c r="C61" s="125" t="s">
        <v>702</v>
      </c>
      <c r="D61" s="22"/>
      <c r="E61" s="22"/>
      <c r="F61" s="22"/>
      <c r="G61" s="93">
        <f t="shared" ref="G61:BR61" si="143">IFERROR(G60/$G$4,"-")</f>
        <v>1.8913644843780155E-3</v>
      </c>
      <c r="H61" s="93">
        <f t="shared" si="143"/>
        <v>4.1215448287693262E-3</v>
      </c>
      <c r="I61" s="93">
        <f t="shared" si="143"/>
        <v>2.7448373469431516E-4</v>
      </c>
      <c r="J61" s="93">
        <f t="shared" si="143"/>
        <v>5.3181223597023571E-3</v>
      </c>
      <c r="K61" s="93">
        <f t="shared" si="143"/>
        <v>3.7784401604014323E-3</v>
      </c>
      <c r="L61" s="93">
        <f t="shared" si="143"/>
        <v>9.8256599403855633E-3</v>
      </c>
      <c r="M61" s="93">
        <f t="shared" si="143"/>
        <v>4.6576458730941605E-3</v>
      </c>
      <c r="N61" s="93">
        <f t="shared" si="143"/>
        <v>1.1566916132352625E-2</v>
      </c>
      <c r="O61" s="93">
        <f t="shared" si="143"/>
        <v>7.6641005296678314E-3</v>
      </c>
      <c r="P61" s="93">
        <f t="shared" si="143"/>
        <v>1.0258829584200029E-2</v>
      </c>
      <c r="Q61" s="93">
        <f t="shared" si="143"/>
        <v>5.3481440181845476E-3</v>
      </c>
      <c r="R61" s="93">
        <f t="shared" si="143"/>
        <v>1.4174511611948619E-2</v>
      </c>
      <c r="S61" s="93">
        <f t="shared" si="143"/>
        <v>7.9128514142345549E-3</v>
      </c>
      <c r="T61" s="93">
        <f t="shared" si="143"/>
        <v>8.530439817296764E-3</v>
      </c>
      <c r="U61" s="93">
        <f t="shared" si="143"/>
        <v>9.6712628396200123E-3</v>
      </c>
      <c r="V61" s="93">
        <f t="shared" si="143"/>
        <v>1.2223103810606224E-2</v>
      </c>
      <c r="W61" s="93">
        <f t="shared" si="143"/>
        <v>5.5797396693328758E-3</v>
      </c>
      <c r="X61" s="93">
        <f t="shared" si="143"/>
        <v>6.5018334655715911E-3</v>
      </c>
      <c r="Y61" s="93">
        <f t="shared" si="143"/>
        <v>5.1379924088092123E-3</v>
      </c>
      <c r="Z61" s="93">
        <f t="shared" si="143"/>
        <v>6.030064546565737E-3</v>
      </c>
      <c r="AA61" s="93">
        <f t="shared" si="143"/>
        <v>9.8299487487401617E-3</v>
      </c>
      <c r="AB61" s="93">
        <f t="shared" si="143"/>
        <v>7.5911907876396543E-3</v>
      </c>
      <c r="AC61" s="93">
        <f t="shared" si="143"/>
        <v>7.0508009349602215E-3</v>
      </c>
      <c r="AD61" s="93">
        <f t="shared" si="143"/>
        <v>3.0278986983466646E-3</v>
      </c>
      <c r="AE61" s="93">
        <f t="shared" si="143"/>
        <v>4.3745845216906481E-3</v>
      </c>
      <c r="AF61" s="93">
        <f t="shared" si="143"/>
        <v>3.8470610940750114E-3</v>
      </c>
      <c r="AG61" s="93">
        <f t="shared" si="143"/>
        <v>3.7141080350824524E-3</v>
      </c>
      <c r="AH61" s="93">
        <f t="shared" si="143"/>
        <v>4.6962451482855487E-3</v>
      </c>
      <c r="AI61" s="93">
        <f t="shared" si="143"/>
        <v>2.1958698775545213E-3</v>
      </c>
      <c r="AJ61" s="93">
        <f t="shared" si="143"/>
        <v>2.8949456393541056E-3</v>
      </c>
      <c r="AK61" s="93">
        <f t="shared" si="143"/>
        <v>0</v>
      </c>
      <c r="AL61" s="93">
        <f t="shared" si="143"/>
        <v>2.3888662535114617E-3</v>
      </c>
      <c r="AM61" s="93">
        <f t="shared" si="143"/>
        <v>4.4174726052366347E-3</v>
      </c>
      <c r="AN61" s="93">
        <f t="shared" si="143"/>
        <v>2.7619925803615466E-3</v>
      </c>
      <c r="AO61" s="93">
        <f t="shared" si="143"/>
        <v>2.6719276049149742E-3</v>
      </c>
      <c r="AP61" s="93">
        <f t="shared" si="143"/>
        <v>1.6040143246199043E-3</v>
      </c>
      <c r="AQ61" s="93">
        <f t="shared" si="143"/>
        <v>3.9757253447129711E-3</v>
      </c>
      <c r="AR61" s="93">
        <f t="shared" si="143"/>
        <v>1.9085197177964102E-3</v>
      </c>
      <c r="AS61" s="93">
        <f t="shared" si="143"/>
        <v>2.1658482190723308E-3</v>
      </c>
      <c r="AT61" s="93">
        <f t="shared" si="143"/>
        <v>2.5046640790856263E-3</v>
      </c>
      <c r="AU61" s="93">
        <f t="shared" si="143"/>
        <v>7.7584543134690031E-3</v>
      </c>
      <c r="AV61" s="93">
        <f t="shared" si="143"/>
        <v>-5.7470031951622244E-4</v>
      </c>
      <c r="AW61" s="93">
        <f t="shared" si="143"/>
        <v>1.9213861428602063E-3</v>
      </c>
      <c r="AX61" s="93">
        <f t="shared" si="143"/>
        <v>1.0756331353333476E-2</v>
      </c>
      <c r="AY61" s="93">
        <f t="shared" si="143"/>
        <v>1.333390517444728E-2</v>
      </c>
      <c r="AZ61" s="93">
        <f t="shared" si="143"/>
        <v>4.9278407994338769E-3</v>
      </c>
      <c r="BA61" s="93">
        <f t="shared" si="143"/>
        <v>-5.7555808118714214E-3</v>
      </c>
      <c r="BB61" s="93">
        <f t="shared" si="143"/>
        <v>6.2702378144232629E-3</v>
      </c>
      <c r="BC61" s="93">
        <f t="shared" si="143"/>
        <v>3.4696459588703277E-3</v>
      </c>
      <c r="BD61" s="93">
        <f t="shared" si="143"/>
        <v>3.4825123839341238E-3</v>
      </c>
      <c r="BE61" s="93">
        <f t="shared" si="143"/>
        <v>3.7612849269830378E-3</v>
      </c>
      <c r="BF61" s="93">
        <f t="shared" si="143"/>
        <v>7.4625265370016937E-3</v>
      </c>
      <c r="BG61" s="93">
        <f t="shared" si="143"/>
        <v>3.679797568245663E-3</v>
      </c>
      <c r="BH61" s="93">
        <f t="shared" si="143"/>
        <v>2.5775738211138034E-3</v>
      </c>
      <c r="BI61" s="93">
        <f t="shared" si="143"/>
        <v>4.5118263890378055E-3</v>
      </c>
      <c r="BJ61" s="93">
        <f t="shared" si="143"/>
        <v>4.0700791285141419E-3</v>
      </c>
      <c r="BK61" s="93">
        <f t="shared" si="143"/>
        <v>7.792764780305792E-3</v>
      </c>
      <c r="BL61" s="93">
        <f t="shared" si="143"/>
        <v>8.6076383676795404E-3</v>
      </c>
      <c r="BM61" s="93">
        <f t="shared" si="143"/>
        <v>1.9642742264061931E-3</v>
      </c>
      <c r="BN61" s="93">
        <f t="shared" si="143"/>
        <v>1.4054424978019857E-2</v>
      </c>
      <c r="BO61" s="93">
        <f t="shared" si="143"/>
        <v>-1.2351768061244182E-3</v>
      </c>
      <c r="BP61" s="93">
        <f t="shared" si="143"/>
        <v>5.751292003516823E-3</v>
      </c>
      <c r="BQ61" s="93">
        <f t="shared" si="143"/>
        <v>6.4718118070894006E-3</v>
      </c>
      <c r="BR61" s="93">
        <f t="shared" si="143"/>
        <v>2.8520575558081186E-3</v>
      </c>
      <c r="BS61" s="93">
        <f t="shared" ref="BS61:CF61" si="144">IFERROR(BS60/$G$4,"-")</f>
        <v>2.7105268801063623E-3</v>
      </c>
      <c r="BT61" s="93">
        <f t="shared" si="144"/>
        <v>2.8134582806167308E-3</v>
      </c>
      <c r="BU61" s="93">
        <f t="shared" si="144"/>
        <v>2.7662813887161454E-3</v>
      </c>
      <c r="BV61" s="93">
        <f t="shared" si="144"/>
        <v>2.4274655287028499E-3</v>
      </c>
      <c r="BW61" s="93">
        <f t="shared" si="144"/>
        <v>2.7148156884609612E-3</v>
      </c>
      <c r="BX61" s="93">
        <f t="shared" si="144"/>
        <v>2.6075954795959943E-3</v>
      </c>
      <c r="BY61" s="93">
        <f t="shared" si="144"/>
        <v>2.6204619046597904E-3</v>
      </c>
      <c r="BZ61" s="93">
        <f t="shared" si="144"/>
        <v>3.5168228507709131E-3</v>
      </c>
      <c r="CA61" s="93">
        <f t="shared" si="144"/>
        <v>3.8727939442026035E-3</v>
      </c>
      <c r="CB61" s="93">
        <f t="shared" si="144"/>
        <v>3.4224690669697423E-3</v>
      </c>
      <c r="CC61" s="93">
        <f t="shared" si="144"/>
        <v>3.9714365363583727E-3</v>
      </c>
      <c r="CD61" s="93">
        <f t="shared" si="144"/>
        <v>3.6969528016640575E-3</v>
      </c>
      <c r="CE61" s="93">
        <f t="shared" si="144"/>
        <v>3.9542813029399783E-3</v>
      </c>
      <c r="CF61" s="93">
        <f t="shared" si="144"/>
        <v>7.5440138957390693E-3</v>
      </c>
      <c r="CG61" s="22"/>
      <c r="CH61" s="22"/>
      <c r="CI61" s="22"/>
      <c r="CJ61" s="22"/>
      <c r="CK61" s="22"/>
      <c r="CL61" s="22"/>
      <c r="CM61" s="23" t="s">
        <v>45</v>
      </c>
      <c r="CN61" s="23"/>
      <c r="CO61" s="23"/>
      <c r="CS61" s="23" t="s">
        <v>45</v>
      </c>
    </row>
    <row r="62" spans="1:97" s="1" customFormat="1" x14ac:dyDescent="0.55000000000000004">
      <c r="A62" s="69">
        <v>21</v>
      </c>
      <c r="B62" s="68" t="s">
        <v>708</v>
      </c>
      <c r="C62" s="68"/>
      <c r="D62" s="68"/>
      <c r="E62" s="68"/>
      <c r="F62" s="70" t="str">
        <f t="shared" ref="F62" si="145">B62</f>
        <v>経常利益</v>
      </c>
      <c r="G62" s="87">
        <f>INDEX(三表!$A$8:$CB$189,MATCH(financials!$A62,三表!$A$8:$A$189),MATCH(financials!G$1,三表!$A$8:$CB$8))</f>
        <v>27652</v>
      </c>
      <c r="H62" s="87">
        <f>INDEX(三表!$A$8:$CB$189,MATCH(financials!$A62,三表!$A$8:$A$189),MATCH(financials!H$1,三表!$A$8:$CB$8))</f>
        <v>35986</v>
      </c>
      <c r="I62" s="87">
        <f>INDEX(三表!$A$8:$CB$189,MATCH(financials!$A62,三表!$A$8:$A$189),MATCH(financials!I$1,三表!$A$8:$CB$8))</f>
        <v>43437</v>
      </c>
      <c r="J62" s="87">
        <f>INDEX(三表!$A$8:$CB$189,MATCH(financials!$A62,三表!$A$8:$A$189),MATCH(financials!J$1,三表!$A$8:$CB$8))</f>
        <v>14881</v>
      </c>
      <c r="K62" s="87">
        <f>INDEX(三表!$A$8:$CB$189,MATCH(financials!$A62,三表!$A$8:$A$189),MATCH(financials!K$1,三表!$A$8:$CB$8))</f>
        <v>24531</v>
      </c>
      <c r="L62" s="87">
        <f>INDEX(三表!$A$8:$CB$189,MATCH(financials!$A62,三表!$A$8:$A$189),MATCH(financials!L$1,三表!$A$8:$CB$8))</f>
        <v>33949</v>
      </c>
      <c r="M62" s="87">
        <f>INDEX(三表!$A$8:$CB$189,MATCH(financials!$A62,三表!$A$8:$A$189),MATCH(financials!M$1,三表!$A$8:$CB$8))</f>
        <v>40079</v>
      </c>
      <c r="N62" s="87">
        <f>INDEX(三表!$A$8:$CB$189,MATCH(financials!$A62,三表!$A$8:$A$189),MATCH(financials!N$1,三表!$A$8:$CB$8))</f>
        <v>21617</v>
      </c>
      <c r="O62" s="87">
        <f>INDEX(三表!$A$8:$CB$189,MATCH(financials!$A62,三表!$A$8:$A$189),MATCH(financials!O$1,三表!$A$8:$CB$8))</f>
        <v>25479</v>
      </c>
      <c r="P62" s="87">
        <f>INDEX(三表!$A$8:$CB$189,MATCH(financials!$A62,三表!$A$8:$A$189),MATCH(financials!P$1,三表!$A$8:$CB$8))</f>
        <v>29555</v>
      </c>
      <c r="Q62" s="87">
        <f>INDEX(三表!$A$8:$CB$189,MATCH(financials!$A62,三表!$A$8:$A$189),MATCH(financials!Q$1,三表!$A$8:$CB$8))</f>
        <v>40493</v>
      </c>
      <c r="R62" s="87">
        <f>INDEX(三表!$A$8:$CB$189,MATCH(financials!$A62,三表!$A$8:$A$189),MATCH(financials!R$1,三表!$A$8:$CB$8))</f>
        <v>18696</v>
      </c>
      <c r="S62" s="87">
        <f>INDEX(三表!$A$8:$CB$189,MATCH(financials!$A62,三表!$A$8:$A$189),MATCH(financials!S$1,三表!$A$8:$CB$8))</f>
        <v>26068</v>
      </c>
      <c r="T62" s="87">
        <f>INDEX(三表!$A$8:$CB$189,MATCH(financials!$A62,三表!$A$8:$A$189),MATCH(financials!T$1,三表!$A$8:$CB$8))</f>
        <v>28918</v>
      </c>
      <c r="U62" s="87">
        <f>INDEX(三表!$A$8:$CB$189,MATCH(financials!$A62,三表!$A$8:$A$189),MATCH(financials!U$1,三表!$A$8:$CB$8))</f>
        <v>35813</v>
      </c>
      <c r="V62" s="87">
        <f>INDEX(三表!$A$8:$CB$189,MATCH(financials!$A62,三表!$A$8:$A$189),MATCH(financials!V$1,三表!$A$8:$CB$8))</f>
        <v>3810</v>
      </c>
      <c r="W62" s="87">
        <f>INDEX(三表!$A$8:$CB$189,MATCH(financials!$A62,三表!$A$8:$A$189),MATCH(financials!W$1,三表!$A$8:$CB$8))</f>
        <v>19931</v>
      </c>
      <c r="X62" s="87">
        <f>INDEX(三表!$A$8:$CB$189,MATCH(financials!$A62,三表!$A$8:$A$189),MATCH(financials!X$1,三表!$A$8:$CB$8))</f>
        <v>25930</v>
      </c>
      <c r="Y62" s="87">
        <f>INDEX(三表!$A$8:$CB$189,MATCH(financials!$A62,三表!$A$8:$A$189),MATCH(financials!Y$1,三表!$A$8:$CB$8))</f>
        <v>39399</v>
      </c>
      <c r="Z62" s="87">
        <f>INDEX(三表!$A$8:$CB$189,MATCH(financials!$A62,三表!$A$8:$A$189),MATCH(financials!Z$1,三表!$A$8:$CB$8))</f>
        <v>8312</v>
      </c>
      <c r="AA62" s="87">
        <f>INDEX(三表!$A$8:$CB$189,MATCH(financials!$A62,三表!$A$8:$A$189),MATCH(financials!AA$1,三表!$A$8:$CB$8))</f>
        <v>25409</v>
      </c>
      <c r="AB62" s="87">
        <f>INDEX(三表!$A$8:$CB$189,MATCH(financials!$A62,三表!$A$8:$A$189),MATCH(financials!AB$1,三表!$A$8:$CB$8))</f>
        <v>31031</v>
      </c>
      <c r="AC62" s="87">
        <f>INDEX(三表!$A$8:$CB$189,MATCH(financials!$A62,三表!$A$8:$A$189),MATCH(financials!AC$1,三表!$A$8:$CB$8))</f>
        <v>42256</v>
      </c>
      <c r="AD62" s="87">
        <f>INDEX(三表!$A$8:$CB$189,MATCH(financials!$A62,三表!$A$8:$A$189),MATCH(financials!AD$1,三表!$A$8:$CB$8))</f>
        <v>4640</v>
      </c>
      <c r="AE62" s="87">
        <f>INDEX(三表!$A$8:$CB$189,MATCH(financials!$A62,三表!$A$8:$A$189),MATCH(financials!AE$1,三表!$A$8:$CB$8))</f>
        <v>30019</v>
      </c>
      <c r="AF62" s="87">
        <f>INDEX(三表!$A$8:$CB$189,MATCH(financials!$A62,三表!$A$8:$A$189),MATCH(financials!AF$1,三表!$A$8:$CB$8))</f>
        <v>28876</v>
      </c>
      <c r="AG62" s="87">
        <f>INDEX(三表!$A$8:$CB$189,MATCH(financials!$A62,三表!$A$8:$A$189),MATCH(financials!AG$1,三表!$A$8:$CB$8))</f>
        <v>37081</v>
      </c>
      <c r="AH62" s="87">
        <f>INDEX(三表!$A$8:$CB$189,MATCH(financials!$A62,三表!$A$8:$A$189),MATCH(financials!AH$1,三表!$A$8:$CB$8))</f>
        <v>14050</v>
      </c>
      <c r="AI62" s="87">
        <f>INDEX(三表!$A$8:$CB$189,MATCH(financials!$A62,三表!$A$8:$A$189),MATCH(financials!AI$1,三表!$A$8:$CB$8))</f>
        <v>21814</v>
      </c>
      <c r="AJ62" s="87">
        <f>INDEX(三表!$A$8:$CB$189,MATCH(financials!$A62,三表!$A$8:$A$189),MATCH(financials!AJ$1,三表!$A$8:$CB$8))</f>
        <v>33539</v>
      </c>
      <c r="AK62" s="87">
        <f>INDEX(三表!$A$8:$CB$189,MATCH(financials!$A62,三表!$A$8:$A$189),MATCH(financials!AK$1,三表!$A$8:$CB$8))</f>
        <v>0</v>
      </c>
      <c r="AL62" s="87">
        <f>INDEX(三表!$A$8:$CB$189,MATCH(financials!$A62,三表!$A$8:$A$189),MATCH(financials!AL$1,三表!$A$8:$CB$8))</f>
        <v>19490</v>
      </c>
      <c r="AM62" s="87">
        <f>INDEX(三表!$A$8:$CB$189,MATCH(financials!$A62,三表!$A$8:$A$189),MATCH(financials!AM$1,三表!$A$8:$CB$8))</f>
        <v>25404</v>
      </c>
      <c r="AN62" s="87">
        <f>INDEX(三表!$A$8:$CB$189,MATCH(financials!$A62,三表!$A$8:$A$189),MATCH(financials!AN$1,三表!$A$8:$CB$8))</f>
        <v>39615</v>
      </c>
      <c r="AO62" s="87">
        <f>INDEX(三表!$A$8:$CB$189,MATCH(financials!$A62,三表!$A$8:$A$189),MATCH(financials!AO$1,三表!$A$8:$CB$8))</f>
        <v>43544</v>
      </c>
      <c r="AP62" s="87">
        <f>INDEX(三表!$A$8:$CB$189,MATCH(financials!$A62,三表!$A$8:$A$189),MATCH(financials!AP$1,三表!$A$8:$CB$8))</f>
        <v>41100</v>
      </c>
      <c r="AQ62" s="87">
        <f>INDEX(三表!$A$8:$CB$189,MATCH(financials!$A62,三表!$A$8:$A$189),MATCH(financials!AQ$1,三表!$A$8:$CB$8))</f>
        <v>10363</v>
      </c>
      <c r="AR62" s="87">
        <f>INDEX(三表!$A$8:$CB$189,MATCH(financials!$A62,三表!$A$8:$A$189),MATCH(financials!AR$1,三表!$A$8:$CB$8))</f>
        <v>32942</v>
      </c>
      <c r="AS62" s="87">
        <f>INDEX(三表!$A$8:$CB$189,MATCH(financials!$A62,三表!$A$8:$A$189),MATCH(financials!AS$1,三表!$A$8:$CB$8))</f>
        <v>54379</v>
      </c>
      <c r="AT62" s="87">
        <f>INDEX(三表!$A$8:$CB$189,MATCH(financials!$A62,三表!$A$8:$A$189),MATCH(financials!AT$1,三表!$A$8:$CB$8))</f>
        <v>24991</v>
      </c>
      <c r="AU62" s="87">
        <f>INDEX(三表!$A$8:$CB$189,MATCH(financials!$A62,三表!$A$8:$A$189),MATCH(financials!AU$1,三表!$A$8:$CB$8))</f>
        <v>36225</v>
      </c>
      <c r="AV62" s="87">
        <f>INDEX(三表!$A$8:$CB$189,MATCH(financials!$A62,三表!$A$8:$A$189),MATCH(financials!AV$1,三表!$A$8:$CB$8))</f>
        <v>52341</v>
      </c>
      <c r="AW62" s="87">
        <f>INDEX(三表!$A$8:$CB$189,MATCH(financials!$A62,三表!$A$8:$A$189),MATCH(financials!AW$1,三表!$A$8:$CB$8))</f>
        <v>55716</v>
      </c>
      <c r="AX62" s="87">
        <f>INDEX(三表!$A$8:$CB$189,MATCH(financials!$A62,三表!$A$8:$A$189),MATCH(financials!AX$1,三表!$A$8:$CB$8))</f>
        <v>32927</v>
      </c>
      <c r="AY62" s="87">
        <f>INDEX(三表!$A$8:$CB$189,MATCH(financials!$A62,三表!$A$8:$A$189),MATCH(financials!AY$1,三表!$A$8:$CB$8))</f>
        <v>44222</v>
      </c>
      <c r="AZ62" s="87">
        <f>INDEX(三表!$A$8:$CB$189,MATCH(financials!$A62,三表!$A$8:$A$189),MATCH(financials!AZ$1,三表!$A$8:$CB$8))</f>
        <v>49821</v>
      </c>
      <c r="BA62" s="87">
        <f>INDEX(三表!$A$8:$CB$189,MATCH(financials!$A62,三表!$A$8:$A$189),MATCH(financials!BA$1,三表!$A$8:$CB$8))</f>
        <v>56460</v>
      </c>
      <c r="BB62" s="87">
        <f>INDEX(三表!$A$8:$CB$189,MATCH(financials!$A62,三表!$A$8:$A$189),MATCH(financials!BB$1,三表!$A$8:$CB$8))</f>
        <v>38013</v>
      </c>
      <c r="BC62" s="87">
        <f>INDEX(三表!$A$8:$CB$189,MATCH(financials!$A62,三表!$A$8:$A$189),MATCH(financials!BC$1,三表!$A$8:$CB$8))</f>
        <v>48698</v>
      </c>
      <c r="BD62" s="87">
        <f>INDEX(三表!$A$8:$CB$189,MATCH(financials!$A62,三表!$A$8:$A$189),MATCH(financials!BD$1,三表!$A$8:$CB$8))</f>
        <v>50651</v>
      </c>
      <c r="BE62" s="87">
        <f>INDEX(三表!$A$8:$CB$189,MATCH(financials!$A62,三表!$A$8:$A$189),MATCH(financials!BE$1,三表!$A$8:$CB$8))</f>
        <v>66928</v>
      </c>
      <c r="BF62" s="87">
        <f>INDEX(三表!$A$8:$CB$189,MATCH(financials!$A62,三表!$A$8:$A$189),MATCH(financials!BF$1,三表!$A$8:$CB$8))</f>
        <v>38663</v>
      </c>
      <c r="BG62" s="87">
        <f>INDEX(三表!$A$8:$CB$189,MATCH(financials!$A62,三表!$A$8:$A$189),MATCH(financials!BG$1,三表!$A$8:$CB$8))</f>
        <v>51241</v>
      </c>
      <c r="BH62" s="87">
        <f>INDEX(三表!$A$8:$CB$189,MATCH(financials!$A62,三表!$A$8:$A$189),MATCH(financials!BH$1,三表!$A$8:$CB$8))</f>
        <v>51989</v>
      </c>
      <c r="BI62" s="87">
        <f>INDEX(三表!$A$8:$CB$189,MATCH(financials!$A62,三表!$A$8:$A$189),MATCH(financials!BI$1,三表!$A$8:$CB$8))</f>
        <v>65358</v>
      </c>
      <c r="BJ62" s="87">
        <f>INDEX(三表!$A$8:$CB$189,MATCH(financials!$A62,三表!$A$8:$A$189),MATCH(financials!BJ$1,三表!$A$8:$CB$8))</f>
        <v>38603</v>
      </c>
      <c r="BK62" s="87">
        <f>INDEX(三表!$A$8:$CB$189,MATCH(financials!$A62,三表!$A$8:$A$189),MATCH(financials!BK$1,三表!$A$8:$CB$8))</f>
        <v>46912</v>
      </c>
      <c r="BL62" s="87">
        <f>INDEX(三表!$A$8:$CB$189,MATCH(financials!$A62,三表!$A$8:$A$189),MATCH(financials!BL$1,三表!$A$8:$CB$8))</f>
        <v>63922</v>
      </c>
      <c r="BM62" s="87">
        <f>INDEX(三表!$A$8:$CB$189,MATCH(financials!$A62,三表!$A$8:$A$189),MATCH(financials!BM$1,三表!$A$8:$CB$8))</f>
        <v>61208</v>
      </c>
      <c r="BN62" s="87">
        <f>INDEX(三表!$A$8:$CB$189,MATCH(financials!$A62,三表!$A$8:$A$189),MATCH(financials!BN$1,三表!$A$8:$CB$8))</f>
        <v>37277</v>
      </c>
      <c r="BO62" s="87">
        <f>INDEX(三表!$A$8:$CB$189,MATCH(financials!$A62,三表!$A$8:$A$189),MATCH(financials!BO$1,三表!$A$8:$CB$8))</f>
        <v>36453</v>
      </c>
      <c r="BP62" s="87">
        <f>INDEX(三表!$A$8:$CB$189,MATCH(financials!$A62,三表!$A$8:$A$189),MATCH(financials!BP$1,三表!$A$8:$CB$8))</f>
        <v>45418</v>
      </c>
      <c r="BQ62" s="87">
        <f>INDEX(三表!$A$8:$CB$189,MATCH(financials!$A62,三表!$A$8:$A$189),MATCH(financials!BQ$1,三表!$A$8:$CB$8))</f>
        <v>54823</v>
      </c>
      <c r="BR62" s="87">
        <f>INDEX(三表!$A$8:$CB$189,MATCH(financials!$A62,三表!$A$8:$A$189),MATCH(financials!BR$1,三表!$A$8:$CB$8))</f>
        <v>33901</v>
      </c>
      <c r="BS62" s="87">
        <f>INDEX(三表!$A$8:$CB$189,MATCH(financials!$A62,三表!$A$8:$A$189),MATCH(financials!BS$1,三表!$A$8:$CB$8))</f>
        <v>40232</v>
      </c>
      <c r="BT62" s="87">
        <f>INDEX(三表!$A$8:$CB$189,MATCH(financials!$A62,三表!$A$8:$A$189),MATCH(financials!BT$1,三表!$A$8:$CB$8))</f>
        <v>39376</v>
      </c>
      <c r="BU62" s="87">
        <f>INDEX(三表!$A$8:$CB$189,MATCH(financials!$A62,三表!$A$8:$A$189),MATCH(financials!BU$1,三表!$A$8:$CB$8))</f>
        <v>36493</v>
      </c>
      <c r="BV62" s="87">
        <f>INDEX(三表!$A$8:$CB$189,MATCH(financials!$A62,三表!$A$8:$A$189),MATCH(financials!BV$1,三表!$A$8:$CB$8))</f>
        <v>25654</v>
      </c>
      <c r="BW62" s="87">
        <f>INDEX(三表!$A$8:$CB$189,MATCH(financials!$A62,三表!$A$8:$A$189),MATCH(financials!BW$1,三表!$A$8:$CB$8))</f>
        <v>34818</v>
      </c>
      <c r="BX62" s="87">
        <f>INDEX(三表!$A$8:$CB$189,MATCH(financials!$A62,三表!$A$8:$A$189),MATCH(financials!BX$1,三表!$A$8:$CB$8))</f>
        <v>24623</v>
      </c>
      <c r="BY62" s="87">
        <f>INDEX(三表!$A$8:$CB$189,MATCH(financials!$A62,三表!$A$8:$A$189),MATCH(financials!BY$1,三表!$A$8:$CB$8))</f>
        <v>30753</v>
      </c>
      <c r="BZ62" s="87">
        <f>INDEX(三表!$A$8:$CB$189,MATCH(financials!$A62,三表!$A$8:$A$189),MATCH(financials!BZ$1,三表!$A$8:$CB$8))</f>
        <v>8439</v>
      </c>
      <c r="CA62" s="87">
        <f>INDEX(三表!$A$8:$CB$189,MATCH(financials!$A62,三表!$A$8:$A$189),MATCH(financials!CA$1,三表!$A$8:$CB$8))</f>
        <v>20200</v>
      </c>
      <c r="CB62" s="87">
        <f>INDEX(三表!$A$8:$CB$189,MATCH(financials!$A62,三表!$A$8:$A$189),MATCH(financials!CB$1,三表!$A$8:$CB$8))</f>
        <v>25943</v>
      </c>
      <c r="CC62" s="87">
        <f>INDEX(三表!$A$8:$CB$189,MATCH(financials!$A62,三表!$A$8:$A$189),MATCH(financials!CC$1,三表!$A$8:$CB$8))</f>
        <v>9260</v>
      </c>
      <c r="CD62" s="87">
        <f>INDEX(三表!$A$8:$CB$189,MATCH(financials!$A62,三表!$A$8:$A$189),MATCH(financials!CD$1,三表!$A$8:$CB$8))</f>
        <v>24764</v>
      </c>
      <c r="CE62" s="87">
        <f>INDEX(三表!$A$8:$CB$189,MATCH(financials!$A62,三表!$A$8:$A$189),MATCH(financials!CE$1,三表!$A$8:$CB$8))</f>
        <v>39644</v>
      </c>
      <c r="CF62" s="87">
        <f>INDEX(三表!$A$8:$CB$189,MATCH(financials!$A62,三表!$A$8:$A$189),MATCH(financials!CF$1,三表!$A$8:$CB$8))</f>
        <v>39608</v>
      </c>
      <c r="CG62" s="87"/>
      <c r="CH62" s="87"/>
      <c r="CI62" s="87"/>
      <c r="CJ62" s="87"/>
      <c r="CK62" s="87"/>
      <c r="CL62" s="87"/>
      <c r="CM62" s="23" t="s">
        <v>45</v>
      </c>
      <c r="CN62" s="81">
        <v>140000</v>
      </c>
      <c r="CO62" s="81"/>
      <c r="CP62" s="82"/>
      <c r="CQ62" s="82">
        <v>146931</v>
      </c>
      <c r="CR62" s="82"/>
      <c r="CS62" s="23" t="s">
        <v>45</v>
      </c>
    </row>
    <row r="63" spans="1:97" x14ac:dyDescent="0.55000000000000004">
      <c r="B63" s="69"/>
      <c r="C63" s="122" t="s">
        <v>702</v>
      </c>
      <c r="D63" s="22"/>
      <c r="E63" s="85"/>
      <c r="F63" s="86"/>
      <c r="G63" s="93">
        <f t="shared" ref="G63" si="146">IFERROR(G62/$G$4,"-")</f>
        <v>0.11859412862136255</v>
      </c>
      <c r="H63" s="93">
        <f t="shared" ref="H63" si="147">IFERROR(H62/$G$4,"-")</f>
        <v>0.15433705744858792</v>
      </c>
      <c r="I63" s="93">
        <f t="shared" ref="I63" si="148">IFERROR(I62/$G$4,"-")</f>
        <v>0.18629296849870264</v>
      </c>
      <c r="J63" s="93">
        <f t="shared" ref="J63" si="149">IFERROR(J62/$G$4,"-")</f>
        <v>6.3821757124782885E-2</v>
      </c>
      <c r="K63" s="93">
        <f t="shared" ref="K63" si="150">IFERROR(K62/$G$4,"-")</f>
        <v>0.10520875774666009</v>
      </c>
      <c r="L63" s="93">
        <f t="shared" ref="L63" si="151">IFERROR(L62/$G$4,"-")</f>
        <v>0.14560075483027041</v>
      </c>
      <c r="M63" s="93">
        <f t="shared" ref="M63" si="152">IFERROR(M62/$G$4,"-")</f>
        <v>0.17189115004396027</v>
      </c>
      <c r="N63" s="93">
        <f t="shared" ref="N63" si="153">IFERROR(N62/$G$4,"-")</f>
        <v>9.271117020135955E-2</v>
      </c>
      <c r="O63" s="93">
        <f t="shared" ref="O63" si="154">IFERROR(O62/$G$4,"-")</f>
        <v>0.10927454806681963</v>
      </c>
      <c r="P63" s="93">
        <f t="shared" ref="P63" si="155">IFERROR(P62/$G$4,"-")</f>
        <v>0.12675573092016384</v>
      </c>
      <c r="Q63" s="93">
        <f t="shared" ref="Q63" si="156">IFERROR(Q62/$G$4,"-")</f>
        <v>0.17366671670276412</v>
      </c>
      <c r="R63" s="93">
        <f t="shared" ref="R63" si="157">IFERROR(R62/$G$4,"-")</f>
        <v>8.0183560997576828E-2</v>
      </c>
      <c r="S63" s="93">
        <f t="shared" ref="S63" si="158">IFERROR(S62/$G$4,"-")</f>
        <v>0.11180065618767826</v>
      </c>
      <c r="T63" s="93">
        <f t="shared" ref="T63" si="159">IFERROR(T62/$G$4,"-")</f>
        <v>0.12402375999828448</v>
      </c>
      <c r="U63" s="93">
        <f t="shared" ref="U63" si="160">IFERROR(U62/$G$4,"-")</f>
        <v>0.15359509360324233</v>
      </c>
      <c r="V63" s="93">
        <f t="shared" ref="V63" si="161">IFERROR(V62/$G$4,"-")</f>
        <v>1.6340359831020952E-2</v>
      </c>
      <c r="W63" s="93">
        <f t="shared" ref="W63" si="162">IFERROR(W62/$G$4,"-")</f>
        <v>8.548023931550619E-2</v>
      </c>
      <c r="X63" s="93">
        <f t="shared" ref="X63" si="163">IFERROR(X62/$G$4,"-")</f>
        <v>0.11120880063474364</v>
      </c>
      <c r="Y63" s="93">
        <f t="shared" ref="Y63" si="164">IFERROR(Y62/$G$4,"-")</f>
        <v>0.16897476036283318</v>
      </c>
      <c r="Z63" s="93">
        <f t="shared" ref="Z63" si="165">IFERROR(Z62/$G$4,"-")</f>
        <v>3.5648575043424183E-2</v>
      </c>
      <c r="AA63" s="93">
        <f t="shared" ref="AA63" si="166">IFERROR(AA62/$G$4,"-")</f>
        <v>0.10897433148199773</v>
      </c>
      <c r="AB63" s="93">
        <f t="shared" ref="AB63" si="167">IFERROR(AB62/$G$4,"-")</f>
        <v>0.13308601205155149</v>
      </c>
      <c r="AC63" s="93">
        <f t="shared" ref="AC63" si="168">IFERROR(AC62/$G$4,"-")</f>
        <v>0.18122788583192159</v>
      </c>
      <c r="AD63" s="93">
        <f t="shared" ref="AD63" si="169">IFERROR(AD62/$G$4,"-")</f>
        <v>1.9900070765337851E-2</v>
      </c>
      <c r="AE63" s="93">
        <f t="shared" ref="AE63" si="170">IFERROR(AE62/$G$4,"-")</f>
        <v>0.12874573799669761</v>
      </c>
      <c r="AF63" s="93">
        <f t="shared" ref="AF63" si="171">IFERROR(AF62/$G$4,"-")</f>
        <v>0.12384363004739134</v>
      </c>
      <c r="AG63" s="93">
        <f t="shared" ref="AG63" si="172">IFERROR(AG62/$G$4,"-")</f>
        <v>0.15903330259687345</v>
      </c>
      <c r="AH63" s="93">
        <f t="shared" ref="AH63" si="173">IFERROR(AH62/$G$4,"-")</f>
        <v>6.0257757382111379E-2</v>
      </c>
      <c r="AI63" s="93">
        <f t="shared" ref="AI63" si="174">IFERROR(AI62/$G$4,"-")</f>
        <v>9.3556065447215495E-2</v>
      </c>
      <c r="AJ63" s="93">
        <f t="shared" ref="AJ63" si="175">IFERROR(AJ62/$G$4,"-")</f>
        <v>0.14384234340488494</v>
      </c>
      <c r="AK63" s="93">
        <f t="shared" ref="AK63" si="176">IFERROR(AK62/$G$4,"-")</f>
        <v>0</v>
      </c>
      <c r="AL63" s="93">
        <f t="shared" ref="AL63" si="177">IFERROR(AL62/$G$4,"-")</f>
        <v>8.3588874831128174E-2</v>
      </c>
      <c r="AM63" s="93">
        <f t="shared" ref="AM63" si="178">IFERROR(AM62/$G$4,"-")</f>
        <v>0.10895288744022473</v>
      </c>
      <c r="AN63" s="93">
        <f t="shared" ref="AN63" si="179">IFERROR(AN62/$G$4,"-")</f>
        <v>0.16990114296742651</v>
      </c>
      <c r="AO63" s="93">
        <f t="shared" ref="AO63" si="180">IFERROR(AO62/$G$4,"-")</f>
        <v>0.1867518709926447</v>
      </c>
      <c r="AP63" s="93">
        <f t="shared" ref="AP63" si="181">IFERROR(AP62/$G$4,"-")</f>
        <v>0.17627002337400552</v>
      </c>
      <c r="AQ63" s="93">
        <f t="shared" ref="AQ63" si="182">IFERROR(AQ62/$G$4,"-")</f>
        <v>4.4444920978706066E-2</v>
      </c>
      <c r="AR63" s="93">
        <f t="shared" ref="AR63" si="183">IFERROR(AR62/$G$4,"-")</f>
        <v>0.14128192481718954</v>
      </c>
      <c r="AS63" s="93">
        <f t="shared" ref="AS63" si="184">IFERROR(AS62/$G$4,"-")</f>
        <v>0.23322110951472133</v>
      </c>
      <c r="AT63" s="93">
        <f t="shared" ref="AT63" si="185">IFERROR(AT62/$G$4,"-")</f>
        <v>0.10718160958977548</v>
      </c>
      <c r="AU63" s="93">
        <f t="shared" ref="AU63" si="186">IFERROR(AU62/$G$4,"-")</f>
        <v>0.15536208264533699</v>
      </c>
      <c r="AV63" s="93">
        <f t="shared" ref="AV63" si="187">IFERROR(AV62/$G$4,"-")</f>
        <v>0.22448051808804922</v>
      </c>
      <c r="AW63" s="93">
        <f t="shared" ref="AW63" si="188">IFERROR(AW62/$G$4,"-")</f>
        <v>0.23895524628481976</v>
      </c>
      <c r="AX63" s="93">
        <f t="shared" ref="AX63" si="189">IFERROR(AX62/$G$4,"-")</f>
        <v>0.14121759269187056</v>
      </c>
      <c r="AY63" s="93">
        <f t="shared" ref="AY63" si="190">IFERROR(AY62/$G$4,"-")</f>
        <v>0.1896596830570626</v>
      </c>
      <c r="AZ63" s="93">
        <f t="shared" ref="AZ63" si="191">IFERROR(AZ62/$G$4,"-")</f>
        <v>0.21367272103446058</v>
      </c>
      <c r="BA63" s="93">
        <f t="shared" ref="BA63" si="192">IFERROR(BA62/$G$4,"-")</f>
        <v>0.24214611970064118</v>
      </c>
      <c r="BB63" s="93">
        <f t="shared" ref="BB63" si="193">IFERROR(BB62/$G$4,"-")</f>
        <v>0.16303047198335943</v>
      </c>
      <c r="BC63" s="93">
        <f t="shared" ref="BC63" si="194">IFERROR(BC62/$G$4,"-")</f>
        <v>0.20885638925224626</v>
      </c>
      <c r="BD63" s="93">
        <f t="shared" ref="BD63" si="195">IFERROR(BD62/$G$4,"-")</f>
        <v>0.21723243196877748</v>
      </c>
      <c r="BE63" s="93">
        <f t="shared" ref="BE63" si="196">IFERROR(BE62/$G$4,"-")</f>
        <v>0.28704136555658011</v>
      </c>
      <c r="BF63" s="93">
        <f t="shared" ref="BF63" si="197">IFERROR(BF62/$G$4,"-")</f>
        <v>0.16581819741384857</v>
      </c>
      <c r="BG63" s="93">
        <f t="shared" ref="BG63" si="198">IFERROR(BG62/$G$4,"-")</f>
        <v>0.2197628288979907</v>
      </c>
      <c r="BH63" s="93">
        <f t="shared" ref="BH63" si="199">IFERROR(BH62/$G$4,"-")</f>
        <v>0.22297085754723051</v>
      </c>
      <c r="BI63" s="93">
        <f t="shared" ref="BI63" si="200">IFERROR(BI62/$G$4,"-")</f>
        <v>0.28030793643986018</v>
      </c>
      <c r="BJ63" s="93">
        <f t="shared" ref="BJ63" si="201">IFERROR(BJ62/$G$4,"-")</f>
        <v>0.16556086891257263</v>
      </c>
      <c r="BK63" s="93">
        <f t="shared" ref="BK63" si="202">IFERROR(BK62/$G$4,"-")</f>
        <v>0.20119657753093304</v>
      </c>
      <c r="BL63" s="93">
        <f t="shared" ref="BL63" si="203">IFERROR(BL62/$G$4,"-")</f>
        <v>0.27414920764265649</v>
      </c>
      <c r="BM63" s="93">
        <f t="shared" ref="BM63" si="204">IFERROR(BM62/$G$4,"-")</f>
        <v>0.26250938176827571</v>
      </c>
      <c r="BN63" s="93">
        <f t="shared" ref="BN63" si="205">IFERROR(BN62/$G$4,"-")</f>
        <v>0.15987390903437479</v>
      </c>
      <c r="BO63" s="93">
        <f t="shared" ref="BO63" si="206">IFERROR(BO62/$G$4,"-")</f>
        <v>0.1563399309501855</v>
      </c>
      <c r="BP63" s="93">
        <f t="shared" ref="BP63" si="207">IFERROR(BP62/$G$4,"-")</f>
        <v>0.19478909784916262</v>
      </c>
      <c r="BQ63" s="93">
        <f t="shared" ref="BQ63" si="208">IFERROR(BQ62/$G$4,"-")</f>
        <v>0.23512534042416314</v>
      </c>
      <c r="BR63" s="93">
        <f t="shared" ref="BR63" si="209">IFERROR(BR62/$G$4,"-")</f>
        <v>0.14539489202924968</v>
      </c>
      <c r="BS63" s="93">
        <f t="shared" ref="BS63" si="210">IFERROR(BS62/$G$4,"-")</f>
        <v>0.17254733772221389</v>
      </c>
      <c r="BT63" s="93">
        <f t="shared" ref="BT63" si="211">IFERROR(BT62/$G$4,"-")</f>
        <v>0.16887611777067743</v>
      </c>
      <c r="BU63" s="93">
        <f t="shared" ref="BU63" si="212">IFERROR(BU62/$G$4,"-")</f>
        <v>0.15651148328436945</v>
      </c>
      <c r="BV63" s="93">
        <f t="shared" ref="BV63" si="213">IFERROR(BV62/$G$4,"-")</f>
        <v>0.11002508952887441</v>
      </c>
      <c r="BW63" s="93">
        <f t="shared" ref="BW63" si="214">IFERROR(BW62/$G$4,"-")</f>
        <v>0.14932772929041666</v>
      </c>
      <c r="BX63" s="93">
        <f t="shared" ref="BX63" si="215">IFERROR(BX62/$G$4,"-")</f>
        <v>0.10560332811528317</v>
      </c>
      <c r="BY63" s="93">
        <f t="shared" ref="BY63" si="216">IFERROR(BY62/$G$4,"-")</f>
        <v>0.13189372332897303</v>
      </c>
      <c r="BZ63" s="93">
        <f t="shared" ref="BZ63" si="217">IFERROR(BZ62/$G$4,"-")</f>
        <v>3.6193253704458216E-2</v>
      </c>
      <c r="CA63" s="93">
        <f t="shared" ref="CA63" si="218">IFERROR(CA62/$G$4,"-")</f>
        <v>8.6633928762893234E-2</v>
      </c>
      <c r="CB63" s="93">
        <f t="shared" ref="CB63" si="219">IFERROR(CB62/$G$4,"-")</f>
        <v>0.11126455514335341</v>
      </c>
      <c r="CC63" s="93">
        <f t="shared" ref="CC63" si="220">IFERROR(CC62/$G$4,"-")</f>
        <v>3.9714365363583727E-2</v>
      </c>
      <c r="CD63" s="93">
        <f t="shared" ref="CD63" si="221">IFERROR(CD62/$G$4,"-")</f>
        <v>0.10620805009328158</v>
      </c>
      <c r="CE63" s="93">
        <f t="shared" ref="CE63" si="222">IFERROR(CE62/$G$4,"-")</f>
        <v>0.17002551840970986</v>
      </c>
      <c r="CF63" s="93">
        <f t="shared" ref="CF63" si="223">IFERROR(CF62/$G$4,"-")</f>
        <v>0.1698711213089443</v>
      </c>
      <c r="CG63" s="91"/>
      <c r="CH63" s="91"/>
      <c r="CI63" s="91"/>
      <c r="CJ63" s="91"/>
      <c r="CK63" s="91"/>
      <c r="CL63" s="91"/>
      <c r="CM63" s="23" t="s">
        <v>45</v>
      </c>
      <c r="CN63" s="81"/>
      <c r="CO63" s="81"/>
      <c r="CP63" s="82"/>
      <c r="CQ63" s="82"/>
      <c r="CR63" s="82"/>
      <c r="CS63" s="23" t="s">
        <v>45</v>
      </c>
    </row>
    <row r="64" spans="1:97" collapsed="1" x14ac:dyDescent="0.55000000000000004">
      <c r="A64">
        <v>24</v>
      </c>
      <c r="B64" s="69" t="s">
        <v>709</v>
      </c>
      <c r="G64" s="126">
        <f>INDEX(三表!$A$8:$CB$189,MATCH(financials!$A64,三表!$A$8:$A$189),MATCH(financials!G$1,三表!$A$8:$CB$8))</f>
        <v>210</v>
      </c>
      <c r="H64" s="126">
        <f>INDEX(三表!$A$8:$CB$189,MATCH(financials!$A64,三表!$A$8:$A$189),MATCH(financials!H$1,三表!$A$8:$CB$8))</f>
        <v>80</v>
      </c>
      <c r="I64" s="126">
        <f>INDEX(三表!$A$8:$CB$189,MATCH(financials!$A64,三表!$A$8:$A$189),MATCH(financials!I$1,三表!$A$8:$CB$8))</f>
        <v>59</v>
      </c>
      <c r="J64" s="126">
        <f>INDEX(三表!$A$8:$CB$189,MATCH(financials!$A64,三表!$A$8:$A$189),MATCH(financials!J$1,三表!$A$8:$CB$8))</f>
        <v>1314</v>
      </c>
      <c r="K64" s="126">
        <f>INDEX(三表!$A$8:$CB$189,MATCH(financials!$A64,三表!$A$8:$A$189),MATCH(financials!K$1,三表!$A$8:$CB$8))</f>
        <v>194</v>
      </c>
      <c r="L64" s="126">
        <f>INDEX(三表!$A$8:$CB$189,MATCH(financials!$A64,三表!$A$8:$A$189),MATCH(financials!L$1,三表!$A$8:$CB$8))</f>
        <v>73</v>
      </c>
      <c r="M64" s="126">
        <f>INDEX(三表!$A$8:$CB$189,MATCH(financials!$A64,三表!$A$8:$A$189),MATCH(financials!M$1,三表!$A$8:$CB$8))</f>
        <v>529</v>
      </c>
      <c r="N64" s="126">
        <f>INDEX(三表!$A$8:$CB$189,MATCH(financials!$A64,三表!$A$8:$A$189),MATCH(financials!N$1,三表!$A$8:$CB$8))</f>
        <v>1055</v>
      </c>
      <c r="O64" s="126">
        <f>INDEX(三表!$A$8:$CB$189,MATCH(financials!$A64,三表!$A$8:$A$189),MATCH(financials!O$1,三表!$A$8:$CB$8))</f>
        <v>99</v>
      </c>
      <c r="P64" s="126">
        <f>INDEX(三表!$A$8:$CB$189,MATCH(financials!$A64,三表!$A$8:$A$189),MATCH(financials!P$1,三表!$A$8:$CB$8))</f>
        <v>198</v>
      </c>
      <c r="Q64" s="126">
        <f>INDEX(三表!$A$8:$CB$189,MATCH(financials!$A64,三表!$A$8:$A$189),MATCH(financials!Q$1,三表!$A$8:$CB$8))</f>
        <v>34</v>
      </c>
      <c r="R64" s="126">
        <f>INDEX(三表!$A$8:$CB$189,MATCH(financials!$A64,三表!$A$8:$A$189),MATCH(financials!R$1,三表!$A$8:$CB$8))</f>
        <v>216</v>
      </c>
      <c r="S64" s="126">
        <f>INDEX(三表!$A$8:$CB$189,MATCH(financials!$A64,三表!$A$8:$A$189),MATCH(financials!S$1,三表!$A$8:$CB$8))</f>
        <v>175</v>
      </c>
      <c r="T64" s="126">
        <f>INDEX(三表!$A$8:$CB$189,MATCH(financials!$A64,三表!$A$8:$A$189),MATCH(financials!T$1,三表!$A$8:$CB$8))</f>
        <v>220</v>
      </c>
      <c r="U64" s="126">
        <f>INDEX(三表!$A$8:$CB$189,MATCH(financials!$A64,三表!$A$8:$A$189),MATCH(financials!U$1,三表!$A$8:$CB$8))</f>
        <v>654</v>
      </c>
      <c r="V64" s="126">
        <f>INDEX(三表!$A$8:$CB$189,MATCH(financials!$A64,三表!$A$8:$A$189),MATCH(financials!V$1,三表!$A$8:$CB$8))</f>
        <v>879</v>
      </c>
      <c r="W64" s="126">
        <f>INDEX(三表!$A$8:$CB$189,MATCH(financials!$A64,三表!$A$8:$A$189),MATCH(financials!W$1,三表!$A$8:$CB$8))</f>
        <v>39</v>
      </c>
      <c r="X64" s="126">
        <f>INDEX(三表!$A$8:$CB$189,MATCH(financials!$A64,三表!$A$8:$A$189),MATCH(financials!X$1,三表!$A$8:$CB$8))</f>
        <v>63</v>
      </c>
      <c r="Y64" s="126">
        <f>INDEX(三表!$A$8:$CB$189,MATCH(financials!$A64,三表!$A$8:$A$189),MATCH(financials!Y$1,三表!$A$8:$CB$8))</f>
        <v>20</v>
      </c>
      <c r="Z64" s="126">
        <f>INDEX(三表!$A$8:$CB$189,MATCH(financials!$A64,三表!$A$8:$A$189),MATCH(financials!Z$1,三表!$A$8:$CB$8))</f>
        <v>518</v>
      </c>
      <c r="AA64" s="126">
        <f>INDEX(三表!$A$8:$CB$189,MATCH(financials!$A64,三表!$A$8:$A$189),MATCH(financials!AA$1,三表!$A$8:$CB$8))</f>
        <v>89</v>
      </c>
      <c r="AB64" s="126">
        <f>INDEX(三表!$A$8:$CB$189,MATCH(financials!$A64,三表!$A$8:$A$189),MATCH(financials!AB$1,三表!$A$8:$CB$8))</f>
        <v>187</v>
      </c>
      <c r="AC64" s="126">
        <f>INDEX(三表!$A$8:$CB$189,MATCH(financials!$A64,三表!$A$8:$A$189),MATCH(financials!AC$1,三表!$A$8:$CB$8))</f>
        <v>74</v>
      </c>
      <c r="AD64" s="126">
        <f>INDEX(三表!$A$8:$CB$189,MATCH(financials!$A64,三表!$A$8:$A$189),MATCH(financials!AD$1,三表!$A$8:$CB$8))</f>
        <v>998</v>
      </c>
      <c r="AE64" s="126">
        <f>INDEX(三表!$A$8:$CB$189,MATCH(financials!$A64,三表!$A$8:$A$189),MATCH(financials!AE$1,三表!$A$8:$CB$8))</f>
        <v>91</v>
      </c>
      <c r="AF64" s="126">
        <f>INDEX(三表!$A$8:$CB$189,MATCH(financials!$A64,三表!$A$8:$A$189),MATCH(financials!AF$1,三表!$A$8:$CB$8))</f>
        <v>84</v>
      </c>
      <c r="AG64" s="126">
        <f>INDEX(三表!$A$8:$CB$189,MATCH(financials!$A64,三表!$A$8:$A$189),MATCH(financials!AG$1,三表!$A$8:$CB$8))</f>
        <v>75</v>
      </c>
      <c r="AH64" s="126">
        <f>INDEX(三表!$A$8:$CB$189,MATCH(financials!$A64,三表!$A$8:$A$189),MATCH(financials!AH$1,三表!$A$8:$CB$8))</f>
        <v>23</v>
      </c>
      <c r="AI64" s="126">
        <f>INDEX(三表!$A$8:$CB$189,MATCH(financials!$A64,三表!$A$8:$A$189),MATCH(financials!AI$1,三表!$A$8:$CB$8))</f>
        <v>392</v>
      </c>
      <c r="AJ64" s="126">
        <f>INDEX(三表!$A$8:$CB$189,MATCH(financials!$A64,三表!$A$8:$A$189),MATCH(financials!AJ$1,三表!$A$8:$CB$8))</f>
        <v>58</v>
      </c>
      <c r="AK64" s="126">
        <f>INDEX(三表!$A$8:$CB$189,MATCH(financials!$A64,三表!$A$8:$A$189),MATCH(financials!AK$1,三表!$A$8:$CB$8))</f>
        <v>0</v>
      </c>
      <c r="AL64" s="126">
        <f>INDEX(三表!$A$8:$CB$189,MATCH(financials!$A64,三表!$A$8:$A$189),MATCH(financials!AL$1,三表!$A$8:$CB$8))</f>
        <v>390</v>
      </c>
      <c r="AM64" s="126">
        <f>INDEX(三表!$A$8:$CB$189,MATCH(financials!$A64,三表!$A$8:$A$189),MATCH(financials!AM$1,三表!$A$8:$CB$8))</f>
        <v>405</v>
      </c>
      <c r="AN64" s="126">
        <f>INDEX(三表!$A$8:$CB$189,MATCH(financials!$A64,三表!$A$8:$A$189),MATCH(financials!AN$1,三表!$A$8:$CB$8))</f>
        <v>11</v>
      </c>
      <c r="AO64" s="126">
        <f>INDEX(三表!$A$8:$CB$189,MATCH(financials!$A64,三表!$A$8:$A$189),MATCH(financials!AO$1,三表!$A$8:$CB$8))</f>
        <v>87</v>
      </c>
      <c r="AP64" s="126">
        <f>INDEX(三表!$A$8:$CB$189,MATCH(financials!$A64,三表!$A$8:$A$189),MATCH(financials!AP$1,三表!$A$8:$CB$8))</f>
        <v>58</v>
      </c>
      <c r="AQ64" s="126">
        <f>INDEX(三表!$A$8:$CB$189,MATCH(financials!$A64,三表!$A$8:$A$189),MATCH(financials!AQ$1,三表!$A$8:$CB$8))</f>
        <v>18</v>
      </c>
      <c r="AR64" s="126">
        <f>INDEX(三表!$A$8:$CB$189,MATCH(financials!$A64,三表!$A$8:$A$189),MATCH(financials!AR$1,三表!$A$8:$CB$8))</f>
        <v>132</v>
      </c>
      <c r="AS64" s="126">
        <f>INDEX(三表!$A$8:$CB$189,MATCH(financials!$A64,三表!$A$8:$A$189),MATCH(financials!AS$1,三表!$A$8:$CB$8))</f>
        <v>124</v>
      </c>
      <c r="AT64" s="126">
        <f>INDEX(三表!$A$8:$CB$189,MATCH(financials!$A64,三表!$A$8:$A$189),MATCH(financials!AT$1,三表!$A$8:$CB$8))</f>
        <v>144</v>
      </c>
      <c r="AU64" s="126">
        <f>INDEX(三表!$A$8:$CB$189,MATCH(financials!$A64,三表!$A$8:$A$189),MATCH(financials!AU$1,三表!$A$8:$CB$8))</f>
        <v>547</v>
      </c>
      <c r="AV64" s="126">
        <f>INDEX(三表!$A$8:$CB$189,MATCH(financials!$A64,三表!$A$8:$A$189),MATCH(financials!AV$1,三表!$A$8:$CB$8))</f>
        <v>140</v>
      </c>
      <c r="AW64" s="126">
        <f>INDEX(三表!$A$8:$CB$189,MATCH(financials!$A64,三表!$A$8:$A$189),MATCH(financials!AW$1,三表!$A$8:$CB$8))</f>
        <v>730</v>
      </c>
      <c r="AX64" s="126">
        <f>INDEX(三表!$A$8:$CB$189,MATCH(financials!$A64,三表!$A$8:$A$189),MATCH(financials!AX$1,三表!$A$8:$CB$8))</f>
        <v>0</v>
      </c>
      <c r="AY64" s="126">
        <f>INDEX(三表!$A$8:$CB$189,MATCH(financials!$A64,三表!$A$8:$A$189),MATCH(financials!AY$1,三表!$A$8:$CB$8))</f>
        <v>0</v>
      </c>
      <c r="AZ64" s="126">
        <f>INDEX(三表!$A$8:$CB$189,MATCH(financials!$A64,三表!$A$8:$A$189),MATCH(financials!AZ$1,三表!$A$8:$CB$8))</f>
        <v>0</v>
      </c>
      <c r="BA64" s="126">
        <f>INDEX(三表!$A$8:$CB$189,MATCH(financials!$A64,三表!$A$8:$A$189),MATCH(financials!BA$1,三表!$A$8:$CB$8))</f>
        <v>0</v>
      </c>
      <c r="BB64" s="126">
        <f>INDEX(三表!$A$8:$CB$189,MATCH(financials!$A64,三表!$A$8:$A$189),MATCH(financials!BB$1,三表!$A$8:$CB$8))</f>
        <v>0</v>
      </c>
      <c r="BC64" s="126">
        <f>INDEX(三表!$A$8:$CB$189,MATCH(financials!$A64,三表!$A$8:$A$189),MATCH(financials!BC$1,三表!$A$8:$CB$8))</f>
        <v>0</v>
      </c>
      <c r="BD64" s="126">
        <f>INDEX(三表!$A$8:$CB$189,MATCH(financials!$A64,三表!$A$8:$A$189),MATCH(financials!BD$1,三表!$A$8:$CB$8))</f>
        <v>0</v>
      </c>
      <c r="BE64" s="126">
        <f>INDEX(三表!$A$8:$CB$189,MATCH(financials!$A64,三表!$A$8:$A$189),MATCH(financials!BE$1,三表!$A$8:$CB$8))</f>
        <v>0</v>
      </c>
      <c r="BF64" s="126">
        <f>INDEX(三表!$A$8:$CB$189,MATCH(financials!$A64,三表!$A$8:$A$189),MATCH(financials!BF$1,三表!$A$8:$CB$8))</f>
        <v>0</v>
      </c>
      <c r="BG64" s="126">
        <f>INDEX(三表!$A$8:$CB$189,MATCH(financials!$A64,三表!$A$8:$A$189),MATCH(financials!BG$1,三表!$A$8:$CB$8))</f>
        <v>0</v>
      </c>
      <c r="BH64" s="126">
        <f>INDEX(三表!$A$8:$CB$189,MATCH(financials!$A64,三表!$A$8:$A$189),MATCH(financials!BH$1,三表!$A$8:$CB$8))</f>
        <v>0</v>
      </c>
      <c r="BI64" s="126">
        <f>INDEX(三表!$A$8:$CB$189,MATCH(financials!$A64,三表!$A$8:$A$189),MATCH(financials!BI$1,三表!$A$8:$CB$8))</f>
        <v>0</v>
      </c>
      <c r="BJ64" s="126">
        <f>INDEX(三表!$A$8:$CB$189,MATCH(financials!$A64,三表!$A$8:$A$189),MATCH(financials!BJ$1,三表!$A$8:$CB$8))</f>
        <v>0</v>
      </c>
      <c r="BK64" s="126">
        <f>INDEX(三表!$A$8:$CB$189,MATCH(financials!$A64,三表!$A$8:$A$189),MATCH(financials!BK$1,三表!$A$8:$CB$8))</f>
        <v>0</v>
      </c>
      <c r="BL64" s="126">
        <f>INDEX(三表!$A$8:$CB$189,MATCH(financials!$A64,三表!$A$8:$A$189),MATCH(financials!BL$1,三表!$A$8:$CB$8))</f>
        <v>0</v>
      </c>
      <c r="BM64" s="126">
        <f>INDEX(三表!$A$8:$CB$189,MATCH(financials!$A64,三表!$A$8:$A$189),MATCH(financials!BM$1,三表!$A$8:$CB$8))</f>
        <v>0</v>
      </c>
      <c r="BN64" s="126">
        <f>INDEX(三表!$A$8:$CB$189,MATCH(financials!$A64,三表!$A$8:$A$189),MATCH(financials!BN$1,三表!$A$8:$CB$8))</f>
        <v>0</v>
      </c>
      <c r="BO64" s="126">
        <f>INDEX(三表!$A$8:$CB$189,MATCH(financials!$A64,三表!$A$8:$A$189),MATCH(financials!BO$1,三表!$A$8:$CB$8))</f>
        <v>0</v>
      </c>
      <c r="BP64" s="126">
        <f>INDEX(三表!$A$8:$CB$189,MATCH(financials!$A64,三表!$A$8:$A$189),MATCH(financials!BP$1,三表!$A$8:$CB$8))</f>
        <v>0</v>
      </c>
      <c r="BQ64" s="126">
        <f>INDEX(三表!$A$8:$CB$189,MATCH(financials!$A64,三表!$A$8:$A$189),MATCH(financials!BQ$1,三表!$A$8:$CB$8))</f>
        <v>0</v>
      </c>
      <c r="BR64" s="126">
        <f>INDEX(三表!$A$8:$CB$189,MATCH(financials!$A64,三表!$A$8:$A$189),MATCH(financials!BR$1,三表!$A$8:$CB$8))</f>
        <v>0</v>
      </c>
      <c r="BS64" s="126">
        <f>INDEX(三表!$A$8:$CB$189,MATCH(financials!$A64,三表!$A$8:$A$189),MATCH(financials!BS$1,三表!$A$8:$CB$8))</f>
        <v>0</v>
      </c>
      <c r="BT64" s="126">
        <f>INDEX(三表!$A$8:$CB$189,MATCH(financials!$A64,三表!$A$8:$A$189),MATCH(financials!BT$1,三表!$A$8:$CB$8))</f>
        <v>0</v>
      </c>
      <c r="BU64" s="126">
        <f>INDEX(三表!$A$8:$CB$189,MATCH(financials!$A64,三表!$A$8:$A$189),MATCH(financials!BU$1,三表!$A$8:$CB$8))</f>
        <v>0</v>
      </c>
      <c r="BV64" s="126">
        <f>INDEX(三表!$A$8:$CB$189,MATCH(financials!$A64,三表!$A$8:$A$189),MATCH(financials!BV$1,三表!$A$8:$CB$8))</f>
        <v>0</v>
      </c>
      <c r="BW64" s="126">
        <f>INDEX(三表!$A$8:$CB$189,MATCH(financials!$A64,三表!$A$8:$A$189),MATCH(financials!BW$1,三表!$A$8:$CB$8))</f>
        <v>0</v>
      </c>
      <c r="BX64" s="126">
        <f>INDEX(三表!$A$8:$CB$189,MATCH(financials!$A64,三表!$A$8:$A$189),MATCH(financials!BX$1,三表!$A$8:$CB$8))</f>
        <v>0</v>
      </c>
      <c r="BY64" s="126">
        <f>INDEX(三表!$A$8:$CB$189,MATCH(financials!$A64,三表!$A$8:$A$189),MATCH(financials!BY$1,三表!$A$8:$CB$8))</f>
        <v>0</v>
      </c>
      <c r="BZ64" s="126">
        <f>INDEX(三表!$A$8:$CB$189,MATCH(financials!$A64,三表!$A$8:$A$189),MATCH(financials!BZ$1,三表!$A$8:$CB$8))</f>
        <v>0</v>
      </c>
      <c r="CA64" s="126">
        <f>INDEX(三表!$A$8:$CB$189,MATCH(financials!$A64,三表!$A$8:$A$189),MATCH(financials!CA$1,三表!$A$8:$CB$8))</f>
        <v>0</v>
      </c>
      <c r="CB64" s="126">
        <f>INDEX(三表!$A$8:$CB$189,MATCH(financials!$A64,三表!$A$8:$A$189),MATCH(financials!CB$1,三表!$A$8:$CB$8))</f>
        <v>0</v>
      </c>
      <c r="CC64" s="126">
        <f>INDEX(三表!$A$8:$CB$189,MATCH(financials!$A64,三表!$A$8:$A$189),MATCH(financials!CC$1,三表!$A$8:$CB$8))</f>
        <v>0</v>
      </c>
      <c r="CD64" s="126">
        <f>INDEX(三表!$A$8:$CB$189,MATCH(financials!$A64,三表!$A$8:$A$189),MATCH(financials!CD$1,三表!$A$8:$CB$8))</f>
        <v>0</v>
      </c>
      <c r="CE64" s="126">
        <f>INDEX(三表!$A$8:$CB$189,MATCH(financials!$A64,三表!$A$8:$A$189),MATCH(financials!CE$1,三表!$A$8:$CB$8))</f>
        <v>0</v>
      </c>
      <c r="CF64" s="126">
        <f>INDEX(三表!$A$8:$CB$189,MATCH(financials!$A64,三表!$A$8:$A$189),MATCH(financials!CF$1,三表!$A$8:$CB$8))</f>
        <v>0</v>
      </c>
      <c r="CG64" s="126"/>
      <c r="CH64" s="126"/>
      <c r="CI64" s="126"/>
      <c r="CJ64" s="126"/>
      <c r="CK64" s="126"/>
      <c r="CL64" s="126"/>
      <c r="CM64" s="23" t="s">
        <v>45</v>
      </c>
      <c r="CN64" s="23"/>
      <c r="CO64" s="23"/>
      <c r="CS64" s="23" t="s">
        <v>45</v>
      </c>
    </row>
    <row r="65" spans="1:97" x14ac:dyDescent="0.55000000000000004">
      <c r="B65" s="69"/>
      <c r="C65" s="125" t="s">
        <v>702</v>
      </c>
      <c r="D65" s="22"/>
      <c r="E65" s="22"/>
      <c r="F65" s="22"/>
      <c r="G65" s="93">
        <f t="shared" ref="G65" si="224">IFERROR(G64/$G$4,"-")</f>
        <v>9.0064975446572167E-4</v>
      </c>
      <c r="H65" s="93">
        <f t="shared" ref="H65" si="225">IFERROR(H64/$G$4,"-")</f>
        <v>3.4310466836789396E-4</v>
      </c>
      <c r="I65" s="93">
        <f t="shared" ref="I65" si="226">IFERROR(I64/$G$4,"-")</f>
        <v>2.5303969292132182E-4</v>
      </c>
      <c r="J65" s="93">
        <f t="shared" ref="J65" si="227">IFERROR(J64/$G$4,"-")</f>
        <v>5.6354941779426584E-3</v>
      </c>
      <c r="K65" s="93">
        <f t="shared" ref="K65" si="228">IFERROR(K64/$G$4,"-")</f>
        <v>8.3202882079214287E-4</v>
      </c>
      <c r="L65" s="93">
        <f t="shared" ref="L65" si="229">IFERROR(L64/$G$4,"-")</f>
        <v>3.1308300988570328E-4</v>
      </c>
      <c r="M65" s="93">
        <f t="shared" ref="M65" si="230">IFERROR(M64/$G$4,"-")</f>
        <v>2.2687796195826988E-3</v>
      </c>
      <c r="N65" s="93">
        <f t="shared" ref="N65" si="231">IFERROR(N64/$G$4,"-")</f>
        <v>4.5246928141016015E-3</v>
      </c>
      <c r="O65" s="93">
        <f t="shared" ref="O65" si="232">IFERROR(O64/$G$4,"-")</f>
        <v>4.2459202710526882E-4</v>
      </c>
      <c r="P65" s="93">
        <f t="shared" ref="P65" si="233">IFERROR(P64/$G$4,"-")</f>
        <v>8.4918405421053765E-4</v>
      </c>
      <c r="Q65" s="93">
        <f t="shared" ref="Q65" si="234">IFERROR(Q64/$G$4,"-")</f>
        <v>1.4581948405635494E-4</v>
      </c>
      <c r="R65" s="93">
        <f t="shared" ref="R65" si="235">IFERROR(R64/$G$4,"-")</f>
        <v>9.2638260459331379E-4</v>
      </c>
      <c r="S65" s="93">
        <f t="shared" ref="S65" si="236">IFERROR(S64/$G$4,"-")</f>
        <v>7.5054146205476811E-4</v>
      </c>
      <c r="T65" s="93">
        <f t="shared" ref="T65" si="237">IFERROR(T64/$G$4,"-")</f>
        <v>9.4353783801170846E-4</v>
      </c>
      <c r="U65" s="93">
        <f t="shared" ref="U65" si="238">IFERROR(U64/$G$4,"-")</f>
        <v>2.8048806639075332E-3</v>
      </c>
      <c r="V65" s="93">
        <f t="shared" ref="V65" si="239">IFERROR(V64/$G$4,"-")</f>
        <v>3.769862543692235E-3</v>
      </c>
      <c r="W65" s="93">
        <f t="shared" ref="W65" si="240">IFERROR(W64/$G$4,"-")</f>
        <v>1.6726352582934831E-4</v>
      </c>
      <c r="X65" s="93">
        <f t="shared" ref="X65" si="241">IFERROR(X64/$G$4,"-")</f>
        <v>2.7019492633971649E-4</v>
      </c>
      <c r="Y65" s="93">
        <f t="shared" ref="Y65" si="242">IFERROR(Y64/$G$4,"-")</f>
        <v>8.5776167091973491E-5</v>
      </c>
      <c r="Z65" s="93">
        <f t="shared" ref="Z65" si="243">IFERROR(Z64/$G$4,"-")</f>
        <v>2.2216027276821134E-3</v>
      </c>
      <c r="AA65" s="93">
        <f t="shared" ref="AA65" si="244">IFERROR(AA64/$G$4,"-")</f>
        <v>3.8170394355928203E-4</v>
      </c>
      <c r="AB65" s="93">
        <f t="shared" ref="AB65" si="245">IFERROR(AB64/$G$4,"-")</f>
        <v>8.0200716230995213E-4</v>
      </c>
      <c r="AC65" s="93">
        <f t="shared" ref="AC65" si="246">IFERROR(AC64/$G$4,"-")</f>
        <v>3.1737181824030195E-4</v>
      </c>
      <c r="AD65" s="93">
        <f t="shared" ref="AD65" si="247">IFERROR(AD64/$G$4,"-")</f>
        <v>4.2802307378894773E-3</v>
      </c>
      <c r="AE65" s="93">
        <f t="shared" ref="AE65" si="248">IFERROR(AE64/$G$4,"-")</f>
        <v>3.9028156026847942E-4</v>
      </c>
      <c r="AF65" s="93">
        <f t="shared" ref="AF65" si="249">IFERROR(AF64/$G$4,"-")</f>
        <v>3.6025990178628869E-4</v>
      </c>
      <c r="AG65" s="93">
        <f t="shared" ref="AG65" si="250">IFERROR(AG64/$G$4,"-")</f>
        <v>3.2166062659490062E-4</v>
      </c>
      <c r="AH65" s="93">
        <f t="shared" ref="AH65" si="251">IFERROR(AH64/$G$4,"-")</f>
        <v>9.8642592155769523E-5</v>
      </c>
      <c r="AI65" s="93">
        <f t="shared" ref="AI65" si="252">IFERROR(AI64/$G$4,"-")</f>
        <v>1.6812128750026804E-3</v>
      </c>
      <c r="AJ65" s="93">
        <f t="shared" ref="AJ65" si="253">IFERROR(AJ64/$G$4,"-")</f>
        <v>2.4875088456672315E-4</v>
      </c>
      <c r="AK65" s="93">
        <f t="shared" ref="AK65" si="254">IFERROR(AK64/$G$4,"-")</f>
        <v>0</v>
      </c>
      <c r="AL65" s="93">
        <f t="shared" ref="AL65" si="255">IFERROR(AL64/$G$4,"-")</f>
        <v>1.6726352582934832E-3</v>
      </c>
      <c r="AM65" s="93">
        <f t="shared" ref="AM65" si="256">IFERROR(AM64/$G$4,"-")</f>
        <v>1.7369673836124633E-3</v>
      </c>
      <c r="AN65" s="93">
        <f t="shared" ref="AN65" si="257">IFERROR(AN64/$G$4,"-")</f>
        <v>4.717689190058542E-5</v>
      </c>
      <c r="AO65" s="93">
        <f t="shared" ref="AO65" si="258">IFERROR(AO64/$G$4,"-")</f>
        <v>3.731263268500847E-4</v>
      </c>
      <c r="AP65" s="93">
        <f t="shared" ref="AP65" si="259">IFERROR(AP64/$G$4,"-")</f>
        <v>2.4875088456672315E-4</v>
      </c>
      <c r="AQ65" s="93">
        <f t="shared" ref="AQ65" si="260">IFERROR(AQ64/$G$4,"-")</f>
        <v>7.719855038277614E-5</v>
      </c>
      <c r="AR65" s="93">
        <f t="shared" ref="AR65" si="261">IFERROR(AR64/$G$4,"-")</f>
        <v>5.661227028070251E-4</v>
      </c>
      <c r="AS65" s="93">
        <f t="shared" ref="AS65" si="262">IFERROR(AS64/$G$4,"-")</f>
        <v>5.3181223597023564E-4</v>
      </c>
      <c r="AT65" s="93">
        <f t="shared" ref="AT65" si="263">IFERROR(AT64/$G$4,"-")</f>
        <v>6.1758840306220912E-4</v>
      </c>
      <c r="AU65" s="93">
        <f t="shared" ref="AU65" si="264">IFERROR(AU64/$G$4,"-")</f>
        <v>2.3459781699654752E-3</v>
      </c>
      <c r="AV65" s="93">
        <f t="shared" ref="AV65" si="265">IFERROR(AV64/$G$4,"-")</f>
        <v>6.0043316964381445E-4</v>
      </c>
      <c r="AW65" s="93">
        <f t="shared" ref="AW65" si="266">IFERROR(AW64/$G$4,"-")</f>
        <v>3.1308300988570326E-3</v>
      </c>
      <c r="AX65" s="93">
        <f t="shared" ref="AX65" si="267">IFERROR(AX64/$G$4,"-")</f>
        <v>0</v>
      </c>
      <c r="AY65" s="93">
        <f t="shared" ref="AY65" si="268">IFERROR(AY64/$G$4,"-")</f>
        <v>0</v>
      </c>
      <c r="AZ65" s="93">
        <f t="shared" ref="AZ65" si="269">IFERROR(AZ64/$G$4,"-")</f>
        <v>0</v>
      </c>
      <c r="BA65" s="93">
        <f t="shared" ref="BA65" si="270">IFERROR(BA64/$G$4,"-")</f>
        <v>0</v>
      </c>
      <c r="BB65" s="93">
        <f t="shared" ref="BB65" si="271">IFERROR(BB64/$G$4,"-")</f>
        <v>0</v>
      </c>
      <c r="BC65" s="93">
        <f t="shared" ref="BC65" si="272">IFERROR(BC64/$G$4,"-")</f>
        <v>0</v>
      </c>
      <c r="BD65" s="93">
        <f t="shared" ref="BD65" si="273">IFERROR(BD64/$G$4,"-")</f>
        <v>0</v>
      </c>
      <c r="BE65" s="93">
        <f t="shared" ref="BE65" si="274">IFERROR(BE64/$G$4,"-")</f>
        <v>0</v>
      </c>
      <c r="BF65" s="93">
        <f t="shared" ref="BF65" si="275">IFERROR(BF64/$G$4,"-")</f>
        <v>0</v>
      </c>
      <c r="BG65" s="93">
        <f t="shared" ref="BG65" si="276">IFERROR(BG64/$G$4,"-")</f>
        <v>0</v>
      </c>
      <c r="BH65" s="93">
        <f t="shared" ref="BH65" si="277">IFERROR(BH64/$G$4,"-")</f>
        <v>0</v>
      </c>
      <c r="BI65" s="93">
        <f t="shared" ref="BI65" si="278">IFERROR(BI64/$G$4,"-")</f>
        <v>0</v>
      </c>
      <c r="BJ65" s="93">
        <f t="shared" ref="BJ65" si="279">IFERROR(BJ64/$G$4,"-")</f>
        <v>0</v>
      </c>
      <c r="BK65" s="93">
        <f t="shared" ref="BK65" si="280">IFERROR(BK64/$G$4,"-")</f>
        <v>0</v>
      </c>
      <c r="BL65" s="93">
        <f t="shared" ref="BL65" si="281">IFERROR(BL64/$G$4,"-")</f>
        <v>0</v>
      </c>
      <c r="BM65" s="93">
        <f t="shared" ref="BM65" si="282">IFERROR(BM64/$G$4,"-")</f>
        <v>0</v>
      </c>
      <c r="BN65" s="93">
        <f t="shared" ref="BN65" si="283">IFERROR(BN64/$G$4,"-")</f>
        <v>0</v>
      </c>
      <c r="BO65" s="93">
        <f t="shared" ref="BO65" si="284">IFERROR(BO64/$G$4,"-")</f>
        <v>0</v>
      </c>
      <c r="BP65" s="93">
        <f t="shared" ref="BP65" si="285">IFERROR(BP64/$G$4,"-")</f>
        <v>0</v>
      </c>
      <c r="BQ65" s="93">
        <f t="shared" ref="BQ65" si="286">IFERROR(BQ64/$G$4,"-")</f>
        <v>0</v>
      </c>
      <c r="BR65" s="93">
        <f t="shared" ref="BR65" si="287">IFERROR(BR64/$G$4,"-")</f>
        <v>0</v>
      </c>
      <c r="BS65" s="93">
        <f t="shared" ref="BS65" si="288">IFERROR(BS64/$G$4,"-")</f>
        <v>0</v>
      </c>
      <c r="BT65" s="93">
        <f t="shared" ref="BT65" si="289">IFERROR(BT64/$G$4,"-")</f>
        <v>0</v>
      </c>
      <c r="BU65" s="93">
        <f t="shared" ref="BU65" si="290">IFERROR(BU64/$G$4,"-")</f>
        <v>0</v>
      </c>
      <c r="BV65" s="93">
        <f t="shared" ref="BV65" si="291">IFERROR(BV64/$G$4,"-")</f>
        <v>0</v>
      </c>
      <c r="BW65" s="93">
        <f t="shared" ref="BW65" si="292">IFERROR(BW64/$G$4,"-")</f>
        <v>0</v>
      </c>
      <c r="BX65" s="93">
        <f t="shared" ref="BX65" si="293">IFERROR(BX64/$G$4,"-")</f>
        <v>0</v>
      </c>
      <c r="BY65" s="93">
        <f t="shared" ref="BY65" si="294">IFERROR(BY64/$G$4,"-")</f>
        <v>0</v>
      </c>
      <c r="BZ65" s="93">
        <f t="shared" ref="BZ65" si="295">IFERROR(BZ64/$G$4,"-")</f>
        <v>0</v>
      </c>
      <c r="CA65" s="93">
        <f t="shared" ref="CA65" si="296">IFERROR(CA64/$G$4,"-")</f>
        <v>0</v>
      </c>
      <c r="CB65" s="93">
        <f t="shared" ref="CB65" si="297">IFERROR(CB64/$G$4,"-")</f>
        <v>0</v>
      </c>
      <c r="CC65" s="93">
        <f t="shared" ref="CC65" si="298">IFERROR(CC64/$G$4,"-")</f>
        <v>0</v>
      </c>
      <c r="CD65" s="93">
        <f t="shared" ref="CD65" si="299">IFERROR(CD64/$G$4,"-")</f>
        <v>0</v>
      </c>
      <c r="CE65" s="93">
        <f t="shared" ref="CE65" si="300">IFERROR(CE64/$G$4,"-")</f>
        <v>0</v>
      </c>
      <c r="CF65" s="93">
        <f t="shared" ref="CF65" si="301">IFERROR(CF64/$G$4,"-")</f>
        <v>0</v>
      </c>
      <c r="CG65" s="93"/>
      <c r="CH65" s="93"/>
      <c r="CI65" s="93"/>
      <c r="CJ65" s="93"/>
      <c r="CK65" s="93"/>
      <c r="CL65" s="93"/>
      <c r="CM65" s="23" t="s">
        <v>45</v>
      </c>
      <c r="CN65" s="23"/>
      <c r="CO65" s="23"/>
      <c r="CS65" s="23" t="s">
        <v>45</v>
      </c>
    </row>
    <row r="66" spans="1:97" collapsed="1" x14ac:dyDescent="0.55000000000000004">
      <c r="A66">
        <v>25</v>
      </c>
      <c r="B66" s="69" t="s">
        <v>710</v>
      </c>
      <c r="G66" s="126">
        <f>INDEX(三表!$A$8:$CB$189,MATCH(financials!$A66,三表!$A$8:$A$189),MATCH(financials!G$1,三表!$A$8:$CB$8))</f>
        <v>588</v>
      </c>
      <c r="H66" s="126">
        <f>INDEX(三表!$A$8:$CB$189,MATCH(financials!$A66,三表!$A$8:$A$189),MATCH(financials!H$1,三表!$A$8:$CB$8))</f>
        <v>854</v>
      </c>
      <c r="I66" s="126">
        <f>INDEX(三表!$A$8:$CB$189,MATCH(financials!$A66,三表!$A$8:$A$189),MATCH(financials!I$1,三表!$A$8:$CB$8))</f>
        <v>302</v>
      </c>
      <c r="J66" s="126">
        <f>INDEX(三表!$A$8:$CB$189,MATCH(financials!$A66,三表!$A$8:$A$189),MATCH(financials!J$1,三表!$A$8:$CB$8))</f>
        <v>4967</v>
      </c>
      <c r="K66" s="126">
        <f>INDEX(三表!$A$8:$CB$189,MATCH(financials!$A66,三表!$A$8:$A$189),MATCH(financials!K$1,三表!$A$8:$CB$8))</f>
        <v>526</v>
      </c>
      <c r="L66" s="126">
        <f>INDEX(三表!$A$8:$CB$189,MATCH(financials!$A66,三表!$A$8:$A$189),MATCH(financials!L$1,三表!$A$8:$CB$8))</f>
        <v>965</v>
      </c>
      <c r="M66" s="126">
        <f>INDEX(三表!$A$8:$CB$189,MATCH(financials!$A66,三表!$A$8:$A$189),MATCH(financials!M$1,三表!$A$8:$CB$8))</f>
        <v>730</v>
      </c>
      <c r="N66" s="126">
        <f>INDEX(三表!$A$8:$CB$189,MATCH(financials!$A66,三表!$A$8:$A$189),MATCH(financials!N$1,三表!$A$8:$CB$8))</f>
        <v>2679</v>
      </c>
      <c r="O66" s="126">
        <f>INDEX(三表!$A$8:$CB$189,MATCH(financials!$A66,三表!$A$8:$A$189),MATCH(financials!O$1,三表!$A$8:$CB$8))</f>
        <v>674</v>
      </c>
      <c r="P66" s="126">
        <f>INDEX(三表!$A$8:$CB$189,MATCH(financials!$A66,三表!$A$8:$A$189),MATCH(financials!P$1,三表!$A$8:$CB$8))</f>
        <v>746</v>
      </c>
      <c r="Q66" s="126">
        <f>INDEX(三表!$A$8:$CB$189,MATCH(financials!$A66,三表!$A$8:$A$189),MATCH(financials!Q$1,三表!$A$8:$CB$8))</f>
        <v>315</v>
      </c>
      <c r="R66" s="126">
        <f>INDEX(三表!$A$8:$CB$189,MATCH(financials!$A66,三表!$A$8:$A$189),MATCH(financials!R$1,三表!$A$8:$CB$8))</f>
        <v>2638</v>
      </c>
      <c r="S66" s="126">
        <f>INDEX(三表!$A$8:$CB$189,MATCH(financials!$A66,三表!$A$8:$A$189),MATCH(financials!S$1,三表!$A$8:$CB$8))</f>
        <v>699</v>
      </c>
      <c r="T66" s="126">
        <f>INDEX(三表!$A$8:$CB$189,MATCH(financials!$A66,三表!$A$8:$A$189),MATCH(financials!T$1,三表!$A$8:$CB$8))</f>
        <v>921</v>
      </c>
      <c r="U66" s="126">
        <f>INDEX(三表!$A$8:$CB$189,MATCH(financials!$A66,三表!$A$8:$A$189),MATCH(financials!U$1,三表!$A$8:$CB$8))</f>
        <v>865</v>
      </c>
      <c r="V66" s="126">
        <f>INDEX(三表!$A$8:$CB$189,MATCH(financials!$A66,三表!$A$8:$A$189),MATCH(financials!V$1,三表!$A$8:$CB$8))</f>
        <v>2039</v>
      </c>
      <c r="W66" s="126">
        <f>INDEX(三表!$A$8:$CB$189,MATCH(financials!$A66,三表!$A$8:$A$189),MATCH(financials!W$1,三表!$A$8:$CB$8))</f>
        <v>643</v>
      </c>
      <c r="X66" s="126">
        <f>INDEX(三表!$A$8:$CB$189,MATCH(financials!$A66,三表!$A$8:$A$189),MATCH(financials!X$1,三表!$A$8:$CB$8))</f>
        <v>4723</v>
      </c>
      <c r="Y66" s="126">
        <f>INDEX(三表!$A$8:$CB$189,MATCH(financials!$A66,三表!$A$8:$A$189),MATCH(financials!Y$1,三表!$A$8:$CB$8))</f>
        <v>2712</v>
      </c>
      <c r="Z66" s="126">
        <f>INDEX(三表!$A$8:$CB$189,MATCH(financials!$A66,三表!$A$8:$A$189),MATCH(financials!Z$1,三表!$A$8:$CB$8))</f>
        <v>3173</v>
      </c>
      <c r="AA66" s="126">
        <f>INDEX(三表!$A$8:$CB$189,MATCH(financials!$A66,三表!$A$8:$A$189),MATCH(financials!AA$1,三表!$A$8:$CB$8))</f>
        <v>2356</v>
      </c>
      <c r="AB66" s="126">
        <f>INDEX(三表!$A$8:$CB$189,MATCH(financials!$A66,三表!$A$8:$A$189),MATCH(financials!AB$1,三表!$A$8:$CB$8))</f>
        <v>756</v>
      </c>
      <c r="AC66" s="126">
        <f>INDEX(三表!$A$8:$CB$189,MATCH(financials!$A66,三表!$A$8:$A$189),MATCH(financials!AC$1,三表!$A$8:$CB$8))</f>
        <v>275</v>
      </c>
      <c r="AD66" s="126">
        <f>INDEX(三表!$A$8:$CB$189,MATCH(financials!$A66,三表!$A$8:$A$189),MATCH(financials!AD$1,三表!$A$8:$CB$8))</f>
        <v>5278</v>
      </c>
      <c r="AE66" s="126">
        <f>INDEX(三表!$A$8:$CB$189,MATCH(financials!$A66,三表!$A$8:$A$189),MATCH(financials!AE$1,三表!$A$8:$CB$8))</f>
        <v>1754</v>
      </c>
      <c r="AF66" s="126">
        <f>INDEX(三表!$A$8:$CB$189,MATCH(financials!$A66,三表!$A$8:$A$189),MATCH(financials!AF$1,三表!$A$8:$CB$8))</f>
        <v>1461</v>
      </c>
      <c r="AG66" s="126">
        <f>INDEX(三表!$A$8:$CB$189,MATCH(financials!$A66,三表!$A$8:$A$189),MATCH(financials!AG$1,三表!$A$8:$CB$8))</f>
        <v>515</v>
      </c>
      <c r="AH66" s="126">
        <f>INDEX(三表!$A$8:$CB$189,MATCH(financials!$A66,三表!$A$8:$A$189),MATCH(financials!AH$1,三表!$A$8:$CB$8))</f>
        <v>1312</v>
      </c>
      <c r="AI66" s="126">
        <f>INDEX(三表!$A$8:$CB$189,MATCH(financials!$A66,三表!$A$8:$A$189),MATCH(financials!AI$1,三表!$A$8:$CB$8))</f>
        <v>372</v>
      </c>
      <c r="AJ66" s="126">
        <f>INDEX(三表!$A$8:$CB$189,MATCH(financials!$A66,三表!$A$8:$A$189),MATCH(financials!AJ$1,三表!$A$8:$CB$8))</f>
        <v>732</v>
      </c>
      <c r="AK66" s="126">
        <f>INDEX(三表!$A$8:$CB$189,MATCH(financials!$A66,三表!$A$8:$A$189),MATCH(financials!AK$1,三表!$A$8:$CB$8))</f>
        <v>0</v>
      </c>
      <c r="AL66" s="126">
        <f>INDEX(三表!$A$8:$CB$189,MATCH(financials!$A66,三表!$A$8:$A$189),MATCH(financials!AL$1,三表!$A$8:$CB$8))</f>
        <v>621</v>
      </c>
      <c r="AM66" s="126">
        <f>INDEX(三表!$A$8:$CB$189,MATCH(financials!$A66,三表!$A$8:$A$189),MATCH(financials!AM$1,三表!$A$8:$CB$8))</f>
        <v>6713</v>
      </c>
      <c r="AN66" s="126">
        <f>INDEX(三表!$A$8:$CB$189,MATCH(financials!$A66,三表!$A$8:$A$189),MATCH(financials!AN$1,三表!$A$8:$CB$8))</f>
        <v>3492</v>
      </c>
      <c r="AO66" s="126">
        <f>INDEX(三表!$A$8:$CB$189,MATCH(financials!$A66,三表!$A$8:$A$189),MATCH(financials!AO$1,三表!$A$8:$CB$8))</f>
        <v>3181</v>
      </c>
      <c r="AP66" s="126">
        <f>INDEX(三表!$A$8:$CB$189,MATCH(financials!$A66,三表!$A$8:$A$189),MATCH(financials!AP$1,三表!$A$8:$CB$8))</f>
        <v>580</v>
      </c>
      <c r="AQ66" s="126">
        <f>INDEX(三表!$A$8:$CB$189,MATCH(financials!$A66,三表!$A$8:$A$189),MATCH(financials!AQ$1,三表!$A$8:$CB$8))</f>
        <v>579</v>
      </c>
      <c r="AR66" s="126">
        <f>INDEX(三表!$A$8:$CB$189,MATCH(financials!$A66,三表!$A$8:$A$189),MATCH(financials!AR$1,三表!$A$8:$CB$8))</f>
        <v>593</v>
      </c>
      <c r="AS66" s="126">
        <f>INDEX(三表!$A$8:$CB$189,MATCH(financials!$A66,三表!$A$8:$A$189),MATCH(financials!AS$1,三表!$A$8:$CB$8))</f>
        <v>10603</v>
      </c>
      <c r="AT66" s="126">
        <f>INDEX(三表!$A$8:$CB$189,MATCH(financials!$A66,三表!$A$8:$A$189),MATCH(financials!AT$1,三表!$A$8:$CB$8))</f>
        <v>593</v>
      </c>
      <c r="AU66" s="126">
        <f>INDEX(三表!$A$8:$CB$189,MATCH(financials!$A66,三表!$A$8:$A$189),MATCH(financials!AU$1,三表!$A$8:$CB$8))</f>
        <v>2179</v>
      </c>
      <c r="AV66" s="126">
        <f>INDEX(三表!$A$8:$CB$189,MATCH(financials!$A66,三表!$A$8:$A$189),MATCH(financials!AV$1,三表!$A$8:$CB$8))</f>
        <v>882</v>
      </c>
      <c r="AW66" s="126">
        <f>INDEX(三表!$A$8:$CB$189,MATCH(financials!$A66,三表!$A$8:$A$189),MATCH(financials!AW$1,三表!$A$8:$CB$8))</f>
        <v>5601</v>
      </c>
      <c r="AX66" s="126">
        <f>INDEX(三表!$A$8:$CB$189,MATCH(financials!$A66,三表!$A$8:$A$189),MATCH(financials!AX$1,三表!$A$8:$CB$8))</f>
        <v>0</v>
      </c>
      <c r="AY66" s="126">
        <f>INDEX(三表!$A$8:$CB$189,MATCH(financials!$A66,三表!$A$8:$A$189),MATCH(financials!AY$1,三表!$A$8:$CB$8))</f>
        <v>0</v>
      </c>
      <c r="AZ66" s="126">
        <f>INDEX(三表!$A$8:$CB$189,MATCH(financials!$A66,三表!$A$8:$A$189),MATCH(financials!AZ$1,三表!$A$8:$CB$8))</f>
        <v>0</v>
      </c>
      <c r="BA66" s="126">
        <f>INDEX(三表!$A$8:$CB$189,MATCH(financials!$A66,三表!$A$8:$A$189),MATCH(financials!BA$1,三表!$A$8:$CB$8))</f>
        <v>0</v>
      </c>
      <c r="BB66" s="126">
        <f>INDEX(三表!$A$8:$CB$189,MATCH(financials!$A66,三表!$A$8:$A$189),MATCH(financials!BB$1,三表!$A$8:$CB$8))</f>
        <v>0</v>
      </c>
      <c r="BC66" s="126">
        <f>INDEX(三表!$A$8:$CB$189,MATCH(financials!$A66,三表!$A$8:$A$189),MATCH(financials!BC$1,三表!$A$8:$CB$8))</f>
        <v>0</v>
      </c>
      <c r="BD66" s="126">
        <f>INDEX(三表!$A$8:$CB$189,MATCH(financials!$A66,三表!$A$8:$A$189),MATCH(financials!BD$1,三表!$A$8:$CB$8))</f>
        <v>0</v>
      </c>
      <c r="BE66" s="126">
        <f>INDEX(三表!$A$8:$CB$189,MATCH(financials!$A66,三表!$A$8:$A$189),MATCH(financials!BE$1,三表!$A$8:$CB$8))</f>
        <v>0</v>
      </c>
      <c r="BF66" s="126">
        <f>INDEX(三表!$A$8:$CB$189,MATCH(financials!$A66,三表!$A$8:$A$189),MATCH(financials!BF$1,三表!$A$8:$CB$8))</f>
        <v>0</v>
      </c>
      <c r="BG66" s="126">
        <f>INDEX(三表!$A$8:$CB$189,MATCH(financials!$A66,三表!$A$8:$A$189),MATCH(financials!BG$1,三表!$A$8:$CB$8))</f>
        <v>0</v>
      </c>
      <c r="BH66" s="126">
        <f>INDEX(三表!$A$8:$CB$189,MATCH(financials!$A66,三表!$A$8:$A$189),MATCH(financials!BH$1,三表!$A$8:$CB$8))</f>
        <v>0</v>
      </c>
      <c r="BI66" s="126">
        <f>INDEX(三表!$A$8:$CB$189,MATCH(financials!$A66,三表!$A$8:$A$189),MATCH(financials!BI$1,三表!$A$8:$CB$8))</f>
        <v>0</v>
      </c>
      <c r="BJ66" s="126">
        <f>INDEX(三表!$A$8:$CB$189,MATCH(financials!$A66,三表!$A$8:$A$189),MATCH(financials!BJ$1,三表!$A$8:$CB$8))</f>
        <v>0</v>
      </c>
      <c r="BK66" s="126">
        <f>INDEX(三表!$A$8:$CB$189,MATCH(financials!$A66,三表!$A$8:$A$189),MATCH(financials!BK$1,三表!$A$8:$CB$8))</f>
        <v>0</v>
      </c>
      <c r="BL66" s="126">
        <f>INDEX(三表!$A$8:$CB$189,MATCH(financials!$A66,三表!$A$8:$A$189),MATCH(financials!BL$1,三表!$A$8:$CB$8))</f>
        <v>0</v>
      </c>
      <c r="BM66" s="126">
        <f>INDEX(三表!$A$8:$CB$189,MATCH(financials!$A66,三表!$A$8:$A$189),MATCH(financials!BM$1,三表!$A$8:$CB$8))</f>
        <v>0</v>
      </c>
      <c r="BN66" s="126">
        <f>INDEX(三表!$A$8:$CB$189,MATCH(financials!$A66,三表!$A$8:$A$189),MATCH(financials!BN$1,三表!$A$8:$CB$8))</f>
        <v>0</v>
      </c>
      <c r="BO66" s="126">
        <f>INDEX(三表!$A$8:$CB$189,MATCH(financials!$A66,三表!$A$8:$A$189),MATCH(financials!BO$1,三表!$A$8:$CB$8))</f>
        <v>0</v>
      </c>
      <c r="BP66" s="126">
        <f>INDEX(三表!$A$8:$CB$189,MATCH(financials!$A66,三表!$A$8:$A$189),MATCH(financials!BP$1,三表!$A$8:$CB$8))</f>
        <v>0</v>
      </c>
      <c r="BQ66" s="126">
        <f>INDEX(三表!$A$8:$CB$189,MATCH(financials!$A66,三表!$A$8:$A$189),MATCH(financials!BQ$1,三表!$A$8:$CB$8))</f>
        <v>0</v>
      </c>
      <c r="BR66" s="126">
        <f>INDEX(三表!$A$8:$CB$189,MATCH(financials!$A66,三表!$A$8:$A$189),MATCH(financials!BR$1,三表!$A$8:$CB$8))</f>
        <v>0</v>
      </c>
      <c r="BS66" s="126">
        <f>INDEX(三表!$A$8:$CB$189,MATCH(financials!$A66,三表!$A$8:$A$189),MATCH(financials!BS$1,三表!$A$8:$CB$8))</f>
        <v>0</v>
      </c>
      <c r="BT66" s="126">
        <f>INDEX(三表!$A$8:$CB$189,MATCH(financials!$A66,三表!$A$8:$A$189),MATCH(financials!BT$1,三表!$A$8:$CB$8))</f>
        <v>0</v>
      </c>
      <c r="BU66" s="126">
        <f>INDEX(三表!$A$8:$CB$189,MATCH(financials!$A66,三表!$A$8:$A$189),MATCH(financials!BU$1,三表!$A$8:$CB$8))</f>
        <v>0</v>
      </c>
      <c r="BV66" s="126">
        <f>INDEX(三表!$A$8:$CB$189,MATCH(financials!$A66,三表!$A$8:$A$189),MATCH(financials!BV$1,三表!$A$8:$CB$8))</f>
        <v>0</v>
      </c>
      <c r="BW66" s="126">
        <f>INDEX(三表!$A$8:$CB$189,MATCH(financials!$A66,三表!$A$8:$A$189),MATCH(financials!BW$1,三表!$A$8:$CB$8))</f>
        <v>0</v>
      </c>
      <c r="BX66" s="126">
        <f>INDEX(三表!$A$8:$CB$189,MATCH(financials!$A66,三表!$A$8:$A$189),MATCH(financials!BX$1,三表!$A$8:$CB$8))</f>
        <v>0</v>
      </c>
      <c r="BY66" s="126">
        <f>INDEX(三表!$A$8:$CB$189,MATCH(financials!$A66,三表!$A$8:$A$189),MATCH(financials!BY$1,三表!$A$8:$CB$8))</f>
        <v>0</v>
      </c>
      <c r="BZ66" s="126">
        <f>INDEX(三表!$A$8:$CB$189,MATCH(financials!$A66,三表!$A$8:$A$189),MATCH(financials!BZ$1,三表!$A$8:$CB$8))</f>
        <v>0</v>
      </c>
      <c r="CA66" s="126">
        <f>INDEX(三表!$A$8:$CB$189,MATCH(financials!$A66,三表!$A$8:$A$189),MATCH(financials!CA$1,三表!$A$8:$CB$8))</f>
        <v>0</v>
      </c>
      <c r="CB66" s="126">
        <f>INDEX(三表!$A$8:$CB$189,MATCH(financials!$A66,三表!$A$8:$A$189),MATCH(financials!CB$1,三表!$A$8:$CB$8))</f>
        <v>0</v>
      </c>
      <c r="CC66" s="126">
        <f>INDEX(三表!$A$8:$CB$189,MATCH(financials!$A66,三表!$A$8:$A$189),MATCH(financials!CC$1,三表!$A$8:$CB$8))</f>
        <v>0</v>
      </c>
      <c r="CD66" s="126">
        <f>INDEX(三表!$A$8:$CB$189,MATCH(financials!$A66,三表!$A$8:$A$189),MATCH(financials!CD$1,三表!$A$8:$CB$8))</f>
        <v>0</v>
      </c>
      <c r="CE66" s="126">
        <f>INDEX(三表!$A$8:$CB$189,MATCH(financials!$A66,三表!$A$8:$A$189),MATCH(financials!CE$1,三表!$A$8:$CB$8))</f>
        <v>0</v>
      </c>
      <c r="CF66" s="126">
        <f>INDEX(三表!$A$8:$CB$189,MATCH(financials!$A66,三表!$A$8:$A$189),MATCH(financials!CF$1,三表!$A$8:$CB$8))</f>
        <v>0</v>
      </c>
      <c r="CG66" s="126"/>
      <c r="CH66" s="126"/>
      <c r="CI66" s="126"/>
      <c r="CJ66" s="126"/>
      <c r="CK66" s="126"/>
      <c r="CL66" s="126"/>
      <c r="CM66" s="23" t="s">
        <v>45</v>
      </c>
      <c r="CN66" s="23"/>
      <c r="CO66" s="23"/>
      <c r="CS66" s="23" t="s">
        <v>45</v>
      </c>
    </row>
    <row r="67" spans="1:97" x14ac:dyDescent="0.55000000000000004">
      <c r="B67" s="69"/>
      <c r="C67" s="125" t="s">
        <v>702</v>
      </c>
      <c r="D67" s="22"/>
      <c r="E67" s="22"/>
      <c r="F67" s="22"/>
      <c r="G67" s="93">
        <f t="shared" ref="G67" si="302">IFERROR(G66/$G$4,"-")</f>
        <v>2.5218193125040207E-3</v>
      </c>
      <c r="H67" s="93">
        <f t="shared" ref="H67" si="303">IFERROR(H66/$G$4,"-")</f>
        <v>3.6626423348272681E-3</v>
      </c>
      <c r="I67" s="93">
        <f t="shared" ref="I67" si="304">IFERROR(I66/$G$4,"-")</f>
        <v>1.2952201230887997E-3</v>
      </c>
      <c r="J67" s="93">
        <f t="shared" ref="J67" si="305">IFERROR(J66/$G$4,"-")</f>
        <v>2.1302511097291619E-2</v>
      </c>
      <c r="K67" s="93">
        <f t="shared" ref="K67" si="306">IFERROR(K66/$G$4,"-")</f>
        <v>2.2559131945189027E-3</v>
      </c>
      <c r="L67" s="93">
        <f t="shared" ref="L67" si="307">IFERROR(L66/$G$4,"-")</f>
        <v>4.1387000621877215E-3</v>
      </c>
      <c r="M67" s="93">
        <f t="shared" ref="M67" si="308">IFERROR(M66/$G$4,"-")</f>
        <v>3.1308300988570326E-3</v>
      </c>
      <c r="N67" s="93">
        <f t="shared" ref="N67" si="309">IFERROR(N66/$G$4,"-")</f>
        <v>1.1489717581969849E-2</v>
      </c>
      <c r="O67" s="93">
        <f t="shared" ref="O67" si="310">IFERROR(O66/$G$4,"-")</f>
        <v>2.8906568309995067E-3</v>
      </c>
      <c r="P67" s="93">
        <f t="shared" ref="P67" si="311">IFERROR(P66/$G$4,"-")</f>
        <v>3.1994510325306113E-3</v>
      </c>
      <c r="Q67" s="93">
        <f t="shared" ref="Q67" si="312">IFERROR(Q66/$G$4,"-")</f>
        <v>1.3509746316985826E-3</v>
      </c>
      <c r="R67" s="93">
        <f t="shared" ref="R67" si="313">IFERROR(R66/$G$4,"-")</f>
        <v>1.1313876439431304E-2</v>
      </c>
      <c r="S67" s="93">
        <f t="shared" ref="S67" si="314">IFERROR(S66/$G$4,"-")</f>
        <v>2.9978770398644736E-3</v>
      </c>
      <c r="T67" s="93">
        <f t="shared" ref="T67" si="315">IFERROR(T66/$G$4,"-")</f>
        <v>3.9499924945853799E-3</v>
      </c>
      <c r="U67" s="93">
        <f t="shared" ref="U67" si="316">IFERROR(U66/$G$4,"-")</f>
        <v>3.7098192267278536E-3</v>
      </c>
      <c r="V67" s="93">
        <f t="shared" ref="V67" si="317">IFERROR(V66/$G$4,"-")</f>
        <v>8.7448802350266978E-3</v>
      </c>
      <c r="W67" s="93">
        <f t="shared" ref="W67" si="318">IFERROR(W66/$G$4,"-")</f>
        <v>2.7577037720069478E-3</v>
      </c>
      <c r="X67" s="93">
        <f t="shared" ref="X67" si="319">IFERROR(X66/$G$4,"-")</f>
        <v>2.0256041858769541E-2</v>
      </c>
      <c r="Y67" s="93">
        <f t="shared" ref="Y67" si="320">IFERROR(Y66/$G$4,"-")</f>
        <v>1.1631248257671607E-2</v>
      </c>
      <c r="Z67" s="93">
        <f t="shared" ref="Z67" si="321">IFERROR(Z66/$G$4,"-")</f>
        <v>1.3608388909141594E-2</v>
      </c>
      <c r="AA67" s="93">
        <f t="shared" ref="AA67" si="322">IFERROR(AA66/$G$4,"-")</f>
        <v>1.0104432483434478E-2</v>
      </c>
      <c r="AB67" s="93">
        <f t="shared" ref="AB67" si="323">IFERROR(AB66/$G$4,"-")</f>
        <v>3.2423391160765983E-3</v>
      </c>
      <c r="AC67" s="93">
        <f t="shared" ref="AC67" si="324">IFERROR(AC66/$G$4,"-")</f>
        <v>1.1794222975146356E-3</v>
      </c>
      <c r="AD67" s="93">
        <f t="shared" ref="AD67" si="325">IFERROR(AD66/$G$4,"-")</f>
        <v>2.2636330495571805E-2</v>
      </c>
      <c r="AE67" s="93">
        <f t="shared" ref="AE67" si="326">IFERROR(AE66/$G$4,"-")</f>
        <v>7.5225698539660756E-3</v>
      </c>
      <c r="AF67" s="93">
        <f t="shared" ref="AF67" si="327">IFERROR(AF66/$G$4,"-")</f>
        <v>6.2659490060686636E-3</v>
      </c>
      <c r="AG67" s="93">
        <f t="shared" ref="AG67" si="328">IFERROR(AG66/$G$4,"-")</f>
        <v>2.2087363026183173E-3</v>
      </c>
      <c r="AH67" s="93">
        <f t="shared" ref="AH67" si="329">IFERROR(AH66/$G$4,"-")</f>
        <v>5.6269165612334616E-3</v>
      </c>
      <c r="AI67" s="93">
        <f t="shared" ref="AI67" si="330">IFERROR(AI66/$G$4,"-")</f>
        <v>1.595436707910707E-3</v>
      </c>
      <c r="AJ67" s="93">
        <f t="shared" ref="AJ67" si="331">IFERROR(AJ66/$G$4,"-")</f>
        <v>3.1394077155662298E-3</v>
      </c>
      <c r="AK67" s="93">
        <f t="shared" ref="AK67" si="332">IFERROR(AK66/$G$4,"-")</f>
        <v>0</v>
      </c>
      <c r="AL67" s="93">
        <f t="shared" ref="AL67" si="333">IFERROR(AL66/$G$4,"-")</f>
        <v>2.6633499882057769E-3</v>
      </c>
      <c r="AM67" s="93">
        <f t="shared" ref="AM67" si="334">IFERROR(AM66/$G$4,"-")</f>
        <v>2.8790770484420903E-2</v>
      </c>
      <c r="AN67" s="93">
        <f t="shared" ref="AN67" si="335">IFERROR(AN66/$G$4,"-")</f>
        <v>1.4976518774258572E-2</v>
      </c>
      <c r="AO67" s="93">
        <f t="shared" ref="AO67" si="336">IFERROR(AO66/$G$4,"-")</f>
        <v>1.3642699375978385E-2</v>
      </c>
      <c r="AP67" s="93">
        <f t="shared" ref="AP67" si="337">IFERROR(AP66/$G$4,"-")</f>
        <v>2.4875088456672314E-3</v>
      </c>
      <c r="AQ67" s="93">
        <f t="shared" ref="AQ67" si="338">IFERROR(AQ66/$G$4,"-")</f>
        <v>2.4832200373126325E-3</v>
      </c>
      <c r="AR67" s="93">
        <f t="shared" ref="AR67" si="339">IFERROR(AR66/$G$4,"-")</f>
        <v>2.543263354277014E-3</v>
      </c>
      <c r="AS67" s="93">
        <f t="shared" ref="AS67" si="340">IFERROR(AS66/$G$4,"-")</f>
        <v>4.5474234983809751E-2</v>
      </c>
      <c r="AT67" s="93">
        <f t="shared" ref="AT67" si="341">IFERROR(AT66/$G$4,"-")</f>
        <v>2.543263354277014E-3</v>
      </c>
      <c r="AU67" s="93">
        <f t="shared" ref="AU67" si="342">IFERROR(AU66/$G$4,"-")</f>
        <v>9.3453134046705116E-3</v>
      </c>
      <c r="AV67" s="93">
        <f t="shared" ref="AV67" si="343">IFERROR(AV66/$G$4,"-")</f>
        <v>3.7827289687560311E-3</v>
      </c>
      <c r="AW67" s="93">
        <f t="shared" ref="AW67" si="344">IFERROR(AW66/$G$4,"-")</f>
        <v>2.4021615594107176E-2</v>
      </c>
      <c r="AX67" s="93">
        <f t="shared" ref="AX67" si="345">IFERROR(AX66/$G$4,"-")</f>
        <v>0</v>
      </c>
      <c r="AY67" s="93">
        <f t="shared" ref="AY67" si="346">IFERROR(AY66/$G$4,"-")</f>
        <v>0</v>
      </c>
      <c r="AZ67" s="93">
        <f t="shared" ref="AZ67" si="347">IFERROR(AZ66/$G$4,"-")</f>
        <v>0</v>
      </c>
      <c r="BA67" s="93">
        <f t="shared" ref="BA67" si="348">IFERROR(BA66/$G$4,"-")</f>
        <v>0</v>
      </c>
      <c r="BB67" s="93">
        <f t="shared" ref="BB67" si="349">IFERROR(BB66/$G$4,"-")</f>
        <v>0</v>
      </c>
      <c r="BC67" s="93">
        <f t="shared" ref="BC67" si="350">IFERROR(BC66/$G$4,"-")</f>
        <v>0</v>
      </c>
      <c r="BD67" s="93">
        <f t="shared" ref="BD67" si="351">IFERROR(BD66/$G$4,"-")</f>
        <v>0</v>
      </c>
      <c r="BE67" s="93">
        <f t="shared" ref="BE67" si="352">IFERROR(BE66/$G$4,"-")</f>
        <v>0</v>
      </c>
      <c r="BF67" s="93">
        <f t="shared" ref="BF67" si="353">IFERROR(BF66/$G$4,"-")</f>
        <v>0</v>
      </c>
      <c r="BG67" s="93">
        <f t="shared" ref="BG67" si="354">IFERROR(BG66/$G$4,"-")</f>
        <v>0</v>
      </c>
      <c r="BH67" s="93">
        <f t="shared" ref="BH67" si="355">IFERROR(BH66/$G$4,"-")</f>
        <v>0</v>
      </c>
      <c r="BI67" s="93">
        <f t="shared" ref="BI67" si="356">IFERROR(BI66/$G$4,"-")</f>
        <v>0</v>
      </c>
      <c r="BJ67" s="93">
        <f t="shared" ref="BJ67" si="357">IFERROR(BJ66/$G$4,"-")</f>
        <v>0</v>
      </c>
      <c r="BK67" s="93">
        <f t="shared" ref="BK67" si="358">IFERROR(BK66/$G$4,"-")</f>
        <v>0</v>
      </c>
      <c r="BL67" s="93">
        <f t="shared" ref="BL67" si="359">IFERROR(BL66/$G$4,"-")</f>
        <v>0</v>
      </c>
      <c r="BM67" s="93">
        <f t="shared" ref="BM67" si="360">IFERROR(BM66/$G$4,"-")</f>
        <v>0</v>
      </c>
      <c r="BN67" s="93">
        <f t="shared" ref="BN67" si="361">IFERROR(BN66/$G$4,"-")</f>
        <v>0</v>
      </c>
      <c r="BO67" s="93">
        <f t="shared" ref="BO67" si="362">IFERROR(BO66/$G$4,"-")</f>
        <v>0</v>
      </c>
      <c r="BP67" s="93">
        <f t="shared" ref="BP67" si="363">IFERROR(BP66/$G$4,"-")</f>
        <v>0</v>
      </c>
      <c r="BQ67" s="93">
        <f t="shared" ref="BQ67" si="364">IFERROR(BQ66/$G$4,"-")</f>
        <v>0</v>
      </c>
      <c r="BR67" s="93">
        <f t="shared" ref="BR67" si="365">IFERROR(BR66/$G$4,"-")</f>
        <v>0</v>
      </c>
      <c r="BS67" s="93">
        <f t="shared" ref="BS67" si="366">IFERROR(BS66/$G$4,"-")</f>
        <v>0</v>
      </c>
      <c r="BT67" s="93">
        <f t="shared" ref="BT67" si="367">IFERROR(BT66/$G$4,"-")</f>
        <v>0</v>
      </c>
      <c r="BU67" s="93">
        <f t="shared" ref="BU67" si="368">IFERROR(BU66/$G$4,"-")</f>
        <v>0</v>
      </c>
      <c r="BV67" s="93">
        <f t="shared" ref="BV67" si="369">IFERROR(BV66/$G$4,"-")</f>
        <v>0</v>
      </c>
      <c r="BW67" s="93">
        <f t="shared" ref="BW67" si="370">IFERROR(BW66/$G$4,"-")</f>
        <v>0</v>
      </c>
      <c r="BX67" s="93">
        <f t="shared" ref="BX67" si="371">IFERROR(BX66/$G$4,"-")</f>
        <v>0</v>
      </c>
      <c r="BY67" s="93">
        <f t="shared" ref="BY67" si="372">IFERROR(BY66/$G$4,"-")</f>
        <v>0</v>
      </c>
      <c r="BZ67" s="93">
        <f t="shared" ref="BZ67" si="373">IFERROR(BZ66/$G$4,"-")</f>
        <v>0</v>
      </c>
      <c r="CA67" s="93">
        <f t="shared" ref="CA67" si="374">IFERROR(CA66/$G$4,"-")</f>
        <v>0</v>
      </c>
      <c r="CB67" s="93">
        <f t="shared" ref="CB67" si="375">IFERROR(CB66/$G$4,"-")</f>
        <v>0</v>
      </c>
      <c r="CC67" s="93">
        <f t="shared" ref="CC67" si="376">IFERROR(CC66/$G$4,"-")</f>
        <v>0</v>
      </c>
      <c r="CD67" s="93">
        <f t="shared" ref="CD67" si="377">IFERROR(CD66/$G$4,"-")</f>
        <v>0</v>
      </c>
      <c r="CE67" s="93">
        <f t="shared" ref="CE67" si="378">IFERROR(CE66/$G$4,"-")</f>
        <v>0</v>
      </c>
      <c r="CF67" s="93">
        <f t="shared" ref="CF67" si="379">IFERROR(CF66/$G$4,"-")</f>
        <v>0</v>
      </c>
      <c r="CG67" s="93"/>
      <c r="CH67" s="93"/>
      <c r="CI67" s="93"/>
      <c r="CJ67" s="93"/>
      <c r="CK67" s="93"/>
      <c r="CL67" s="93"/>
      <c r="CM67" s="23" t="s">
        <v>45</v>
      </c>
      <c r="CN67" s="23"/>
      <c r="CO67" s="23"/>
      <c r="CS67" s="23" t="s">
        <v>45</v>
      </c>
    </row>
    <row r="68" spans="1:97" x14ac:dyDescent="0.55000000000000004">
      <c r="CM68" s="23"/>
      <c r="CN68" s="23"/>
      <c r="CO68" s="23"/>
      <c r="CS68" s="23"/>
    </row>
    <row r="69" spans="1:97" x14ac:dyDescent="0.55000000000000004">
      <c r="A69">
        <v>26</v>
      </c>
      <c r="B69" s="68" t="s">
        <v>545</v>
      </c>
      <c r="C69" s="72"/>
      <c r="D69" s="72"/>
      <c r="E69" s="72"/>
      <c r="F69" s="72"/>
      <c r="G69" s="126">
        <f>INDEX(三表!$A$8:$CB$189,MATCH(financials!$A69,三表!$A$8:$A$189),MATCH(financials!G$1,三表!$A$8:$CB$8))</f>
        <v>27274</v>
      </c>
      <c r="H69" s="126">
        <f>INDEX(三表!$A$8:$CB$189,MATCH(financials!$A69,三表!$A$8:$A$189),MATCH(financials!H$1,三表!$A$8:$CB$8))</f>
        <v>35212</v>
      </c>
      <c r="I69" s="126">
        <f>INDEX(三表!$A$8:$CB$189,MATCH(financials!$A69,三表!$A$8:$A$189),MATCH(financials!I$1,三表!$A$8:$CB$8))</f>
        <v>43193</v>
      </c>
      <c r="J69" s="126">
        <f>INDEX(三表!$A$8:$CB$189,MATCH(financials!$A69,三表!$A$8:$A$189),MATCH(financials!J$1,三表!$A$8:$CB$8))</f>
        <v>11229</v>
      </c>
      <c r="K69" s="126">
        <f>INDEX(三表!$A$8:$CB$189,MATCH(financials!$A69,三表!$A$8:$A$189),MATCH(financials!K$1,三表!$A$8:$CB$8))</f>
        <v>24200</v>
      </c>
      <c r="L69" s="126">
        <f>INDEX(三表!$A$8:$CB$189,MATCH(financials!$A69,三表!$A$8:$A$189),MATCH(financials!L$1,三表!$A$8:$CB$8))</f>
        <v>33056</v>
      </c>
      <c r="M69" s="126">
        <f>INDEX(三表!$A$8:$CB$189,MATCH(financials!$A69,三表!$A$8:$A$189),MATCH(financials!M$1,三表!$A$8:$CB$8))</f>
        <v>39878</v>
      </c>
      <c r="N69" s="126">
        <f>INDEX(三表!$A$8:$CB$189,MATCH(financials!$A69,三表!$A$8:$A$189),MATCH(financials!N$1,三表!$A$8:$CB$8))</f>
        <v>19993</v>
      </c>
      <c r="O69" s="126">
        <f>INDEX(三表!$A$8:$CB$189,MATCH(financials!$A69,三表!$A$8:$A$189),MATCH(financials!O$1,三表!$A$8:$CB$8))</f>
        <v>24904</v>
      </c>
      <c r="P69" s="126">
        <f>INDEX(三表!$A$8:$CB$189,MATCH(financials!$A69,三表!$A$8:$A$189),MATCH(financials!P$1,三表!$A$8:$CB$8))</f>
        <v>29008</v>
      </c>
      <c r="Q69" s="126">
        <f>INDEX(三表!$A$8:$CB$189,MATCH(financials!$A69,三表!$A$8:$A$189),MATCH(financials!Q$1,三表!$A$8:$CB$8))</f>
        <v>40211</v>
      </c>
      <c r="R69" s="126">
        <f>INDEX(三表!$A$8:$CB$189,MATCH(financials!$A69,三表!$A$8:$A$189),MATCH(financials!R$1,三表!$A$8:$CB$8))</f>
        <v>16274</v>
      </c>
      <c r="S69" s="126">
        <f>INDEX(三表!$A$8:$CB$189,MATCH(financials!$A69,三表!$A$8:$A$189),MATCH(financials!S$1,三表!$A$8:$CB$8))</f>
        <v>25543</v>
      </c>
      <c r="T69" s="126">
        <f>INDEX(三表!$A$8:$CB$189,MATCH(financials!$A69,三表!$A$8:$A$189),MATCH(financials!T$1,三表!$A$8:$CB$8))</f>
        <v>28218</v>
      </c>
      <c r="U69" s="126">
        <f>INDEX(三表!$A$8:$CB$189,MATCH(financials!$A69,三表!$A$8:$A$189),MATCH(financials!U$1,三表!$A$8:$CB$8))</f>
        <v>35602</v>
      </c>
      <c r="V69" s="126">
        <f>INDEX(三表!$A$8:$CB$189,MATCH(financials!$A69,三表!$A$8:$A$189),MATCH(financials!V$1,三表!$A$8:$CB$8))</f>
        <v>2650</v>
      </c>
      <c r="W69" s="126">
        <f>INDEX(三表!$A$8:$CB$189,MATCH(financials!$A69,三表!$A$8:$A$189),MATCH(financials!W$1,三表!$A$8:$CB$8))</f>
        <v>19326</v>
      </c>
      <c r="X69" s="126">
        <f>INDEX(三表!$A$8:$CB$189,MATCH(financials!$A69,三表!$A$8:$A$189),MATCH(financials!X$1,三表!$A$8:$CB$8))</f>
        <v>21271</v>
      </c>
      <c r="Y69" s="126">
        <f>INDEX(三表!$A$8:$CB$189,MATCH(financials!$A69,三表!$A$8:$A$189),MATCH(financials!Y$1,三表!$A$8:$CB$8))</f>
        <v>36707</v>
      </c>
      <c r="Z69" s="126">
        <f>INDEX(三表!$A$8:$CB$189,MATCH(financials!$A69,三表!$A$8:$A$189),MATCH(financials!Z$1,三表!$A$8:$CB$8))</f>
        <v>5657</v>
      </c>
      <c r="AA69" s="126">
        <f>INDEX(三表!$A$8:$CB$189,MATCH(financials!$A69,三表!$A$8:$A$189),MATCH(financials!AA$1,三表!$A$8:$CB$8))</f>
        <v>23142</v>
      </c>
      <c r="AB69" s="126">
        <f>INDEX(三表!$A$8:$CB$189,MATCH(financials!$A69,三表!$A$8:$A$189),MATCH(financials!AB$1,三表!$A$8:$CB$8))</f>
        <v>30463</v>
      </c>
      <c r="AC69" s="126">
        <f>INDEX(三表!$A$8:$CB$189,MATCH(financials!$A69,三表!$A$8:$A$189),MATCH(financials!AC$1,三表!$A$8:$CB$8))</f>
        <v>42054</v>
      </c>
      <c r="AD69" s="126">
        <f>INDEX(三表!$A$8:$CB$189,MATCH(financials!$A69,三表!$A$8:$A$189),MATCH(financials!AD$1,三表!$A$8:$CB$8))</f>
        <v>359</v>
      </c>
      <c r="AE69" s="126">
        <f>INDEX(三表!$A$8:$CB$189,MATCH(financials!$A69,三表!$A$8:$A$189),MATCH(financials!AE$1,三表!$A$8:$CB$8))</f>
        <v>28356</v>
      </c>
      <c r="AF69" s="126">
        <f>INDEX(三表!$A$8:$CB$189,MATCH(financials!$A69,三表!$A$8:$A$189),MATCH(financials!AF$1,三表!$A$8:$CB$8))</f>
        <v>27499</v>
      </c>
      <c r="AG69" s="126">
        <f>INDEX(三表!$A$8:$CB$189,MATCH(financials!$A69,三表!$A$8:$A$189),MATCH(financials!AG$1,三表!$A$8:$CB$8))</f>
        <v>36642</v>
      </c>
      <c r="AH69" s="126">
        <f>INDEX(三表!$A$8:$CB$189,MATCH(financials!$A69,三表!$A$8:$A$189),MATCH(financials!AH$1,三表!$A$8:$CB$8))</f>
        <v>12761</v>
      </c>
      <c r="AI69" s="126">
        <f>INDEX(三表!$A$8:$CB$189,MATCH(financials!$A69,三表!$A$8:$A$189),MATCH(financials!AI$1,三表!$A$8:$CB$8))</f>
        <v>21834</v>
      </c>
      <c r="AJ69" s="126">
        <f>INDEX(三表!$A$8:$CB$189,MATCH(financials!$A69,三表!$A$8:$A$189),MATCH(financials!AJ$1,三表!$A$8:$CB$8))</f>
        <v>32865</v>
      </c>
      <c r="AK69" s="126">
        <f>INDEX(三表!$A$8:$CB$189,MATCH(financials!$A69,三表!$A$8:$A$189),MATCH(financials!AK$1,三表!$A$8:$CB$8))</f>
        <v>0</v>
      </c>
      <c r="AL69" s="126">
        <f>INDEX(三表!$A$8:$CB$189,MATCH(financials!$A69,三表!$A$8:$A$189),MATCH(financials!AL$1,三表!$A$8:$CB$8))</f>
        <v>19259</v>
      </c>
      <c r="AM69" s="126">
        <f>INDEX(三表!$A$8:$CB$189,MATCH(financials!$A69,三表!$A$8:$A$189),MATCH(financials!AM$1,三表!$A$8:$CB$8))</f>
        <v>19096</v>
      </c>
      <c r="AN69" s="126">
        <f>INDEX(三表!$A$8:$CB$189,MATCH(financials!$A69,三表!$A$8:$A$189),MATCH(financials!AN$1,三表!$A$8:$CB$8))</f>
        <v>36134</v>
      </c>
      <c r="AO69" s="126">
        <f>INDEX(三表!$A$8:$CB$189,MATCH(financials!$A69,三表!$A$8:$A$189),MATCH(financials!AO$1,三表!$A$8:$CB$8))</f>
        <v>40450</v>
      </c>
      <c r="AP69" s="126">
        <f>INDEX(三表!$A$8:$CB$189,MATCH(financials!$A69,三表!$A$8:$A$189),MATCH(financials!AP$1,三表!$A$8:$CB$8))</f>
        <v>40578</v>
      </c>
      <c r="AQ69" s="126">
        <f>INDEX(三表!$A$8:$CB$189,MATCH(financials!$A69,三表!$A$8:$A$189),MATCH(financials!AQ$1,三表!$A$8:$CB$8))</f>
        <v>9802</v>
      </c>
      <c r="AR69" s="126">
        <f>INDEX(三表!$A$8:$CB$189,MATCH(financials!$A69,三表!$A$8:$A$189),MATCH(financials!AR$1,三表!$A$8:$CB$8))</f>
        <v>32481</v>
      </c>
      <c r="AS69" s="126">
        <f>INDEX(三表!$A$8:$CB$189,MATCH(financials!$A69,三表!$A$8:$A$189),MATCH(financials!AS$1,三表!$A$8:$CB$8))</f>
        <v>43900</v>
      </c>
      <c r="AT69" s="126">
        <f>INDEX(三表!$A$8:$CB$189,MATCH(financials!$A69,三表!$A$8:$A$189),MATCH(financials!AT$1,三表!$A$8:$CB$8))</f>
        <v>24542</v>
      </c>
      <c r="AU69" s="126">
        <f>INDEX(三表!$A$8:$CB$189,MATCH(financials!$A69,三表!$A$8:$A$189),MATCH(financials!AU$1,三表!$A$8:$CB$8))</f>
        <v>34593</v>
      </c>
      <c r="AV69" s="126">
        <f>INDEX(三表!$A$8:$CB$189,MATCH(financials!$A69,三表!$A$8:$A$189),MATCH(financials!AV$1,三表!$A$8:$CB$8))</f>
        <v>51599</v>
      </c>
      <c r="AW69" s="126">
        <f>INDEX(三表!$A$8:$CB$189,MATCH(financials!$A69,三表!$A$8:$A$189),MATCH(financials!AW$1,三表!$A$8:$CB$8))</f>
        <v>50845</v>
      </c>
      <c r="AX69" s="126">
        <f>INDEX(三表!$A$8:$CB$189,MATCH(financials!$A69,三表!$A$8:$A$189),MATCH(financials!AX$1,三表!$A$8:$CB$8))</f>
        <v>32927</v>
      </c>
      <c r="AY69" s="126">
        <f>INDEX(三表!$A$8:$CB$189,MATCH(financials!$A69,三表!$A$8:$A$189),MATCH(financials!AY$1,三表!$A$8:$CB$8))</f>
        <v>44222</v>
      </c>
      <c r="AZ69" s="126">
        <f>INDEX(三表!$A$8:$CB$189,MATCH(financials!$A69,三表!$A$8:$A$189),MATCH(financials!AZ$1,三表!$A$8:$CB$8))</f>
        <v>49821</v>
      </c>
      <c r="BA69" s="126">
        <f>INDEX(三表!$A$8:$CB$189,MATCH(financials!$A69,三表!$A$8:$A$189),MATCH(financials!BA$1,三表!$A$8:$CB$8))</f>
        <v>56460</v>
      </c>
      <c r="BB69" s="126">
        <f>INDEX(三表!$A$8:$CB$189,MATCH(financials!$A69,三表!$A$8:$A$189),MATCH(financials!BB$1,三表!$A$8:$CB$8))</f>
        <v>38013</v>
      </c>
      <c r="BC69" s="126">
        <f>INDEX(三表!$A$8:$CB$189,MATCH(financials!$A69,三表!$A$8:$A$189),MATCH(financials!BC$1,三表!$A$8:$CB$8))</f>
        <v>48698</v>
      </c>
      <c r="BD69" s="126">
        <f>INDEX(三表!$A$8:$CB$189,MATCH(financials!$A69,三表!$A$8:$A$189),MATCH(financials!BD$1,三表!$A$8:$CB$8))</f>
        <v>50651</v>
      </c>
      <c r="BE69" s="126">
        <f>INDEX(三表!$A$8:$CB$189,MATCH(financials!$A69,三表!$A$8:$A$189),MATCH(financials!BE$1,三表!$A$8:$CB$8))</f>
        <v>66928</v>
      </c>
      <c r="BF69" s="126">
        <f>INDEX(三表!$A$8:$CB$189,MATCH(financials!$A69,三表!$A$8:$A$189),MATCH(financials!BF$1,三表!$A$8:$CB$8))</f>
        <v>38663</v>
      </c>
      <c r="BG69" s="126">
        <f>INDEX(三表!$A$8:$CB$189,MATCH(financials!$A69,三表!$A$8:$A$189),MATCH(financials!BG$1,三表!$A$8:$CB$8))</f>
        <v>51241</v>
      </c>
      <c r="BH69" s="126">
        <f>INDEX(三表!$A$8:$CB$189,MATCH(financials!$A69,三表!$A$8:$A$189),MATCH(financials!BH$1,三表!$A$8:$CB$8))</f>
        <v>51989</v>
      </c>
      <c r="BI69" s="126">
        <f>INDEX(三表!$A$8:$CB$189,MATCH(financials!$A69,三表!$A$8:$A$189),MATCH(financials!BI$1,三表!$A$8:$CB$8))</f>
        <v>65358</v>
      </c>
      <c r="BJ69" s="126">
        <f>INDEX(三表!$A$8:$CB$189,MATCH(financials!$A69,三表!$A$8:$A$189),MATCH(financials!BJ$1,三表!$A$8:$CB$8))</f>
        <v>38603</v>
      </c>
      <c r="BK69" s="126">
        <f>INDEX(三表!$A$8:$CB$189,MATCH(financials!$A69,三表!$A$8:$A$189),MATCH(financials!BK$1,三表!$A$8:$CB$8))</f>
        <v>46912</v>
      </c>
      <c r="BL69" s="126">
        <f>INDEX(三表!$A$8:$CB$189,MATCH(financials!$A69,三表!$A$8:$A$189),MATCH(financials!BL$1,三表!$A$8:$CB$8))</f>
        <v>63922</v>
      </c>
      <c r="BM69" s="126">
        <f>INDEX(三表!$A$8:$CB$189,MATCH(financials!$A69,三表!$A$8:$A$189),MATCH(financials!BM$1,三表!$A$8:$CB$8))</f>
        <v>61208</v>
      </c>
      <c r="BN69" s="126">
        <f>INDEX(三表!$A$8:$CB$189,MATCH(financials!$A69,三表!$A$8:$A$189),MATCH(financials!BN$1,三表!$A$8:$CB$8))</f>
        <v>37277</v>
      </c>
      <c r="BO69" s="126">
        <f>INDEX(三表!$A$8:$CB$189,MATCH(financials!$A69,三表!$A$8:$A$189),MATCH(financials!BO$1,三表!$A$8:$CB$8))</f>
        <v>36453</v>
      </c>
      <c r="BP69" s="126">
        <f>INDEX(三表!$A$8:$CB$189,MATCH(financials!$A69,三表!$A$8:$A$189),MATCH(financials!BP$1,三表!$A$8:$CB$8))</f>
        <v>45418</v>
      </c>
      <c r="BQ69" s="126">
        <f>INDEX(三表!$A$8:$CB$189,MATCH(financials!$A69,三表!$A$8:$A$189),MATCH(financials!BQ$1,三表!$A$8:$CB$8))</f>
        <v>54823</v>
      </c>
      <c r="BR69" s="126">
        <f>INDEX(三表!$A$8:$CB$189,MATCH(financials!$A69,三表!$A$8:$A$189),MATCH(financials!BR$1,三表!$A$8:$CB$8))</f>
        <v>33901</v>
      </c>
      <c r="BS69" s="126">
        <f>INDEX(三表!$A$8:$CB$189,MATCH(financials!$A69,三表!$A$8:$A$189),MATCH(financials!BS$1,三表!$A$8:$CB$8))</f>
        <v>40232</v>
      </c>
      <c r="BT69" s="126">
        <f>INDEX(三表!$A$8:$CB$189,MATCH(financials!$A69,三表!$A$8:$A$189),MATCH(financials!BT$1,三表!$A$8:$CB$8))</f>
        <v>39376</v>
      </c>
      <c r="BU69" s="126">
        <f>INDEX(三表!$A$8:$CB$189,MATCH(financials!$A69,三表!$A$8:$A$189),MATCH(financials!BU$1,三表!$A$8:$CB$8))</f>
        <v>36493</v>
      </c>
      <c r="BV69" s="126">
        <f>INDEX(三表!$A$8:$CB$189,MATCH(financials!$A69,三表!$A$8:$A$189),MATCH(financials!BV$1,三表!$A$8:$CB$8))</f>
        <v>25654</v>
      </c>
      <c r="BW69" s="126">
        <f>INDEX(三表!$A$8:$CB$189,MATCH(financials!$A69,三表!$A$8:$A$189),MATCH(financials!BW$1,三表!$A$8:$CB$8))</f>
        <v>34818</v>
      </c>
      <c r="BX69" s="126">
        <f>INDEX(三表!$A$8:$CB$189,MATCH(financials!$A69,三表!$A$8:$A$189),MATCH(financials!BX$1,三表!$A$8:$CB$8))</f>
        <v>24623</v>
      </c>
      <c r="BY69" s="126">
        <f>INDEX(三表!$A$8:$CB$189,MATCH(financials!$A69,三表!$A$8:$A$189),MATCH(financials!BY$1,三表!$A$8:$CB$8))</f>
        <v>30753</v>
      </c>
      <c r="BZ69" s="126">
        <f>INDEX(三表!$A$8:$CB$189,MATCH(financials!$A69,三表!$A$8:$A$189),MATCH(financials!BZ$1,三表!$A$8:$CB$8))</f>
        <v>8439</v>
      </c>
      <c r="CA69" s="126">
        <f>INDEX(三表!$A$8:$CB$189,MATCH(financials!$A69,三表!$A$8:$A$189),MATCH(financials!CA$1,三表!$A$8:$CB$8))</f>
        <v>20200</v>
      </c>
      <c r="CB69" s="126">
        <f>INDEX(三表!$A$8:$CB$189,MATCH(financials!$A69,三表!$A$8:$A$189),MATCH(financials!CB$1,三表!$A$8:$CB$8))</f>
        <v>25943</v>
      </c>
      <c r="CC69" s="126">
        <f>INDEX(三表!$A$8:$CB$189,MATCH(financials!$A69,三表!$A$8:$A$189),MATCH(financials!CC$1,三表!$A$8:$CB$8))</f>
        <v>9260</v>
      </c>
      <c r="CD69" s="126">
        <f>INDEX(三表!$A$8:$CB$189,MATCH(financials!$A69,三表!$A$8:$A$189),MATCH(financials!CD$1,三表!$A$8:$CB$8))</f>
        <v>24764</v>
      </c>
      <c r="CE69" s="126">
        <f>INDEX(三表!$A$8:$CB$189,MATCH(financials!$A69,三表!$A$8:$A$189),MATCH(financials!CE$1,三表!$A$8:$CB$8))</f>
        <v>39644</v>
      </c>
      <c r="CF69" s="126">
        <f>INDEX(三表!$A$8:$CB$189,MATCH(financials!$A69,三表!$A$8:$A$189),MATCH(financials!CF$1,三表!$A$8:$CB$8))</f>
        <v>39608</v>
      </c>
      <c r="CG69" s="72"/>
      <c r="CH69" s="72"/>
      <c r="CI69" s="72"/>
      <c r="CJ69" s="72"/>
      <c r="CK69" s="72"/>
      <c r="CL69" s="72"/>
      <c r="CM69" s="23" t="s">
        <v>45</v>
      </c>
      <c r="CN69" s="23"/>
      <c r="CO69" s="23"/>
      <c r="CS69" s="23" t="s">
        <v>45</v>
      </c>
    </row>
    <row r="70" spans="1:97" x14ac:dyDescent="0.55000000000000004">
      <c r="B70" s="69"/>
      <c r="C70" s="125" t="s">
        <v>702</v>
      </c>
      <c r="D70" s="22"/>
      <c r="E70" s="22"/>
      <c r="F70" s="22"/>
      <c r="G70" s="128">
        <f>IFERROR(G69/$G$4,"-")</f>
        <v>0.11697295906332425</v>
      </c>
      <c r="H70" s="128">
        <f t="shared" ref="H70:BS70" si="380">IFERROR(H69/$G$4,"-")</f>
        <v>0.15101751978212855</v>
      </c>
      <c r="I70" s="128">
        <f t="shared" si="380"/>
        <v>0.18524649926018055</v>
      </c>
      <c r="J70" s="128">
        <f t="shared" si="380"/>
        <v>4.8159029013788518E-2</v>
      </c>
      <c r="K70" s="128">
        <f t="shared" si="380"/>
        <v>0.10378916218128793</v>
      </c>
      <c r="L70" s="128">
        <f t="shared" si="380"/>
        <v>0.14177084896961378</v>
      </c>
      <c r="M70" s="128">
        <f t="shared" si="380"/>
        <v>0.17102909956468595</v>
      </c>
      <c r="N70" s="128">
        <f t="shared" si="380"/>
        <v>8.5746145433491308E-2</v>
      </c>
      <c r="O70" s="128">
        <f t="shared" si="380"/>
        <v>0.1068084832629254</v>
      </c>
      <c r="P70" s="128">
        <f t="shared" si="380"/>
        <v>0.12440975275019836</v>
      </c>
      <c r="Q70" s="128">
        <f t="shared" si="380"/>
        <v>0.17245727274676731</v>
      </c>
      <c r="R70" s="128">
        <f t="shared" si="380"/>
        <v>6.979606716273884E-2</v>
      </c>
      <c r="S70" s="128">
        <f t="shared" si="380"/>
        <v>0.10954903180151394</v>
      </c>
      <c r="T70" s="128">
        <f t="shared" si="380"/>
        <v>0.1210215941500654</v>
      </c>
      <c r="U70" s="128">
        <f t="shared" si="380"/>
        <v>0.15269015504042202</v>
      </c>
      <c r="V70" s="128">
        <f t="shared" si="380"/>
        <v>1.1365342139686489E-2</v>
      </c>
      <c r="W70" s="128">
        <f t="shared" si="380"/>
        <v>8.2885510260973988E-2</v>
      </c>
      <c r="X70" s="128">
        <f t="shared" si="380"/>
        <v>9.122724251066841E-2</v>
      </c>
      <c r="Y70" s="128">
        <f t="shared" si="380"/>
        <v>0.15742928827225355</v>
      </c>
      <c r="Z70" s="128">
        <f t="shared" si="380"/>
        <v>2.4261788861964704E-2</v>
      </c>
      <c r="AA70" s="128">
        <f t="shared" si="380"/>
        <v>9.9251602942122527E-2</v>
      </c>
      <c r="AB70" s="128">
        <f t="shared" si="380"/>
        <v>0.13064996890613942</v>
      </c>
      <c r="AC70" s="128">
        <f t="shared" si="380"/>
        <v>0.18036154654429268</v>
      </c>
      <c r="AD70" s="128">
        <f t="shared" si="380"/>
        <v>1.5396821993009242E-3</v>
      </c>
      <c r="AE70" s="128">
        <f t="shared" si="380"/>
        <v>0.12161344970300002</v>
      </c>
      <c r="AF70" s="128">
        <f t="shared" si="380"/>
        <v>0.11793794094310896</v>
      </c>
      <c r="AG70" s="128">
        <f t="shared" si="380"/>
        <v>0.15715051572920463</v>
      </c>
      <c r="AH70" s="128">
        <f t="shared" si="380"/>
        <v>5.4729483413033686E-2</v>
      </c>
      <c r="AI70" s="128">
        <f t="shared" si="380"/>
        <v>9.3641841614307469E-2</v>
      </c>
      <c r="AJ70" s="128">
        <f t="shared" si="380"/>
        <v>0.14095168657388546</v>
      </c>
      <c r="AK70" s="128">
        <f t="shared" si="380"/>
        <v>0</v>
      </c>
      <c r="AL70" s="128">
        <f t="shared" si="380"/>
        <v>8.2598160101215873E-2</v>
      </c>
      <c r="AM70" s="128">
        <f t="shared" si="380"/>
        <v>8.1899084339416298E-2</v>
      </c>
      <c r="AN70" s="128">
        <f t="shared" si="380"/>
        <v>0.1549718010850685</v>
      </c>
      <c r="AO70" s="128">
        <f t="shared" si="380"/>
        <v>0.17348229794351638</v>
      </c>
      <c r="AP70" s="128">
        <f t="shared" si="380"/>
        <v>0.17403126541290503</v>
      </c>
      <c r="AQ70" s="128">
        <f t="shared" si="380"/>
        <v>4.2038899491776208E-2</v>
      </c>
      <c r="AR70" s="128">
        <f t="shared" si="380"/>
        <v>0.13930478416571956</v>
      </c>
      <c r="AS70" s="128">
        <f t="shared" si="380"/>
        <v>0.18827868676688181</v>
      </c>
      <c r="AT70" s="128">
        <f t="shared" si="380"/>
        <v>0.10525593463856067</v>
      </c>
      <c r="AU70" s="128">
        <f t="shared" si="380"/>
        <v>0.14836274741063196</v>
      </c>
      <c r="AV70" s="128">
        <f t="shared" si="380"/>
        <v>0.22129822228893703</v>
      </c>
      <c r="AW70" s="128">
        <f t="shared" si="380"/>
        <v>0.21806446078956962</v>
      </c>
      <c r="AX70" s="128">
        <f t="shared" si="380"/>
        <v>0.14121759269187056</v>
      </c>
      <c r="AY70" s="128">
        <f t="shared" si="380"/>
        <v>0.1896596830570626</v>
      </c>
      <c r="AZ70" s="128">
        <f t="shared" si="380"/>
        <v>0.21367272103446058</v>
      </c>
      <c r="BA70" s="128">
        <f t="shared" si="380"/>
        <v>0.24214611970064118</v>
      </c>
      <c r="BB70" s="128">
        <f t="shared" si="380"/>
        <v>0.16303047198335943</v>
      </c>
      <c r="BC70" s="128">
        <f t="shared" si="380"/>
        <v>0.20885638925224626</v>
      </c>
      <c r="BD70" s="128">
        <f t="shared" si="380"/>
        <v>0.21723243196877748</v>
      </c>
      <c r="BE70" s="128">
        <f t="shared" si="380"/>
        <v>0.28704136555658011</v>
      </c>
      <c r="BF70" s="128">
        <f t="shared" si="380"/>
        <v>0.16581819741384857</v>
      </c>
      <c r="BG70" s="128">
        <f t="shared" si="380"/>
        <v>0.2197628288979907</v>
      </c>
      <c r="BH70" s="128">
        <f t="shared" si="380"/>
        <v>0.22297085754723051</v>
      </c>
      <c r="BI70" s="128">
        <f t="shared" si="380"/>
        <v>0.28030793643986018</v>
      </c>
      <c r="BJ70" s="128">
        <f t="shared" si="380"/>
        <v>0.16556086891257263</v>
      </c>
      <c r="BK70" s="128">
        <f t="shared" si="380"/>
        <v>0.20119657753093304</v>
      </c>
      <c r="BL70" s="128">
        <f t="shared" si="380"/>
        <v>0.27414920764265649</v>
      </c>
      <c r="BM70" s="128">
        <f t="shared" si="380"/>
        <v>0.26250938176827571</v>
      </c>
      <c r="BN70" s="128">
        <f t="shared" si="380"/>
        <v>0.15987390903437479</v>
      </c>
      <c r="BO70" s="128">
        <f t="shared" si="380"/>
        <v>0.1563399309501855</v>
      </c>
      <c r="BP70" s="128">
        <f t="shared" si="380"/>
        <v>0.19478909784916262</v>
      </c>
      <c r="BQ70" s="128">
        <f t="shared" si="380"/>
        <v>0.23512534042416314</v>
      </c>
      <c r="BR70" s="128">
        <f t="shared" si="380"/>
        <v>0.14539489202924968</v>
      </c>
      <c r="BS70" s="128">
        <f t="shared" si="380"/>
        <v>0.17254733772221389</v>
      </c>
      <c r="BT70" s="128">
        <f t="shared" ref="BT70:CF70" si="381">IFERROR(BT69/$G$4,"-")</f>
        <v>0.16887611777067743</v>
      </c>
      <c r="BU70" s="128">
        <f t="shared" si="381"/>
        <v>0.15651148328436945</v>
      </c>
      <c r="BV70" s="128">
        <f t="shared" si="381"/>
        <v>0.11002508952887441</v>
      </c>
      <c r="BW70" s="128">
        <f t="shared" si="381"/>
        <v>0.14932772929041666</v>
      </c>
      <c r="BX70" s="128">
        <f t="shared" si="381"/>
        <v>0.10560332811528317</v>
      </c>
      <c r="BY70" s="128">
        <f t="shared" si="381"/>
        <v>0.13189372332897303</v>
      </c>
      <c r="BZ70" s="128">
        <f t="shared" si="381"/>
        <v>3.6193253704458216E-2</v>
      </c>
      <c r="CA70" s="128">
        <f t="shared" si="381"/>
        <v>8.6633928762893234E-2</v>
      </c>
      <c r="CB70" s="128">
        <f t="shared" si="381"/>
        <v>0.11126455514335341</v>
      </c>
      <c r="CC70" s="128">
        <f t="shared" si="381"/>
        <v>3.9714365363583727E-2</v>
      </c>
      <c r="CD70" s="128">
        <f t="shared" si="381"/>
        <v>0.10620805009328158</v>
      </c>
      <c r="CE70" s="128">
        <f t="shared" si="381"/>
        <v>0.17002551840970986</v>
      </c>
      <c r="CF70" s="128">
        <f t="shared" si="381"/>
        <v>0.1698711213089443</v>
      </c>
      <c r="CG70" s="93"/>
      <c r="CH70" s="93"/>
      <c r="CI70" s="93"/>
      <c r="CJ70" s="93"/>
      <c r="CK70" s="93"/>
      <c r="CL70" s="93"/>
      <c r="CM70" s="23" t="s">
        <v>45</v>
      </c>
      <c r="CN70" s="23"/>
      <c r="CO70" s="23"/>
      <c r="CS70" s="23" t="s">
        <v>45</v>
      </c>
    </row>
    <row r="71" spans="1:97" x14ac:dyDescent="0.55000000000000004">
      <c r="A71">
        <v>28</v>
      </c>
      <c r="C71" s="1" t="s">
        <v>544</v>
      </c>
      <c r="G71" s="126">
        <f>INDEX(三表!$A$8:$CB$189,MATCH(financials!$A71,三表!$A$8:$A$189),MATCH(financials!G$1,三表!$A$8:$CB$8))</f>
        <v>11878</v>
      </c>
      <c r="H71" s="126">
        <f>INDEX(三表!$A$8:$CB$189,MATCH(financials!$A71,三表!$A$8:$A$189),MATCH(financials!H$1,三表!$A$8:$CB$8))</f>
        <v>11492</v>
      </c>
      <c r="I71" s="126">
        <f>INDEX(三表!$A$8:$CB$189,MATCH(financials!$A71,三表!$A$8:$A$189),MATCH(financials!I$1,三表!$A$8:$CB$8))</f>
        <v>17319</v>
      </c>
      <c r="J71" s="126">
        <f>INDEX(三表!$A$8:$CB$189,MATCH(financials!$A71,三表!$A$8:$A$189),MATCH(financials!J$1,三表!$A$8:$CB$8))</f>
        <v>3977</v>
      </c>
      <c r="K71" s="126">
        <f>INDEX(三表!$A$8:$CB$189,MATCH(financials!$A71,三表!$A$8:$A$189),MATCH(financials!K$1,三表!$A$8:$CB$8))</f>
        <v>10914</v>
      </c>
      <c r="L71" s="126">
        <f>INDEX(三表!$A$8:$CB$189,MATCH(financials!$A71,三表!$A$8:$A$189),MATCH(financials!L$1,三表!$A$8:$CB$8))</f>
        <v>16312</v>
      </c>
      <c r="M71" s="126">
        <f>INDEX(三表!$A$8:$CB$189,MATCH(financials!$A71,三表!$A$8:$A$189),MATCH(financials!M$1,三表!$A$8:$CB$8))</f>
        <v>11170</v>
      </c>
      <c r="N71" s="126">
        <f>INDEX(三表!$A$8:$CB$189,MATCH(financials!$A71,三表!$A$8:$A$189),MATCH(financials!N$1,三表!$A$8:$CB$8))</f>
        <v>6726</v>
      </c>
      <c r="O71" s="126">
        <f>INDEX(三表!$A$8:$CB$189,MATCH(financials!$A71,三表!$A$8:$A$189),MATCH(financials!O$1,三表!$A$8:$CB$8))</f>
        <v>11509</v>
      </c>
      <c r="P71" s="126">
        <f>INDEX(三表!$A$8:$CB$189,MATCH(financials!$A71,三表!$A$8:$A$189),MATCH(financials!P$1,三表!$A$8:$CB$8))</f>
        <v>12526</v>
      </c>
      <c r="Q71" s="126">
        <f>INDEX(三表!$A$8:$CB$189,MATCH(financials!$A71,三表!$A$8:$A$189),MATCH(financials!Q$1,三表!$A$8:$CB$8))</f>
        <v>15522</v>
      </c>
      <c r="R71" s="126">
        <f>INDEX(三表!$A$8:$CB$189,MATCH(financials!$A71,三表!$A$8:$A$189),MATCH(financials!R$1,三表!$A$8:$CB$8))</f>
        <v>3213</v>
      </c>
      <c r="S71" s="126">
        <f>INDEX(三表!$A$8:$CB$189,MATCH(financials!$A71,三表!$A$8:$A$189),MATCH(financials!S$1,三表!$A$8:$CB$8))</f>
        <v>7981</v>
      </c>
      <c r="T71" s="126">
        <f>INDEX(三表!$A$8:$CB$189,MATCH(financials!$A71,三表!$A$8:$A$189),MATCH(financials!T$1,三表!$A$8:$CB$8))</f>
        <v>12738</v>
      </c>
      <c r="U71" s="126">
        <f>INDEX(三表!$A$8:$CB$189,MATCH(financials!$A71,三表!$A$8:$A$189),MATCH(financials!U$1,三表!$A$8:$CB$8))</f>
        <v>13388</v>
      </c>
      <c r="V71" s="126">
        <f>INDEX(三表!$A$8:$CB$189,MATCH(financials!$A71,三表!$A$8:$A$189),MATCH(financials!V$1,三表!$A$8:$CB$8))</f>
        <v>-7537</v>
      </c>
      <c r="W71" s="126">
        <f>INDEX(三表!$A$8:$CB$189,MATCH(financials!$A71,三表!$A$8:$A$189),MATCH(financials!W$1,三表!$A$8:$CB$8))</f>
        <v>7284</v>
      </c>
      <c r="X71" s="126">
        <f>INDEX(三表!$A$8:$CB$189,MATCH(financials!$A71,三表!$A$8:$A$189),MATCH(financials!X$1,三表!$A$8:$CB$8))</f>
        <v>7778</v>
      </c>
      <c r="Y71" s="126">
        <f>INDEX(三表!$A$8:$CB$189,MATCH(financials!$A71,三表!$A$8:$A$189),MATCH(financials!Y$1,三表!$A$8:$CB$8))</f>
        <v>16983</v>
      </c>
      <c r="Z71" s="126">
        <f>INDEX(三表!$A$8:$CB$189,MATCH(financials!$A71,三表!$A$8:$A$189),MATCH(financials!Z$1,三表!$A$8:$CB$8))</f>
        <v>9595</v>
      </c>
      <c r="AA71" s="126">
        <f>INDEX(三表!$A$8:$CB$189,MATCH(financials!$A71,三表!$A$8:$A$189),MATCH(financials!AA$1,三表!$A$8:$CB$8))</f>
        <v>10350</v>
      </c>
      <c r="AB71" s="126">
        <f>INDEX(三表!$A$8:$CB$189,MATCH(financials!$A71,三表!$A$8:$A$189),MATCH(financials!AB$1,三表!$A$8:$CB$8))</f>
        <v>14935</v>
      </c>
      <c r="AC71" s="126">
        <f>INDEX(三表!$A$8:$CB$189,MATCH(financials!$A71,三表!$A$8:$A$189),MATCH(financials!AC$1,三表!$A$8:$CB$8))</f>
        <v>18289</v>
      </c>
      <c r="AD71" s="126">
        <f>INDEX(三表!$A$8:$CB$189,MATCH(financials!$A71,三表!$A$8:$A$189),MATCH(financials!AD$1,三表!$A$8:$CB$8))</f>
        <v>4603</v>
      </c>
      <c r="AE71" s="126">
        <f>INDEX(三表!$A$8:$CB$189,MATCH(financials!$A71,三表!$A$8:$A$189),MATCH(financials!AE$1,三表!$A$8:$CB$8))</f>
        <v>12705</v>
      </c>
      <c r="AF71" s="126">
        <f>INDEX(三表!$A$8:$CB$189,MATCH(financials!$A71,三表!$A$8:$A$189),MATCH(financials!AF$1,三表!$A$8:$CB$8))</f>
        <v>11485</v>
      </c>
      <c r="AG71" s="126">
        <f>INDEX(三表!$A$8:$CB$189,MATCH(financials!$A71,三表!$A$8:$A$189),MATCH(financials!AG$1,三表!$A$8:$CB$8))</f>
        <v>17289</v>
      </c>
      <c r="AH71" s="126">
        <f>INDEX(三表!$A$8:$CB$189,MATCH(financials!$A71,三表!$A$8:$A$189),MATCH(financials!AH$1,三表!$A$8:$CB$8))</f>
        <v>9293</v>
      </c>
      <c r="AI71" s="126">
        <f>INDEX(三表!$A$8:$CB$189,MATCH(financials!$A71,三表!$A$8:$A$189),MATCH(financials!AI$1,三表!$A$8:$CB$8))</f>
        <v>5791</v>
      </c>
      <c r="AJ71" s="126">
        <f>INDEX(三表!$A$8:$CB$189,MATCH(financials!$A71,三表!$A$8:$A$189),MATCH(financials!AJ$1,三表!$A$8:$CB$8))</f>
        <v>12424</v>
      </c>
      <c r="AK71" s="126">
        <f>INDEX(三表!$A$8:$CB$189,MATCH(financials!$A71,三表!$A$8:$A$189),MATCH(financials!AK$1,三表!$A$8:$CB$8))</f>
        <v>0</v>
      </c>
      <c r="AL71" s="126">
        <f>INDEX(三表!$A$8:$CB$189,MATCH(financials!$A71,三表!$A$8:$A$189),MATCH(financials!AL$1,三表!$A$8:$CB$8))</f>
        <v>8261</v>
      </c>
      <c r="AM71" s="126">
        <f>INDEX(三表!$A$8:$CB$189,MATCH(financials!$A71,三表!$A$8:$A$189),MATCH(financials!AM$1,三表!$A$8:$CB$8))</f>
        <v>11041</v>
      </c>
      <c r="AN71" s="126">
        <f>INDEX(三表!$A$8:$CB$189,MATCH(financials!$A71,三表!$A$8:$A$189),MATCH(financials!AN$1,三表!$A$8:$CB$8))</f>
        <v>14616</v>
      </c>
      <c r="AO71" s="126">
        <f>INDEX(三表!$A$8:$CB$189,MATCH(financials!$A71,三表!$A$8:$A$189),MATCH(financials!AO$1,三表!$A$8:$CB$8))</f>
        <v>15215</v>
      </c>
      <c r="AP71" s="126">
        <f>INDEX(三表!$A$8:$CB$189,MATCH(financials!$A71,三表!$A$8:$A$189),MATCH(financials!AP$1,三表!$A$8:$CB$8))</f>
        <v>14786</v>
      </c>
      <c r="AQ71" s="126">
        <f>INDEX(三表!$A$8:$CB$189,MATCH(financials!$A71,三表!$A$8:$A$189),MATCH(financials!AQ$1,三表!$A$8:$CB$8))</f>
        <v>3388</v>
      </c>
      <c r="AR71" s="126">
        <f>INDEX(三表!$A$8:$CB$189,MATCH(financials!$A71,三表!$A$8:$A$189),MATCH(financials!AR$1,三表!$A$8:$CB$8))</f>
        <v>13203</v>
      </c>
      <c r="AS71" s="126">
        <f>INDEX(三表!$A$8:$CB$189,MATCH(financials!$A71,三表!$A$8:$A$189),MATCH(financials!AS$1,三表!$A$8:$CB$8))</f>
        <v>14962</v>
      </c>
      <c r="AT71" s="126">
        <f>INDEX(三表!$A$8:$CB$189,MATCH(financials!$A71,三表!$A$8:$A$189),MATCH(financials!AT$1,三表!$A$8:$CB$8))</f>
        <v>12518</v>
      </c>
      <c r="AU71" s="126">
        <f>INDEX(三表!$A$8:$CB$189,MATCH(financials!$A71,三表!$A$8:$A$189),MATCH(financials!AU$1,三表!$A$8:$CB$8))</f>
        <v>12590</v>
      </c>
      <c r="AV71" s="126">
        <f>INDEX(三表!$A$8:$CB$189,MATCH(financials!$A71,三表!$A$8:$A$189),MATCH(financials!AV$1,三表!$A$8:$CB$8))</f>
        <v>17576</v>
      </c>
      <c r="AW71" s="126">
        <f>INDEX(三表!$A$8:$CB$189,MATCH(financials!$A71,三表!$A$8:$A$189),MATCH(financials!AW$1,三表!$A$8:$CB$8))</f>
        <v>19415</v>
      </c>
      <c r="AX71" s="126">
        <f>INDEX(三表!$A$8:$CB$189,MATCH(financials!$A71,三表!$A$8:$A$189),MATCH(financials!AX$1,三表!$A$8:$CB$8))</f>
        <v>11880</v>
      </c>
      <c r="AY71" s="126">
        <f>INDEX(三表!$A$8:$CB$189,MATCH(financials!$A71,三表!$A$8:$A$189),MATCH(financials!AY$1,三表!$A$8:$CB$8))</f>
        <v>14624</v>
      </c>
      <c r="AZ71" s="126">
        <f>INDEX(三表!$A$8:$CB$189,MATCH(financials!$A71,三表!$A$8:$A$189),MATCH(financials!AZ$1,三表!$A$8:$CB$8))</f>
        <v>13381</v>
      </c>
      <c r="BA71" s="126">
        <f>INDEX(三表!$A$8:$CB$189,MATCH(financials!$A71,三表!$A$8:$A$189),MATCH(financials!BA$1,三表!$A$8:$CB$8))</f>
        <v>15656</v>
      </c>
      <c r="BB71" s="126">
        <f>INDEX(三表!$A$8:$CB$189,MATCH(financials!$A71,三表!$A$8:$A$189),MATCH(financials!BB$1,三表!$A$8:$CB$8))</f>
        <v>13389</v>
      </c>
      <c r="BC71" s="126">
        <f>INDEX(三表!$A$8:$CB$189,MATCH(financials!$A71,三表!$A$8:$A$189),MATCH(financials!BC$1,三表!$A$8:$CB$8))</f>
        <v>16374</v>
      </c>
      <c r="BD71" s="126">
        <f>INDEX(三表!$A$8:$CB$189,MATCH(financials!$A71,三表!$A$8:$A$189),MATCH(financials!BD$1,三表!$A$8:$CB$8))</f>
        <v>10377</v>
      </c>
      <c r="BE71" s="126">
        <f>INDEX(三表!$A$8:$CB$189,MATCH(financials!$A71,三表!$A$8:$A$189),MATCH(financials!BE$1,三表!$A$8:$CB$8))</f>
        <v>15543</v>
      </c>
      <c r="BF71" s="126">
        <f>INDEX(三表!$A$8:$CB$189,MATCH(financials!$A71,三表!$A$8:$A$189),MATCH(financials!BF$1,三表!$A$8:$CB$8))</f>
        <v>10507</v>
      </c>
      <c r="BG71" s="126">
        <f>INDEX(三表!$A$8:$CB$189,MATCH(financials!$A71,三表!$A$8:$A$189),MATCH(financials!BG$1,三表!$A$8:$CB$8))</f>
        <v>15909</v>
      </c>
      <c r="BH71" s="126">
        <f>INDEX(三表!$A$8:$CB$189,MATCH(financials!$A71,三表!$A$8:$A$189),MATCH(financials!BH$1,三表!$A$8:$CB$8))</f>
        <v>14871</v>
      </c>
      <c r="BI71" s="126">
        <f>INDEX(三表!$A$8:$CB$189,MATCH(financials!$A71,三表!$A$8:$A$189),MATCH(financials!BI$1,三表!$A$8:$CB$8))</f>
        <v>10633</v>
      </c>
      <c r="BJ71" s="126">
        <f>INDEX(三表!$A$8:$CB$189,MATCH(financials!$A71,三表!$A$8:$A$189),MATCH(financials!BJ$1,三表!$A$8:$CB$8))</f>
        <v>11597</v>
      </c>
      <c r="BK71" s="126">
        <f>INDEX(三表!$A$8:$CB$189,MATCH(financials!$A71,三表!$A$8:$A$189),MATCH(financials!BK$1,三表!$A$8:$CB$8))</f>
        <v>15686</v>
      </c>
      <c r="BL71" s="126">
        <f>INDEX(三表!$A$8:$CB$189,MATCH(financials!$A71,三表!$A$8:$A$189),MATCH(financials!BL$1,三表!$A$8:$CB$8))</f>
        <v>17083</v>
      </c>
      <c r="BM71" s="126">
        <f>INDEX(三表!$A$8:$CB$189,MATCH(financials!$A71,三表!$A$8:$A$189),MATCH(financials!BM$1,三表!$A$8:$CB$8))</f>
        <v>15930</v>
      </c>
      <c r="BN71" s="126">
        <f>INDEX(三表!$A$8:$CB$189,MATCH(financials!$A71,三表!$A$8:$A$189),MATCH(financials!BN$1,三表!$A$8:$CB$8))</f>
        <v>10118</v>
      </c>
      <c r="BO71" s="126">
        <f>INDEX(三表!$A$8:$CB$189,MATCH(financials!$A71,三表!$A$8:$A$189),MATCH(financials!BO$1,三表!$A$8:$CB$8))</f>
        <v>12069</v>
      </c>
      <c r="BP71" s="126">
        <f>INDEX(三表!$A$8:$CB$189,MATCH(financials!$A71,三表!$A$8:$A$189),MATCH(financials!BP$1,三表!$A$8:$CB$8))</f>
        <v>9609</v>
      </c>
      <c r="BQ71" s="126">
        <f>INDEX(三表!$A$8:$CB$189,MATCH(financials!$A71,三表!$A$8:$A$189),MATCH(financials!BQ$1,三表!$A$8:$CB$8))</f>
        <v>14108</v>
      </c>
      <c r="BR71" s="126">
        <f>INDEX(三表!$A$8:$CB$189,MATCH(financials!$A71,三表!$A$8:$A$189),MATCH(financials!BR$1,三表!$A$8:$CB$8))</f>
        <v>7673</v>
      </c>
      <c r="BS71" s="126">
        <f>INDEX(三表!$A$8:$CB$189,MATCH(financials!$A71,三表!$A$8:$A$189),MATCH(financials!BS$1,三表!$A$8:$CB$8))</f>
        <v>13005</v>
      </c>
      <c r="BT71" s="126">
        <f>INDEX(三表!$A$8:$CB$189,MATCH(financials!$A71,三表!$A$8:$A$189),MATCH(financials!BT$1,三表!$A$8:$CB$8))</f>
        <v>9469</v>
      </c>
      <c r="BU71" s="126">
        <f>INDEX(三表!$A$8:$CB$189,MATCH(financials!$A71,三表!$A$8:$A$189),MATCH(financials!BU$1,三表!$A$8:$CB$8))</f>
        <v>8440</v>
      </c>
      <c r="BV71" s="126">
        <f>INDEX(三表!$A$8:$CB$189,MATCH(financials!$A71,三表!$A$8:$A$189),MATCH(financials!BV$1,三表!$A$8:$CB$8))</f>
        <v>6884</v>
      </c>
      <c r="BW71" s="126">
        <f>INDEX(三表!$A$8:$CB$189,MATCH(financials!$A71,三表!$A$8:$A$189),MATCH(financials!BW$1,三表!$A$8:$CB$8))</f>
        <v>13829</v>
      </c>
      <c r="BX71" s="126">
        <f>INDEX(三表!$A$8:$CB$189,MATCH(financials!$A71,三表!$A$8:$A$189),MATCH(financials!BX$1,三表!$A$8:$CB$8))</f>
        <v>4912</v>
      </c>
      <c r="BY71" s="126">
        <f>INDEX(三表!$A$8:$CB$189,MATCH(financials!$A71,三表!$A$8:$A$189),MATCH(financials!BY$1,三表!$A$8:$CB$8))</f>
        <v>2481</v>
      </c>
      <c r="BZ71" s="126">
        <f>INDEX(三表!$A$8:$CB$189,MATCH(financials!$A71,三表!$A$8:$A$189),MATCH(financials!BZ$1,三表!$A$8:$CB$8))</f>
        <v>3068</v>
      </c>
      <c r="CA71" s="126">
        <f>INDEX(三表!$A$8:$CB$189,MATCH(financials!$A71,三表!$A$8:$A$189),MATCH(financials!CA$1,三表!$A$8:$CB$8))</f>
        <v>7840</v>
      </c>
      <c r="CB71" s="126">
        <f>INDEX(三表!$A$8:$CB$189,MATCH(financials!$A71,三表!$A$8:$A$189),MATCH(financials!CB$1,三表!$A$8:$CB$8))</f>
        <v>9128</v>
      </c>
      <c r="CC71" s="126">
        <f>INDEX(三表!$A$8:$CB$189,MATCH(financials!$A71,三表!$A$8:$A$189),MATCH(financials!CC$1,三表!$A$8:$CB$8))</f>
        <v>-2351</v>
      </c>
      <c r="CD71" s="126">
        <f>INDEX(三表!$A$8:$CB$189,MATCH(financials!$A71,三表!$A$8:$A$189),MATCH(financials!CD$1,三表!$A$8:$CB$8))</f>
        <v>7438</v>
      </c>
      <c r="CE71" s="126">
        <f>INDEX(三表!$A$8:$CB$189,MATCH(financials!$A71,三表!$A$8:$A$189),MATCH(financials!CE$1,三表!$A$8:$CB$8))</f>
        <v>12151</v>
      </c>
      <c r="CF71" s="126">
        <f>INDEX(三表!$A$8:$CB$189,MATCH(financials!$A71,三表!$A$8:$A$189),MATCH(financials!CF$1,三表!$A$8:$CB$8))</f>
        <v>11510</v>
      </c>
      <c r="CM71" s="23" t="s">
        <v>45</v>
      </c>
      <c r="CN71" s="23"/>
      <c r="CO71" s="23"/>
      <c r="CS71" s="23" t="s">
        <v>45</v>
      </c>
    </row>
    <row r="72" spans="1:97" x14ac:dyDescent="0.55000000000000004">
      <c r="D72" s="84" t="s">
        <v>553</v>
      </c>
      <c r="E72" s="22"/>
      <c r="F72" s="22"/>
      <c r="G72" s="91">
        <f>G71/G69</f>
        <v>0.43550634303732494</v>
      </c>
      <c r="H72" s="91">
        <f t="shared" ref="H72:BS72" si="382">H71/H69</f>
        <v>0.32636601158695899</v>
      </c>
      <c r="I72" s="91">
        <f t="shared" si="382"/>
        <v>0.40096774940383856</v>
      </c>
      <c r="J72" s="91">
        <f t="shared" si="382"/>
        <v>0.35417223261198683</v>
      </c>
      <c r="K72" s="91">
        <f t="shared" si="382"/>
        <v>0.45099173553719007</v>
      </c>
      <c r="L72" s="91">
        <f t="shared" si="382"/>
        <v>0.49346563407550825</v>
      </c>
      <c r="M72" s="91">
        <f t="shared" si="382"/>
        <v>0.28010431817041975</v>
      </c>
      <c r="N72" s="91">
        <f t="shared" si="382"/>
        <v>0.33641774621117393</v>
      </c>
      <c r="O72" s="91">
        <f t="shared" si="382"/>
        <v>0.46213459685191133</v>
      </c>
      <c r="P72" s="91">
        <f t="shared" si="382"/>
        <v>0.43181191395477109</v>
      </c>
      <c r="Q72" s="91">
        <f t="shared" si="382"/>
        <v>0.38601377732461267</v>
      </c>
      <c r="R72" s="91">
        <f t="shared" si="382"/>
        <v>0.19743148580557945</v>
      </c>
      <c r="S72" s="91">
        <f t="shared" si="382"/>
        <v>0.31245350976784247</v>
      </c>
      <c r="T72" s="91">
        <f t="shared" si="382"/>
        <v>0.45141399106953006</v>
      </c>
      <c r="U72" s="91">
        <f t="shared" si="382"/>
        <v>0.37604628953429581</v>
      </c>
      <c r="V72" s="91">
        <f t="shared" si="382"/>
        <v>-2.8441509433962264</v>
      </c>
      <c r="W72" s="91">
        <f t="shared" si="382"/>
        <v>0.37690158335920521</v>
      </c>
      <c r="X72" s="91">
        <f t="shared" si="382"/>
        <v>0.3656621691504866</v>
      </c>
      <c r="Y72" s="91">
        <f t="shared" si="382"/>
        <v>0.46266379709592176</v>
      </c>
      <c r="Z72" s="91">
        <f t="shared" si="382"/>
        <v>1.6961286901184374</v>
      </c>
      <c r="AA72" s="91">
        <f t="shared" si="382"/>
        <v>0.44723878662172672</v>
      </c>
      <c r="AB72" s="91">
        <f t="shared" si="382"/>
        <v>0.49026688113449102</v>
      </c>
      <c r="AC72" s="91">
        <f t="shared" si="382"/>
        <v>0.43489323251058165</v>
      </c>
      <c r="AD72" s="91">
        <f t="shared" si="382"/>
        <v>12.821727019498606</v>
      </c>
      <c r="AE72" s="91">
        <f t="shared" si="382"/>
        <v>0.44805332204824377</v>
      </c>
      <c r="AF72" s="91">
        <f t="shared" si="382"/>
        <v>0.41765155096548967</v>
      </c>
      <c r="AG72" s="91">
        <f t="shared" si="382"/>
        <v>0.47183559849353202</v>
      </c>
      <c r="AH72" s="91">
        <f t="shared" si="382"/>
        <v>0.72823446438366901</v>
      </c>
      <c r="AI72" s="91">
        <f t="shared" si="382"/>
        <v>0.26522854263991941</v>
      </c>
      <c r="AJ72" s="91">
        <f t="shared" si="382"/>
        <v>0.3780313403316598</v>
      </c>
      <c r="AK72" s="91" t="e">
        <f t="shared" si="382"/>
        <v>#DIV/0!</v>
      </c>
      <c r="AL72" s="91">
        <f t="shared" si="382"/>
        <v>0.42894231268497846</v>
      </c>
      <c r="AM72" s="91">
        <f t="shared" si="382"/>
        <v>0.57818391286133219</v>
      </c>
      <c r="AN72" s="91">
        <f t="shared" si="382"/>
        <v>0.4044943820224719</v>
      </c>
      <c r="AO72" s="91">
        <f t="shared" si="382"/>
        <v>0.37614338689740417</v>
      </c>
      <c r="AP72" s="91">
        <f t="shared" si="382"/>
        <v>0.3643846419241954</v>
      </c>
      <c r="AQ72" s="91">
        <f t="shared" si="382"/>
        <v>0.34564374617425014</v>
      </c>
      <c r="AR72" s="91">
        <f t="shared" si="382"/>
        <v>0.40648379052369077</v>
      </c>
      <c r="AS72" s="91">
        <f t="shared" si="382"/>
        <v>0.34082004555808654</v>
      </c>
      <c r="AT72" s="91">
        <f t="shared" si="382"/>
        <v>0.51006437943117922</v>
      </c>
      <c r="AU72" s="91">
        <f t="shared" si="382"/>
        <v>0.36394646315728618</v>
      </c>
      <c r="AV72" s="91">
        <f t="shared" si="382"/>
        <v>0.34062675633248707</v>
      </c>
      <c r="AW72" s="91">
        <f t="shared" si="382"/>
        <v>0.38184678926148097</v>
      </c>
      <c r="AX72" s="91">
        <f t="shared" si="382"/>
        <v>0.36079812919488563</v>
      </c>
      <c r="AY72" s="91">
        <f t="shared" si="382"/>
        <v>0.33069512912125187</v>
      </c>
      <c r="AZ72" s="91">
        <f t="shared" si="382"/>
        <v>0.2685815218482166</v>
      </c>
      <c r="BA72" s="91">
        <f t="shared" si="382"/>
        <v>0.27729365922777188</v>
      </c>
      <c r="BB72" s="91">
        <f t="shared" si="382"/>
        <v>0.35222160839712729</v>
      </c>
      <c r="BC72" s="91">
        <f t="shared" si="382"/>
        <v>0.33623557435623641</v>
      </c>
      <c r="BD72" s="91">
        <f t="shared" si="382"/>
        <v>0.20487255927819786</v>
      </c>
      <c r="BE72" s="91">
        <f t="shared" si="382"/>
        <v>0.23223464021037532</v>
      </c>
      <c r="BF72" s="91">
        <f t="shared" si="382"/>
        <v>0.27175852882600937</v>
      </c>
      <c r="BG72" s="91">
        <f t="shared" si="382"/>
        <v>0.31047403446458888</v>
      </c>
      <c r="BH72" s="91">
        <f t="shared" si="382"/>
        <v>0.28604127796264595</v>
      </c>
      <c r="BI72" s="91">
        <f t="shared" si="382"/>
        <v>0.16268857676183482</v>
      </c>
      <c r="BJ72" s="91">
        <f t="shared" si="382"/>
        <v>0.30041706603113749</v>
      </c>
      <c r="BK72" s="91">
        <f t="shared" si="382"/>
        <v>0.33437073669849932</v>
      </c>
      <c r="BL72" s="91">
        <f t="shared" si="382"/>
        <v>0.2672475829917712</v>
      </c>
      <c r="BM72" s="91">
        <f t="shared" si="382"/>
        <v>0.2602600967193831</v>
      </c>
      <c r="BN72" s="91">
        <f t="shared" si="382"/>
        <v>0.27142742173458162</v>
      </c>
      <c r="BO72" s="91">
        <f t="shared" si="382"/>
        <v>0.33108386141058349</v>
      </c>
      <c r="BP72" s="91">
        <f t="shared" si="382"/>
        <v>0.21156810075300542</v>
      </c>
      <c r="BQ72" s="91">
        <f t="shared" si="382"/>
        <v>0.2573372489648505</v>
      </c>
      <c r="BR72" s="91">
        <f t="shared" si="382"/>
        <v>0.22633550632724697</v>
      </c>
      <c r="BS72" s="91">
        <f t="shared" si="382"/>
        <v>0.32325014913501693</v>
      </c>
      <c r="BT72" s="91">
        <f t="shared" ref="BT72:CF72" si="383">BT71/BT69</f>
        <v>0.24047643234457539</v>
      </c>
      <c r="BU72" s="91">
        <f t="shared" si="383"/>
        <v>0.23127723124982874</v>
      </c>
      <c r="BV72" s="91">
        <f t="shared" si="383"/>
        <v>0.26834021984875656</v>
      </c>
      <c r="BW72" s="91">
        <f t="shared" si="383"/>
        <v>0.39717961973691768</v>
      </c>
      <c r="BX72" s="91">
        <f t="shared" si="383"/>
        <v>0.19948828331235025</v>
      </c>
      <c r="BY72" s="91">
        <f t="shared" si="383"/>
        <v>8.0675056092088582E-2</v>
      </c>
      <c r="BZ72" s="91">
        <f t="shared" si="383"/>
        <v>0.36355018367105107</v>
      </c>
      <c r="CA72" s="91">
        <f t="shared" si="383"/>
        <v>0.38811881188118813</v>
      </c>
      <c r="CB72" s="91">
        <f t="shared" si="383"/>
        <v>0.35184828277377328</v>
      </c>
      <c r="CC72" s="91">
        <f t="shared" si="383"/>
        <v>-0.25388768898488123</v>
      </c>
      <c r="CD72" s="91">
        <f t="shared" si="383"/>
        <v>0.30035535454692297</v>
      </c>
      <c r="CE72" s="91">
        <f t="shared" si="383"/>
        <v>0.30650287559277573</v>
      </c>
      <c r="CF72" s="91">
        <f t="shared" si="383"/>
        <v>0.29059785901838014</v>
      </c>
      <c r="CG72" s="22"/>
      <c r="CH72" s="22"/>
      <c r="CI72" s="22"/>
      <c r="CJ72" s="22"/>
      <c r="CK72" s="22"/>
      <c r="CL72" s="22"/>
      <c r="CM72" s="23" t="s">
        <v>45</v>
      </c>
      <c r="CS72" s="23" t="s">
        <v>45</v>
      </c>
    </row>
    <row r="73" spans="1:97" x14ac:dyDescent="0.55000000000000004">
      <c r="A73">
        <v>31</v>
      </c>
      <c r="B73" s="68" t="s">
        <v>543</v>
      </c>
      <c r="C73" s="68"/>
      <c r="D73" s="68"/>
      <c r="E73" s="68"/>
      <c r="F73" s="72"/>
      <c r="G73" s="126">
        <f>INDEX(三表!$A$8:$CB$189,MATCH(financials!$A73,三表!$A$8:$A$189),MATCH(financials!G$1,三表!$A$8:$CB$8))</f>
        <v>15056</v>
      </c>
      <c r="H73" s="126">
        <f>INDEX(三表!$A$8:$CB$189,MATCH(financials!$A73,三表!$A$8:$A$189),MATCH(financials!H$1,三表!$A$8:$CB$8))</f>
        <v>23430</v>
      </c>
      <c r="I73" s="126">
        <f>INDEX(三表!$A$8:$CB$189,MATCH(financials!$A73,三表!$A$8:$A$189),MATCH(financials!I$1,三表!$A$8:$CB$8))</f>
        <v>25726</v>
      </c>
      <c r="J73" s="126">
        <f>INDEX(三表!$A$8:$CB$189,MATCH(financials!$A73,三表!$A$8:$A$189),MATCH(financials!J$1,三表!$A$8:$CB$8))</f>
        <v>6928</v>
      </c>
      <c r="K73" s="126">
        <f>INDEX(三表!$A$8:$CB$189,MATCH(financials!$A73,三表!$A$8:$A$189),MATCH(financials!K$1,三表!$A$8:$CB$8))</f>
        <v>12806</v>
      </c>
      <c r="L73" s="126">
        <f>INDEX(三表!$A$8:$CB$189,MATCH(financials!$A73,三表!$A$8:$A$189),MATCH(financials!L$1,三表!$A$8:$CB$8))</f>
        <v>16765</v>
      </c>
      <c r="M73" s="126">
        <f>INDEX(三表!$A$8:$CB$189,MATCH(financials!$A73,三表!$A$8:$A$189),MATCH(financials!M$1,三表!$A$8:$CB$8))</f>
        <v>28153</v>
      </c>
      <c r="N73" s="126">
        <f>INDEX(三表!$A$8:$CB$189,MATCH(financials!$A73,三表!$A$8:$A$189),MATCH(financials!N$1,三表!$A$8:$CB$8))</f>
        <v>12803</v>
      </c>
      <c r="O73" s="126">
        <f>INDEX(三表!$A$8:$CB$189,MATCH(financials!$A73,三表!$A$8:$A$189),MATCH(financials!O$1,三表!$A$8:$CB$8))</f>
        <v>13006</v>
      </c>
      <c r="P73" s="126">
        <f>INDEX(三表!$A$8:$CB$189,MATCH(financials!$A73,三表!$A$8:$A$189),MATCH(financials!P$1,三表!$A$8:$CB$8))</f>
        <v>16310</v>
      </c>
      <c r="Q73" s="126">
        <f>INDEX(三表!$A$8:$CB$189,MATCH(financials!$A73,三表!$A$8:$A$189),MATCH(financials!Q$1,三表!$A$8:$CB$8))</f>
        <v>24380</v>
      </c>
      <c r="R73" s="126">
        <f>INDEX(三表!$A$8:$CB$189,MATCH(financials!$A73,三表!$A$8:$A$189),MATCH(financials!R$1,三表!$A$8:$CB$8))</f>
        <v>12865</v>
      </c>
      <c r="S73" s="126">
        <f>INDEX(三表!$A$8:$CB$189,MATCH(financials!$A73,三表!$A$8:$A$189),MATCH(financials!S$1,三表!$A$8:$CB$8))</f>
        <v>17096</v>
      </c>
      <c r="T73" s="126">
        <f>INDEX(三表!$A$8:$CB$189,MATCH(financials!$A73,三表!$A$8:$A$189),MATCH(financials!T$1,三表!$A$8:$CB$8))</f>
        <v>15296</v>
      </c>
      <c r="U73" s="126">
        <f>INDEX(三表!$A$8:$CB$189,MATCH(financials!$A73,三表!$A$8:$A$189),MATCH(financials!U$1,三表!$A$8:$CB$8))</f>
        <v>21817</v>
      </c>
      <c r="V73" s="126">
        <f>INDEX(三表!$A$8:$CB$189,MATCH(financials!$A73,三表!$A$8:$A$189),MATCH(financials!V$1,三表!$A$8:$CB$8))</f>
        <v>10253</v>
      </c>
      <c r="W73" s="126">
        <f>INDEX(三表!$A$8:$CB$189,MATCH(financials!$A73,三表!$A$8:$A$189),MATCH(financials!W$1,三表!$A$8:$CB$8))</f>
        <v>11800</v>
      </c>
      <c r="X73" s="126">
        <f>INDEX(三表!$A$8:$CB$189,MATCH(financials!$A73,三表!$A$8:$A$189),MATCH(financials!X$1,三表!$A$8:$CB$8))</f>
        <v>13437</v>
      </c>
      <c r="Y73" s="126">
        <f>INDEX(三表!$A$8:$CB$189,MATCH(financials!$A73,三表!$A$8:$A$189),MATCH(financials!Y$1,三表!$A$8:$CB$8))</f>
        <v>19419</v>
      </c>
      <c r="Z73" s="126">
        <f>INDEX(三表!$A$8:$CB$189,MATCH(financials!$A73,三表!$A$8:$A$189),MATCH(financials!Z$1,三表!$A$8:$CB$8))</f>
        <v>-4150</v>
      </c>
      <c r="AA73" s="126">
        <f>INDEX(三表!$A$8:$CB$189,MATCH(financials!$A73,三表!$A$8:$A$189),MATCH(financials!AA$1,三表!$A$8:$CB$8))</f>
        <v>12476</v>
      </c>
      <c r="AB73" s="126">
        <f>INDEX(三表!$A$8:$CB$189,MATCH(financials!$A73,三表!$A$8:$A$189),MATCH(financials!AB$1,三表!$A$8:$CB$8))</f>
        <v>15361</v>
      </c>
      <c r="AC73" s="126">
        <f>INDEX(三表!$A$8:$CB$189,MATCH(financials!$A73,三表!$A$8:$A$189),MATCH(financials!AC$1,三表!$A$8:$CB$8))</f>
        <v>23374</v>
      </c>
      <c r="AD73" s="126">
        <f>INDEX(三表!$A$8:$CB$189,MATCH(financials!$A73,三表!$A$8:$A$189),MATCH(financials!AD$1,三表!$A$8:$CB$8))</f>
        <v>-4474</v>
      </c>
      <c r="AE73" s="126">
        <f>INDEX(三表!$A$8:$CB$189,MATCH(financials!$A73,三表!$A$8:$A$189),MATCH(financials!AE$1,三表!$A$8:$CB$8))</f>
        <v>15183</v>
      </c>
      <c r="AF73" s="126">
        <f>INDEX(三表!$A$8:$CB$189,MATCH(financials!$A73,三表!$A$8:$A$189),MATCH(financials!AF$1,三表!$A$8:$CB$8))</f>
        <v>15559</v>
      </c>
      <c r="AG73" s="126">
        <f>INDEX(三表!$A$8:$CB$189,MATCH(financials!$A73,三表!$A$8:$A$189),MATCH(financials!AG$1,三表!$A$8:$CB$8))</f>
        <v>18634</v>
      </c>
      <c r="AH73" s="126">
        <f>INDEX(三表!$A$8:$CB$189,MATCH(financials!$A73,三表!$A$8:$A$189),MATCH(financials!AH$1,三表!$A$8:$CB$8))</f>
        <v>3058</v>
      </c>
      <c r="AI73" s="126">
        <f>INDEX(三表!$A$8:$CB$189,MATCH(financials!$A73,三表!$A$8:$A$189),MATCH(financials!AI$1,三表!$A$8:$CB$8))</f>
        <v>15676</v>
      </c>
      <c r="AJ73" s="126">
        <f>INDEX(三表!$A$8:$CB$189,MATCH(financials!$A73,三表!$A$8:$A$189),MATCH(financials!AJ$1,三表!$A$8:$CB$8))</f>
        <v>20185</v>
      </c>
      <c r="AK73" s="126">
        <f>INDEX(三表!$A$8:$CB$189,MATCH(financials!$A73,三表!$A$8:$A$189),MATCH(financials!AK$1,三表!$A$8:$CB$8))</f>
        <v>0</v>
      </c>
      <c r="AL73" s="126">
        <f>INDEX(三表!$A$8:$CB$189,MATCH(financials!$A73,三表!$A$8:$A$189),MATCH(financials!AL$1,三表!$A$8:$CB$8))</f>
        <v>10522</v>
      </c>
      <c r="AM73" s="126">
        <f>INDEX(三表!$A$8:$CB$189,MATCH(financials!$A73,三表!$A$8:$A$189),MATCH(financials!AM$1,三表!$A$8:$CB$8))</f>
        <v>7740</v>
      </c>
      <c r="AN73" s="126">
        <f>INDEX(三表!$A$8:$CB$189,MATCH(financials!$A73,三表!$A$8:$A$189),MATCH(financials!AN$1,三表!$A$8:$CB$8))</f>
        <v>21290</v>
      </c>
      <c r="AO73" s="126">
        <f>INDEX(三表!$A$8:$CB$189,MATCH(financials!$A73,三表!$A$8:$A$189),MATCH(financials!AO$1,三表!$A$8:$CB$8))</f>
        <v>25212</v>
      </c>
      <c r="AP73" s="126">
        <f>INDEX(三表!$A$8:$CB$189,MATCH(financials!$A73,三表!$A$8:$A$189),MATCH(financials!AP$1,三表!$A$8:$CB$8))</f>
        <v>25195</v>
      </c>
      <c r="AQ73" s="126">
        <f>INDEX(三表!$A$8:$CB$189,MATCH(financials!$A73,三表!$A$8:$A$189),MATCH(financials!AQ$1,三表!$A$8:$CB$8))</f>
        <v>6451</v>
      </c>
      <c r="AR73" s="126">
        <f>INDEX(三表!$A$8:$CB$189,MATCH(financials!$A73,三表!$A$8:$A$189),MATCH(financials!AR$1,三表!$A$8:$CB$8))</f>
        <v>19024</v>
      </c>
      <c r="AS73" s="126">
        <f>INDEX(三表!$A$8:$CB$189,MATCH(financials!$A73,三表!$A$8:$A$189),MATCH(financials!AS$1,三表!$A$8:$CB$8))</f>
        <v>28920</v>
      </c>
      <c r="AT73" s="126">
        <f>INDEX(三表!$A$8:$CB$189,MATCH(financials!$A73,三表!$A$8:$A$189),MATCH(financials!AT$1,三表!$A$8:$CB$8))</f>
        <v>12016</v>
      </c>
      <c r="AU73" s="126">
        <f>INDEX(三表!$A$8:$CB$189,MATCH(financials!$A73,三表!$A$8:$A$189),MATCH(financials!AU$1,三表!$A$8:$CB$8))</f>
        <v>22029</v>
      </c>
      <c r="AV73" s="126">
        <f>INDEX(三表!$A$8:$CB$189,MATCH(financials!$A73,三表!$A$8:$A$189),MATCH(financials!AV$1,三表!$A$8:$CB$8))</f>
        <v>34155</v>
      </c>
      <c r="AW73" s="126">
        <f>INDEX(三表!$A$8:$CB$189,MATCH(financials!$A73,三表!$A$8:$A$189),MATCH(financials!AW$1,三表!$A$8:$CB$8))</f>
        <v>30662</v>
      </c>
      <c r="AX73" s="126">
        <f>INDEX(三表!$A$8:$CB$189,MATCH(financials!$A73,三表!$A$8:$A$189),MATCH(financials!AX$1,三表!$A$8:$CB$8))</f>
        <v>20801</v>
      </c>
      <c r="AY73" s="126">
        <f>INDEX(三表!$A$8:$CB$189,MATCH(financials!$A73,三表!$A$8:$A$189),MATCH(financials!AY$1,三表!$A$8:$CB$8))</f>
        <v>29203</v>
      </c>
      <c r="AZ73" s="126">
        <f>INDEX(三表!$A$8:$CB$189,MATCH(financials!$A73,三表!$A$8:$A$189),MATCH(financials!AZ$1,三表!$A$8:$CB$8))</f>
        <v>36353</v>
      </c>
      <c r="BA73" s="126">
        <f>INDEX(三表!$A$8:$CB$189,MATCH(financials!$A73,三表!$A$8:$A$189),MATCH(financials!BA$1,三表!$A$8:$CB$8))</f>
        <v>40194</v>
      </c>
      <c r="BB73" s="126">
        <f>INDEX(三表!$A$8:$CB$189,MATCH(financials!$A73,三表!$A$8:$A$189),MATCH(financials!BB$1,三表!$A$8:$CB$8))</f>
        <v>24169</v>
      </c>
      <c r="BC73" s="126">
        <f>INDEX(三表!$A$8:$CB$189,MATCH(financials!$A73,三表!$A$8:$A$189),MATCH(financials!BC$1,三表!$A$8:$CB$8))</f>
        <v>32299</v>
      </c>
      <c r="BD73" s="126">
        <f>INDEX(三表!$A$8:$CB$189,MATCH(financials!$A73,三表!$A$8:$A$189),MATCH(financials!BD$1,三表!$A$8:$CB$8))</f>
        <v>39955</v>
      </c>
      <c r="BE73" s="126">
        <f>INDEX(三表!$A$8:$CB$189,MATCH(financials!$A73,三表!$A$8:$A$189),MATCH(financials!BE$1,三表!$A$8:$CB$8))</f>
        <v>50587</v>
      </c>
      <c r="BF73" s="126">
        <f>INDEX(三表!$A$8:$CB$189,MATCH(financials!$A73,三表!$A$8:$A$189),MATCH(financials!BF$1,三表!$A$8:$CB$8))</f>
        <v>27774</v>
      </c>
      <c r="BG73" s="126">
        <f>INDEX(三表!$A$8:$CB$189,MATCH(financials!$A73,三表!$A$8:$A$189),MATCH(financials!BG$1,三表!$A$8:$CB$8))</f>
        <v>35031</v>
      </c>
      <c r="BH73" s="126">
        <f>INDEX(三表!$A$8:$CB$189,MATCH(financials!$A73,三表!$A$8:$A$189),MATCH(financials!BH$1,三表!$A$8:$CB$8))</f>
        <v>36631</v>
      </c>
      <c r="BI73" s="126">
        <f>INDEX(三表!$A$8:$CB$189,MATCH(financials!$A73,三表!$A$8:$A$189),MATCH(financials!BI$1,三表!$A$8:$CB$8))</f>
        <v>54262</v>
      </c>
      <c r="BJ73" s="126">
        <f>INDEX(三表!$A$8:$CB$189,MATCH(financials!$A73,三表!$A$8:$A$189),MATCH(financials!BJ$1,三表!$A$8:$CB$8))</f>
        <v>26440</v>
      </c>
      <c r="BK73" s="126">
        <f>INDEX(三表!$A$8:$CB$189,MATCH(financials!$A73,三表!$A$8:$A$189),MATCH(financials!BK$1,三表!$A$8:$CB$8))</f>
        <v>30855</v>
      </c>
      <c r="BL73" s="126">
        <f>INDEX(三表!$A$8:$CB$189,MATCH(financials!$A73,三表!$A$8:$A$189),MATCH(financials!BL$1,三表!$A$8:$CB$8))</f>
        <v>46284</v>
      </c>
      <c r="BM73" s="126">
        <f>INDEX(三表!$A$8:$CB$189,MATCH(financials!$A73,三表!$A$8:$A$189),MATCH(financials!BM$1,三表!$A$8:$CB$8))</f>
        <v>44634</v>
      </c>
      <c r="BN73" s="126">
        <f>INDEX(三表!$A$8:$CB$189,MATCH(financials!$A73,三表!$A$8:$A$189),MATCH(financials!BN$1,三表!$A$8:$CB$8))</f>
        <v>26665</v>
      </c>
      <c r="BO73" s="126">
        <f>INDEX(三表!$A$8:$CB$189,MATCH(financials!$A73,三表!$A$8:$A$189),MATCH(financials!BO$1,三表!$A$8:$CB$8))</f>
        <v>23935</v>
      </c>
      <c r="BP73" s="126">
        <f>INDEX(三表!$A$8:$CB$189,MATCH(financials!$A73,三表!$A$8:$A$189),MATCH(financials!BP$1,三表!$A$8:$CB$8))</f>
        <v>35341</v>
      </c>
      <c r="BQ73" s="126">
        <f>INDEX(三表!$A$8:$CB$189,MATCH(financials!$A73,三表!$A$8:$A$189),MATCH(financials!BQ$1,三表!$A$8:$CB$8))</f>
        <v>40201</v>
      </c>
      <c r="BR73" s="126">
        <f>INDEX(三表!$A$8:$CB$189,MATCH(financials!$A73,三表!$A$8:$A$189),MATCH(financials!BR$1,三表!$A$8:$CB$8))</f>
        <v>25719</v>
      </c>
      <c r="BS73" s="126">
        <f>INDEX(三表!$A$8:$CB$189,MATCH(financials!$A73,三表!$A$8:$A$189),MATCH(financials!BS$1,三表!$A$8:$CB$8))</f>
        <v>26819</v>
      </c>
      <c r="BT73" s="126">
        <f>INDEX(三表!$A$8:$CB$189,MATCH(financials!$A73,三表!$A$8:$A$189),MATCH(financials!BT$1,三表!$A$8:$CB$8))</f>
        <v>29532</v>
      </c>
      <c r="BU73" s="126">
        <f>INDEX(三表!$A$8:$CB$189,MATCH(financials!$A73,三表!$A$8:$A$189),MATCH(financials!BU$1,三表!$A$8:$CB$8))</f>
        <v>27566</v>
      </c>
      <c r="BV73" s="126">
        <f>INDEX(三表!$A$8:$CB$189,MATCH(financials!$A73,三表!$A$8:$A$189),MATCH(financials!BV$1,三表!$A$8:$CB$8))</f>
        <v>18244</v>
      </c>
      <c r="BW73" s="126">
        <f>INDEX(三表!$A$8:$CB$189,MATCH(financials!$A73,三表!$A$8:$A$189),MATCH(financials!BW$1,三表!$A$8:$CB$8))</f>
        <v>20644</v>
      </c>
      <c r="BX73" s="126">
        <f>INDEX(三表!$A$8:$CB$189,MATCH(financials!$A73,三表!$A$8:$A$189),MATCH(financials!BX$1,三表!$A$8:$CB$8))</f>
        <v>19432</v>
      </c>
      <c r="BY73" s="126">
        <f>INDEX(三表!$A$8:$CB$189,MATCH(financials!$A73,三表!$A$8:$A$189),MATCH(financials!BY$1,三表!$A$8:$CB$8))</f>
        <v>27718</v>
      </c>
      <c r="BZ73" s="126">
        <f>INDEX(三表!$A$8:$CB$189,MATCH(financials!$A73,三表!$A$8:$A$189),MATCH(financials!BZ$1,三表!$A$8:$CB$8))</f>
        <v>4817</v>
      </c>
      <c r="CA73" s="126">
        <f>INDEX(三表!$A$8:$CB$189,MATCH(financials!$A73,三表!$A$8:$A$189),MATCH(financials!CA$1,三表!$A$8:$CB$8))</f>
        <v>11807</v>
      </c>
      <c r="CB73" s="126">
        <f>INDEX(三表!$A$8:$CB$189,MATCH(financials!$A73,三表!$A$8:$A$189),MATCH(financials!CB$1,三表!$A$8:$CB$8))</f>
        <v>15918</v>
      </c>
      <c r="CC73" s="126">
        <f>INDEX(三表!$A$8:$CB$189,MATCH(financials!$A73,三表!$A$8:$A$189),MATCH(financials!CC$1,三表!$A$8:$CB$8))</f>
        <v>11328</v>
      </c>
      <c r="CD73" s="126">
        <f>INDEX(三表!$A$8:$CB$189,MATCH(financials!$A73,三表!$A$8:$A$189),MATCH(financials!CD$1,三表!$A$8:$CB$8))</f>
        <v>16470</v>
      </c>
      <c r="CE73" s="126">
        <f>INDEX(三表!$A$8:$CB$189,MATCH(financials!$A73,三表!$A$8:$A$189),MATCH(financials!CE$1,三表!$A$8:$CB$8))</f>
        <v>26943</v>
      </c>
      <c r="CF73" s="126">
        <f>INDEX(三表!$A$8:$CB$189,MATCH(financials!$A73,三表!$A$8:$A$189),MATCH(financials!CF$1,三表!$A$8:$CB$8))</f>
        <v>27614</v>
      </c>
      <c r="CG73" s="72"/>
      <c r="CH73" s="72"/>
      <c r="CI73" s="72"/>
      <c r="CJ73" s="72"/>
      <c r="CK73" s="72"/>
      <c r="CL73" s="72"/>
      <c r="CM73" s="23" t="s">
        <v>45</v>
      </c>
      <c r="CS73" s="23" t="s">
        <v>45</v>
      </c>
    </row>
    <row r="74" spans="1:97" x14ac:dyDescent="0.55000000000000004">
      <c r="B74" s="69"/>
      <c r="C74" s="125" t="s">
        <v>702</v>
      </c>
      <c r="D74" s="22"/>
      <c r="E74" s="22"/>
      <c r="F74" s="22"/>
      <c r="G74" s="128">
        <f>IFERROR(G73/$G$4,"-")</f>
        <v>6.4572298586837648E-2</v>
      </c>
      <c r="H74" s="128">
        <f t="shared" ref="H74:BS74" si="384">IFERROR(H73/$G$4,"-")</f>
        <v>0.10048677974824695</v>
      </c>
      <c r="I74" s="128">
        <f t="shared" si="384"/>
        <v>0.11033388373040551</v>
      </c>
      <c r="J74" s="128">
        <f t="shared" si="384"/>
        <v>2.9712864280659619E-2</v>
      </c>
      <c r="K74" s="128">
        <f t="shared" si="384"/>
        <v>5.4922479788990626E-2</v>
      </c>
      <c r="L74" s="128">
        <f t="shared" si="384"/>
        <v>7.1901872064846786E-2</v>
      </c>
      <c r="M74" s="128">
        <f t="shared" si="384"/>
        <v>0.12074282160701649</v>
      </c>
      <c r="N74" s="128">
        <f t="shared" si="384"/>
        <v>5.4909613363926836E-2</v>
      </c>
      <c r="O74" s="128">
        <f t="shared" si="384"/>
        <v>5.5780241459910361E-2</v>
      </c>
      <c r="P74" s="128">
        <f t="shared" si="384"/>
        <v>6.9950464263504389E-2</v>
      </c>
      <c r="Q74" s="128">
        <f t="shared" si="384"/>
        <v>0.10456114768511569</v>
      </c>
      <c r="R74" s="128">
        <f t="shared" si="384"/>
        <v>5.5175519481911954E-2</v>
      </c>
      <c r="S74" s="128">
        <f t="shared" si="384"/>
        <v>7.3321467630218948E-2</v>
      </c>
      <c r="T74" s="128">
        <f t="shared" si="384"/>
        <v>6.5601612591941333E-2</v>
      </c>
      <c r="U74" s="128">
        <f t="shared" si="384"/>
        <v>9.3568931872279285E-2</v>
      </c>
      <c r="V74" s="128">
        <f t="shared" si="384"/>
        <v>4.3973152059700212E-2</v>
      </c>
      <c r="W74" s="128">
        <f t="shared" si="384"/>
        <v>5.0607938584264364E-2</v>
      </c>
      <c r="X74" s="128">
        <f t="shared" si="384"/>
        <v>5.762871786074239E-2</v>
      </c>
      <c r="Y74" s="128">
        <f t="shared" si="384"/>
        <v>8.3284369437951672E-2</v>
      </c>
      <c r="Z74" s="128">
        <f t="shared" si="384"/>
        <v>-1.7798554671584501E-2</v>
      </c>
      <c r="AA74" s="128">
        <f t="shared" si="384"/>
        <v>5.3507173031973068E-2</v>
      </c>
      <c r="AB74" s="128">
        <f t="shared" si="384"/>
        <v>6.5880385134990241E-2</v>
      </c>
      <c r="AC74" s="128">
        <f t="shared" si="384"/>
        <v>0.10024660648038942</v>
      </c>
      <c r="AD74" s="128">
        <f t="shared" si="384"/>
        <v>-1.9188128578474472E-2</v>
      </c>
      <c r="AE74" s="128">
        <f t="shared" si="384"/>
        <v>6.5116977247871674E-2</v>
      </c>
      <c r="AF74" s="128">
        <f t="shared" si="384"/>
        <v>6.6729569189200783E-2</v>
      </c>
      <c r="AG74" s="128">
        <f t="shared" si="384"/>
        <v>7.991765487959171E-2</v>
      </c>
      <c r="AH74" s="128">
        <f t="shared" si="384"/>
        <v>1.3115175948362747E-2</v>
      </c>
      <c r="AI74" s="128">
        <f t="shared" si="384"/>
        <v>6.7231359766688828E-2</v>
      </c>
      <c r="AJ74" s="128">
        <f t="shared" si="384"/>
        <v>8.6569596637574256E-2</v>
      </c>
      <c r="AK74" s="128">
        <f t="shared" si="384"/>
        <v>0</v>
      </c>
      <c r="AL74" s="128">
        <f t="shared" si="384"/>
        <v>4.5126841507087255E-2</v>
      </c>
      <c r="AM74" s="128">
        <f t="shared" si="384"/>
        <v>3.319537666459374E-2</v>
      </c>
      <c r="AN74" s="128">
        <f t="shared" si="384"/>
        <v>9.1308729869405789E-2</v>
      </c>
      <c r="AO74" s="128">
        <f t="shared" si="384"/>
        <v>0.10812943623614178</v>
      </c>
      <c r="AP74" s="128">
        <f t="shared" si="384"/>
        <v>0.10805652649411361</v>
      </c>
      <c r="AQ74" s="128">
        <f t="shared" si="384"/>
        <v>2.766710269551605E-2</v>
      </c>
      <c r="AR74" s="128">
        <f t="shared" si="384"/>
        <v>8.1590290137885185E-2</v>
      </c>
      <c r="AS74" s="128">
        <f t="shared" si="384"/>
        <v>0.12403233761499367</v>
      </c>
      <c r="AT74" s="128">
        <f t="shared" si="384"/>
        <v>5.1534321188857674E-2</v>
      </c>
      <c r="AU74" s="128">
        <f t="shared" si="384"/>
        <v>9.4478159243454207E-2</v>
      </c>
      <c r="AV74" s="128">
        <f t="shared" si="384"/>
        <v>0.14648424935131774</v>
      </c>
      <c r="AW74" s="128">
        <f t="shared" si="384"/>
        <v>0.13150344176870457</v>
      </c>
      <c r="AX74" s="128">
        <f t="shared" si="384"/>
        <v>8.9211502584007035E-2</v>
      </c>
      <c r="AY74" s="128">
        <f t="shared" si="384"/>
        <v>0.1252460703793451</v>
      </c>
      <c r="AZ74" s="128">
        <f t="shared" si="384"/>
        <v>0.15591105011472561</v>
      </c>
      <c r="BA74" s="128">
        <f t="shared" si="384"/>
        <v>0.17238436300473914</v>
      </c>
      <c r="BB74" s="128">
        <f t="shared" si="384"/>
        <v>0.10365620912229537</v>
      </c>
      <c r="BC74" s="128">
        <f t="shared" si="384"/>
        <v>0.13852422104518258</v>
      </c>
      <c r="BD74" s="128">
        <f t="shared" si="384"/>
        <v>0.17135933780799004</v>
      </c>
      <c r="BE74" s="128">
        <f t="shared" si="384"/>
        <v>0.21695794823408315</v>
      </c>
      <c r="BF74" s="128">
        <f t="shared" si="384"/>
        <v>0.11911736324062359</v>
      </c>
      <c r="BG74" s="128">
        <f t="shared" si="384"/>
        <v>0.15024124546994619</v>
      </c>
      <c r="BH74" s="128">
        <f t="shared" si="384"/>
        <v>0.15710333883730407</v>
      </c>
      <c r="BI74" s="128">
        <f t="shared" si="384"/>
        <v>0.2327193189372333</v>
      </c>
      <c r="BJ74" s="128">
        <f t="shared" si="384"/>
        <v>0.11339609289558895</v>
      </c>
      <c r="BK74" s="128">
        <f t="shared" si="384"/>
        <v>0.13233118178114212</v>
      </c>
      <c r="BL74" s="128">
        <f t="shared" si="384"/>
        <v>0.19850320588424505</v>
      </c>
      <c r="BM74" s="128">
        <f t="shared" si="384"/>
        <v>0.19142667209915726</v>
      </c>
      <c r="BN74" s="128">
        <f t="shared" si="384"/>
        <v>0.11436107477537366</v>
      </c>
      <c r="BO74" s="128">
        <f t="shared" si="384"/>
        <v>0.10265262796731928</v>
      </c>
      <c r="BP74" s="128">
        <f t="shared" si="384"/>
        <v>0.15157077605987176</v>
      </c>
      <c r="BQ74" s="128">
        <f t="shared" si="384"/>
        <v>0.17241438466322132</v>
      </c>
      <c r="BR74" s="128">
        <f t="shared" si="384"/>
        <v>0.11030386207192332</v>
      </c>
      <c r="BS74" s="128">
        <f t="shared" si="384"/>
        <v>0.11502155126198185</v>
      </c>
      <c r="BT74" s="128">
        <f t="shared" ref="BT74:CF74" si="385">IFERROR(BT73/$G$4,"-")</f>
        <v>0.12665708832800807</v>
      </c>
      <c r="BU74" s="128">
        <f t="shared" si="385"/>
        <v>0.11822529110286707</v>
      </c>
      <c r="BV74" s="128">
        <f t="shared" si="385"/>
        <v>7.824501962129822E-2</v>
      </c>
      <c r="BW74" s="128">
        <f t="shared" si="385"/>
        <v>8.853815967233504E-2</v>
      </c>
      <c r="BX74" s="128">
        <f t="shared" si="385"/>
        <v>8.3340123946561442E-2</v>
      </c>
      <c r="BY74" s="128">
        <f t="shared" si="385"/>
        <v>0.11887718997276607</v>
      </c>
      <c r="BZ74" s="128">
        <f t="shared" si="385"/>
        <v>2.0659189844101818E-2</v>
      </c>
      <c r="CA74" s="128">
        <f t="shared" si="385"/>
        <v>5.0637960242746555E-2</v>
      </c>
      <c r="CB74" s="128">
        <f t="shared" si="385"/>
        <v>6.8269251388501706E-2</v>
      </c>
      <c r="CC74" s="128">
        <f t="shared" si="385"/>
        <v>4.8583621040893789E-2</v>
      </c>
      <c r="CD74" s="128">
        <f t="shared" si="385"/>
        <v>7.0636673600240174E-2</v>
      </c>
      <c r="CE74" s="128">
        <f t="shared" si="385"/>
        <v>0.11555336349795209</v>
      </c>
      <c r="CF74" s="128">
        <f t="shared" si="385"/>
        <v>0.11843115390388781</v>
      </c>
      <c r="CG74" s="93"/>
      <c r="CH74" s="93"/>
      <c r="CI74" s="93"/>
      <c r="CJ74" s="93"/>
      <c r="CK74" s="93"/>
      <c r="CL74" s="93"/>
      <c r="CM74" s="23" t="s">
        <v>45</v>
      </c>
      <c r="CN74" s="23"/>
      <c r="CO74" s="23"/>
      <c r="CS74" s="23" t="s">
        <v>45</v>
      </c>
    </row>
    <row r="75" spans="1:97" x14ac:dyDescent="0.55000000000000004">
      <c r="CM75" s="23" t="s">
        <v>45</v>
      </c>
      <c r="CS75" s="23" t="s">
        <v>45</v>
      </c>
    </row>
    <row r="76" spans="1:97" x14ac:dyDescent="0.55000000000000004">
      <c r="B76" s="68" t="s">
        <v>102</v>
      </c>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c r="CL76" s="72"/>
      <c r="CM76" s="23" t="s">
        <v>45</v>
      </c>
      <c r="CS76" s="23" t="s">
        <v>45</v>
      </c>
    </row>
    <row r="77" spans="1:97" x14ac:dyDescent="0.55000000000000004">
      <c r="C77" t="s">
        <v>70</v>
      </c>
      <c r="G77" s="3">
        <f>G25-(G4-G23)</f>
        <v>0</v>
      </c>
      <c r="H77" s="3">
        <f t="shared" ref="H77:BS77" si="386">H25-(H4-H23)</f>
        <v>0</v>
      </c>
      <c r="I77" s="3">
        <f t="shared" si="386"/>
        <v>0</v>
      </c>
      <c r="J77" s="3">
        <f t="shared" si="386"/>
        <v>0</v>
      </c>
      <c r="K77" s="3">
        <f t="shared" si="386"/>
        <v>0</v>
      </c>
      <c r="L77" s="3">
        <f t="shared" si="386"/>
        <v>0</v>
      </c>
      <c r="M77" s="3">
        <f t="shared" si="386"/>
        <v>0</v>
      </c>
      <c r="N77" s="3">
        <f t="shared" si="386"/>
        <v>0</v>
      </c>
      <c r="O77" s="3">
        <f t="shared" si="386"/>
        <v>0</v>
      </c>
      <c r="P77" s="3">
        <f t="shared" si="386"/>
        <v>0</v>
      </c>
      <c r="Q77" s="3">
        <f t="shared" si="386"/>
        <v>0</v>
      </c>
      <c r="R77" s="3">
        <f t="shared" si="386"/>
        <v>0</v>
      </c>
      <c r="S77" s="3">
        <f t="shared" si="386"/>
        <v>0</v>
      </c>
      <c r="T77" s="3">
        <f t="shared" si="386"/>
        <v>0</v>
      </c>
      <c r="U77" s="3">
        <f t="shared" si="386"/>
        <v>0</v>
      </c>
      <c r="V77" s="3">
        <f t="shared" si="386"/>
        <v>0</v>
      </c>
      <c r="W77" s="3">
        <f t="shared" si="386"/>
        <v>0</v>
      </c>
      <c r="X77" s="3">
        <f t="shared" si="386"/>
        <v>0</v>
      </c>
      <c r="Y77" s="3">
        <f t="shared" si="386"/>
        <v>0</v>
      </c>
      <c r="Z77" s="3">
        <f t="shared" si="386"/>
        <v>0</v>
      </c>
      <c r="AA77" s="3">
        <f t="shared" si="386"/>
        <v>0</v>
      </c>
      <c r="AB77" s="3">
        <f t="shared" si="386"/>
        <v>0</v>
      </c>
      <c r="AC77" s="3">
        <f t="shared" si="386"/>
        <v>0</v>
      </c>
      <c r="AD77" s="3">
        <f t="shared" si="386"/>
        <v>0</v>
      </c>
      <c r="AE77" s="3">
        <f t="shared" si="386"/>
        <v>0</v>
      </c>
      <c r="AF77" s="3">
        <f t="shared" si="386"/>
        <v>0</v>
      </c>
      <c r="AG77" s="3">
        <f t="shared" si="386"/>
        <v>0</v>
      </c>
      <c r="AH77" s="3">
        <f t="shared" si="386"/>
        <v>0</v>
      </c>
      <c r="AI77" s="3">
        <f t="shared" si="386"/>
        <v>0</v>
      </c>
      <c r="AJ77" s="3">
        <f t="shared" si="386"/>
        <v>0</v>
      </c>
      <c r="AK77" s="3">
        <f t="shared" si="386"/>
        <v>0</v>
      </c>
      <c r="AL77" s="3">
        <f t="shared" si="386"/>
        <v>0</v>
      </c>
      <c r="AM77" s="3">
        <f t="shared" si="386"/>
        <v>0</v>
      </c>
      <c r="AN77" s="3">
        <f t="shared" si="386"/>
        <v>0</v>
      </c>
      <c r="AO77" s="3">
        <f t="shared" si="386"/>
        <v>0</v>
      </c>
      <c r="AP77" s="3">
        <f t="shared" si="386"/>
        <v>0</v>
      </c>
      <c r="AQ77" s="3">
        <f t="shared" si="386"/>
        <v>0</v>
      </c>
      <c r="AR77" s="3">
        <f t="shared" si="386"/>
        <v>0</v>
      </c>
      <c r="AS77" s="3">
        <f t="shared" si="386"/>
        <v>0</v>
      </c>
      <c r="AT77" s="3">
        <f t="shared" si="386"/>
        <v>0</v>
      </c>
      <c r="AU77" s="3">
        <f t="shared" si="386"/>
        <v>0</v>
      </c>
      <c r="AV77" s="3">
        <f t="shared" si="386"/>
        <v>0</v>
      </c>
      <c r="AW77" s="3">
        <f t="shared" si="386"/>
        <v>0</v>
      </c>
      <c r="AX77" s="3">
        <f t="shared" si="386"/>
        <v>0</v>
      </c>
      <c r="AY77" s="3">
        <f t="shared" si="386"/>
        <v>0</v>
      </c>
      <c r="AZ77" s="3">
        <f t="shared" si="386"/>
        <v>0</v>
      </c>
      <c r="BA77" s="3">
        <f t="shared" si="386"/>
        <v>0</v>
      </c>
      <c r="BB77" s="3">
        <f t="shared" si="386"/>
        <v>0</v>
      </c>
      <c r="BC77" s="3">
        <f t="shared" si="386"/>
        <v>0</v>
      </c>
      <c r="BD77" s="3">
        <f t="shared" si="386"/>
        <v>0</v>
      </c>
      <c r="BE77" s="3">
        <f t="shared" si="386"/>
        <v>0</v>
      </c>
      <c r="BF77" s="3">
        <f t="shared" si="386"/>
        <v>0</v>
      </c>
      <c r="BG77" s="3">
        <f t="shared" si="386"/>
        <v>0</v>
      </c>
      <c r="BH77" s="3">
        <f t="shared" si="386"/>
        <v>0</v>
      </c>
      <c r="BI77" s="3">
        <f t="shared" si="386"/>
        <v>0</v>
      </c>
      <c r="BJ77" s="3">
        <f t="shared" si="386"/>
        <v>0</v>
      </c>
      <c r="BK77" s="3">
        <f t="shared" si="386"/>
        <v>0</v>
      </c>
      <c r="BL77" s="3">
        <f t="shared" si="386"/>
        <v>0</v>
      </c>
      <c r="BM77" s="3">
        <f t="shared" si="386"/>
        <v>0</v>
      </c>
      <c r="BN77" s="3">
        <f t="shared" si="386"/>
        <v>0</v>
      </c>
      <c r="BO77" s="3">
        <f t="shared" si="386"/>
        <v>0</v>
      </c>
      <c r="BP77" s="3">
        <f t="shared" si="386"/>
        <v>0</v>
      </c>
      <c r="BQ77" s="3">
        <f t="shared" si="386"/>
        <v>0</v>
      </c>
      <c r="BR77" s="3">
        <f t="shared" si="386"/>
        <v>0</v>
      </c>
      <c r="BS77" s="3">
        <f t="shared" si="386"/>
        <v>0</v>
      </c>
      <c r="BT77" s="3">
        <f t="shared" ref="BT77:CL77" si="387">BT25-(BT4-BT23)</f>
        <v>0</v>
      </c>
      <c r="BU77" s="3">
        <f t="shared" si="387"/>
        <v>0</v>
      </c>
      <c r="BV77" s="3">
        <f t="shared" si="387"/>
        <v>0</v>
      </c>
      <c r="BW77" s="3">
        <f t="shared" si="387"/>
        <v>0</v>
      </c>
      <c r="BX77" s="3">
        <f t="shared" si="387"/>
        <v>0</v>
      </c>
      <c r="BY77" s="3">
        <f t="shared" si="387"/>
        <v>0</v>
      </c>
      <c r="BZ77" s="3">
        <f t="shared" si="387"/>
        <v>0</v>
      </c>
      <c r="CA77" s="3">
        <f t="shared" si="387"/>
        <v>0</v>
      </c>
      <c r="CB77" s="3">
        <f t="shared" si="387"/>
        <v>0</v>
      </c>
      <c r="CC77" s="3">
        <f t="shared" si="387"/>
        <v>0</v>
      </c>
      <c r="CD77" s="3">
        <f t="shared" si="387"/>
        <v>0</v>
      </c>
      <c r="CE77" s="3">
        <f t="shared" si="387"/>
        <v>0</v>
      </c>
      <c r="CF77" s="3">
        <f t="shared" si="387"/>
        <v>0</v>
      </c>
      <c r="CG77" s="3">
        <f t="shared" si="387"/>
        <v>0</v>
      </c>
      <c r="CH77" s="3">
        <f t="shared" si="387"/>
        <v>0</v>
      </c>
      <c r="CI77" s="3">
        <f t="shared" si="387"/>
        <v>0</v>
      </c>
      <c r="CJ77" s="3">
        <f t="shared" si="387"/>
        <v>0</v>
      </c>
      <c r="CK77" s="3">
        <f t="shared" si="387"/>
        <v>0</v>
      </c>
      <c r="CL77" s="3">
        <f t="shared" si="387"/>
        <v>0</v>
      </c>
      <c r="CM77" s="23" t="s">
        <v>45</v>
      </c>
      <c r="CS77" s="23" t="s">
        <v>45</v>
      </c>
    </row>
    <row r="78" spans="1:97" x14ac:dyDescent="0.55000000000000004">
      <c r="C78" t="s">
        <v>541</v>
      </c>
      <c r="G78" s="3">
        <f>G39-(G25-G27)</f>
        <v>-1</v>
      </c>
      <c r="H78" s="3">
        <f t="shared" ref="H78:BS78" si="388">H39-(H25-H27)</f>
        <v>0</v>
      </c>
      <c r="I78" s="3">
        <f t="shared" si="388"/>
        <v>0</v>
      </c>
      <c r="J78" s="3">
        <f t="shared" si="388"/>
        <v>0</v>
      </c>
      <c r="K78" s="3">
        <f t="shared" si="388"/>
        <v>0</v>
      </c>
      <c r="L78" s="3">
        <f t="shared" si="388"/>
        <v>-1</v>
      </c>
      <c r="M78" s="3">
        <f t="shared" si="388"/>
        <v>-1</v>
      </c>
      <c r="N78" s="3">
        <f t="shared" si="388"/>
        <v>1</v>
      </c>
      <c r="O78" s="3">
        <f t="shared" si="388"/>
        <v>-1</v>
      </c>
      <c r="P78" s="3">
        <f t="shared" si="388"/>
        <v>0</v>
      </c>
      <c r="Q78" s="3">
        <f t="shared" si="388"/>
        <v>0</v>
      </c>
      <c r="R78" s="3">
        <f t="shared" si="388"/>
        <v>0</v>
      </c>
      <c r="S78" s="3">
        <f t="shared" si="388"/>
        <v>0</v>
      </c>
      <c r="T78" s="3">
        <f t="shared" si="388"/>
        <v>-1</v>
      </c>
      <c r="U78" s="3">
        <f t="shared" si="388"/>
        <v>0</v>
      </c>
      <c r="V78" s="3">
        <f t="shared" si="388"/>
        <v>1</v>
      </c>
      <c r="W78" s="3">
        <f t="shared" si="388"/>
        <v>0</v>
      </c>
      <c r="X78" s="3">
        <f t="shared" si="388"/>
        <v>-1</v>
      </c>
      <c r="Y78" s="3">
        <f t="shared" si="388"/>
        <v>1</v>
      </c>
      <c r="Z78" s="3">
        <f t="shared" si="388"/>
        <v>0</v>
      </c>
      <c r="AA78" s="3">
        <f t="shared" si="388"/>
        <v>-1</v>
      </c>
      <c r="AB78" s="3">
        <f t="shared" si="388"/>
        <v>0</v>
      </c>
      <c r="AC78" s="3">
        <f t="shared" si="388"/>
        <v>0</v>
      </c>
      <c r="AD78" s="3">
        <f t="shared" si="388"/>
        <v>0</v>
      </c>
      <c r="AE78" s="3">
        <f t="shared" si="388"/>
        <v>0</v>
      </c>
      <c r="AF78" s="3">
        <f t="shared" si="388"/>
        <v>-1</v>
      </c>
      <c r="AG78" s="3">
        <f t="shared" si="388"/>
        <v>1</v>
      </c>
      <c r="AH78" s="3">
        <f t="shared" si="388"/>
        <v>0</v>
      </c>
      <c r="AI78" s="3">
        <f t="shared" si="388"/>
        <v>0</v>
      </c>
      <c r="AJ78" s="3">
        <f t="shared" si="388"/>
        <v>0</v>
      </c>
      <c r="AK78" s="3">
        <f t="shared" si="388"/>
        <v>0</v>
      </c>
      <c r="AL78" s="3">
        <f t="shared" si="388"/>
        <v>0</v>
      </c>
      <c r="AM78" s="3">
        <f t="shared" si="388"/>
        <v>0</v>
      </c>
      <c r="AN78" s="3">
        <f t="shared" si="388"/>
        <v>0</v>
      </c>
      <c r="AO78" s="3">
        <f t="shared" si="388"/>
        <v>0</v>
      </c>
      <c r="AP78" s="3">
        <f t="shared" si="388"/>
        <v>0</v>
      </c>
      <c r="AQ78" s="3">
        <f t="shared" si="388"/>
        <v>0</v>
      </c>
      <c r="AR78" s="3">
        <f t="shared" si="388"/>
        <v>0</v>
      </c>
      <c r="AS78" s="3">
        <f t="shared" si="388"/>
        <v>0</v>
      </c>
      <c r="AT78" s="3">
        <f t="shared" si="388"/>
        <v>0</v>
      </c>
      <c r="AU78" s="3">
        <f t="shared" si="388"/>
        <v>0</v>
      </c>
      <c r="AV78" s="3">
        <f t="shared" si="388"/>
        <v>0</v>
      </c>
      <c r="AW78" s="3">
        <f t="shared" si="388"/>
        <v>0</v>
      </c>
      <c r="AX78" s="3">
        <f t="shared" si="388"/>
        <v>0</v>
      </c>
      <c r="AY78" s="3">
        <f t="shared" si="388"/>
        <v>0</v>
      </c>
      <c r="AZ78" s="3">
        <f t="shared" si="388"/>
        <v>0</v>
      </c>
      <c r="BA78" s="3">
        <f t="shared" si="388"/>
        <v>0</v>
      </c>
      <c r="BB78" s="3">
        <f t="shared" si="388"/>
        <v>0</v>
      </c>
      <c r="BC78" s="3">
        <f t="shared" si="388"/>
        <v>0</v>
      </c>
      <c r="BD78" s="3">
        <f t="shared" si="388"/>
        <v>0</v>
      </c>
      <c r="BE78" s="3">
        <f t="shared" si="388"/>
        <v>0</v>
      </c>
      <c r="BF78" s="3">
        <f t="shared" si="388"/>
        <v>0</v>
      </c>
      <c r="BG78" s="3">
        <f t="shared" si="388"/>
        <v>0</v>
      </c>
      <c r="BH78" s="3">
        <f t="shared" si="388"/>
        <v>0</v>
      </c>
      <c r="BI78" s="3">
        <f t="shared" si="388"/>
        <v>0</v>
      </c>
      <c r="BJ78" s="3">
        <f t="shared" si="388"/>
        <v>0</v>
      </c>
      <c r="BK78" s="3">
        <f t="shared" si="388"/>
        <v>0</v>
      </c>
      <c r="BL78" s="3">
        <f t="shared" si="388"/>
        <v>0</v>
      </c>
      <c r="BM78" s="3">
        <f t="shared" si="388"/>
        <v>0</v>
      </c>
      <c r="BN78" s="3">
        <f t="shared" si="388"/>
        <v>0</v>
      </c>
      <c r="BO78" s="3">
        <f t="shared" si="388"/>
        <v>0</v>
      </c>
      <c r="BP78" s="3">
        <f t="shared" si="388"/>
        <v>0</v>
      </c>
      <c r="BQ78" s="3">
        <f t="shared" si="388"/>
        <v>0</v>
      </c>
      <c r="BR78" s="3">
        <f t="shared" si="388"/>
        <v>0</v>
      </c>
      <c r="BS78" s="3">
        <f t="shared" si="388"/>
        <v>0</v>
      </c>
      <c r="BT78" s="3">
        <f t="shared" ref="BT78:CL78" si="389">BT39-(BT25-BT27)</f>
        <v>0</v>
      </c>
      <c r="BU78" s="3">
        <f t="shared" si="389"/>
        <v>0</v>
      </c>
      <c r="BV78" s="3">
        <f t="shared" si="389"/>
        <v>0</v>
      </c>
      <c r="BW78" s="3">
        <f t="shared" si="389"/>
        <v>0</v>
      </c>
      <c r="BX78" s="3">
        <f t="shared" si="389"/>
        <v>0</v>
      </c>
      <c r="BY78" s="3">
        <f t="shared" si="389"/>
        <v>0</v>
      </c>
      <c r="BZ78" s="3">
        <f t="shared" si="389"/>
        <v>0</v>
      </c>
      <c r="CA78" s="3">
        <f t="shared" si="389"/>
        <v>0</v>
      </c>
      <c r="CB78" s="3">
        <f t="shared" si="389"/>
        <v>0</v>
      </c>
      <c r="CC78" s="3">
        <f t="shared" si="389"/>
        <v>0</v>
      </c>
      <c r="CD78" s="3">
        <f t="shared" si="389"/>
        <v>0</v>
      </c>
      <c r="CE78" s="3">
        <f t="shared" si="389"/>
        <v>0</v>
      </c>
      <c r="CF78" s="3">
        <f t="shared" si="389"/>
        <v>0</v>
      </c>
      <c r="CG78" s="3">
        <f t="shared" si="389"/>
        <v>0</v>
      </c>
      <c r="CH78" s="3">
        <f t="shared" si="389"/>
        <v>0</v>
      </c>
      <c r="CI78" s="3">
        <f t="shared" si="389"/>
        <v>0</v>
      </c>
      <c r="CJ78" s="3">
        <f t="shared" si="389"/>
        <v>0</v>
      </c>
      <c r="CK78" s="3">
        <f t="shared" si="389"/>
        <v>0</v>
      </c>
      <c r="CL78" s="3">
        <f t="shared" si="389"/>
        <v>0</v>
      </c>
      <c r="CM78" s="23" t="s">
        <v>45</v>
      </c>
      <c r="CS78" s="23" t="s">
        <v>45</v>
      </c>
    </row>
  </sheetData>
  <phoneticPr fontId="1"/>
  <hyperlinks>
    <hyperlink ref="CQ1" r:id="rId1" xr:uid="{75544309-DADC-4A16-80A1-5175011DC032}"/>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10834-471E-4800-992A-B43BBE44E9BD}">
  <dimension ref="B1:AZ38"/>
  <sheetViews>
    <sheetView showGridLines="0" zoomScale="70" zoomScaleNormal="70" workbookViewId="0">
      <pane xSplit="5" ySplit="3" topLeftCell="AE4" activePane="bottomRight" state="frozen"/>
      <selection pane="topRight" activeCell="E1" sqref="E1"/>
      <selection pane="bottomLeft" activeCell="A4" sqref="A4"/>
      <selection pane="bottomRight" activeCell="AK27" sqref="AK27"/>
    </sheetView>
  </sheetViews>
  <sheetFormatPr defaultRowHeight="18" outlineLevelCol="1" x14ac:dyDescent="0.55000000000000004"/>
  <cols>
    <col min="1" max="4" width="2.58203125" customWidth="1"/>
    <col min="5" max="5" width="28.58203125" customWidth="1"/>
    <col min="6" max="6" width="24.58203125" hidden="1" customWidth="1" outlineLevel="1"/>
    <col min="7" max="30" width="12.58203125" hidden="1" customWidth="1" outlineLevel="1"/>
    <col min="31" max="31" width="12.58203125" customWidth="1" collapsed="1"/>
    <col min="32" max="51" width="12.58203125" customWidth="1"/>
    <col min="52" max="52" width="2.58203125" customWidth="1"/>
  </cols>
  <sheetData>
    <row r="1" spans="2:52" x14ac:dyDescent="0.55000000000000004">
      <c r="AZ1" s="23" t="s">
        <v>45</v>
      </c>
    </row>
    <row r="2" spans="2:52" ht="26.5" x14ac:dyDescent="0.8">
      <c r="B2" s="27" t="str">
        <f>Cover!D9</f>
        <v>花王</v>
      </c>
      <c r="C2" s="2"/>
      <c r="D2" s="2"/>
      <c r="E2" s="2"/>
      <c r="F2" s="2"/>
      <c r="G2" s="40"/>
      <c r="H2" s="39"/>
      <c r="I2" s="39"/>
      <c r="J2" s="39"/>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76" t="s">
        <v>536</v>
      </c>
      <c r="AU2" s="76"/>
      <c r="AV2" s="76"/>
      <c r="AW2" s="76"/>
      <c r="AX2" s="76"/>
      <c r="AY2" s="76"/>
      <c r="AZ2" s="23" t="s">
        <v>45</v>
      </c>
    </row>
    <row r="3" spans="2:52" x14ac:dyDescent="0.55000000000000004">
      <c r="B3" s="2" t="s">
        <v>68</v>
      </c>
      <c r="C3" s="2"/>
      <c r="D3" s="2"/>
      <c r="E3" s="2"/>
      <c r="F3" s="2"/>
      <c r="G3" s="38">
        <v>42064</v>
      </c>
      <c r="H3" s="38">
        <f>EDATE(G3,3)</f>
        <v>42156</v>
      </c>
      <c r="I3" s="38">
        <f>EDATE(H3,3)</f>
        <v>42248</v>
      </c>
      <c r="J3" s="38">
        <f>EDATE(I3,3)</f>
        <v>42339</v>
      </c>
      <c r="K3" s="38">
        <f t="shared" ref="K3:N3" si="0">EDATE(J3,3)</f>
        <v>42430</v>
      </c>
      <c r="L3" s="38">
        <f t="shared" si="0"/>
        <v>42522</v>
      </c>
      <c r="M3" s="38">
        <f t="shared" si="0"/>
        <v>42614</v>
      </c>
      <c r="N3" s="38">
        <f t="shared" si="0"/>
        <v>42705</v>
      </c>
      <c r="O3" s="38">
        <f t="shared" ref="O3:AY3" si="1">EDATE(N3,3)</f>
        <v>42795</v>
      </c>
      <c r="P3" s="38">
        <f t="shared" si="1"/>
        <v>42887</v>
      </c>
      <c r="Q3" s="38">
        <f t="shared" si="1"/>
        <v>42979</v>
      </c>
      <c r="R3" s="38">
        <f t="shared" si="1"/>
        <v>43070</v>
      </c>
      <c r="S3" s="38">
        <f t="shared" si="1"/>
        <v>43160</v>
      </c>
      <c r="T3" s="38">
        <f t="shared" si="1"/>
        <v>43252</v>
      </c>
      <c r="U3" s="38">
        <f t="shared" si="1"/>
        <v>43344</v>
      </c>
      <c r="V3" s="38">
        <f t="shared" si="1"/>
        <v>43435</v>
      </c>
      <c r="W3" s="38">
        <f t="shared" si="1"/>
        <v>43525</v>
      </c>
      <c r="X3" s="38">
        <f t="shared" si="1"/>
        <v>43617</v>
      </c>
      <c r="Y3" s="38">
        <f t="shared" si="1"/>
        <v>43709</v>
      </c>
      <c r="Z3" s="38">
        <f t="shared" si="1"/>
        <v>43800</v>
      </c>
      <c r="AA3" s="38">
        <f t="shared" si="1"/>
        <v>43891</v>
      </c>
      <c r="AB3" s="38">
        <f t="shared" si="1"/>
        <v>43983</v>
      </c>
      <c r="AC3" s="38">
        <f t="shared" si="1"/>
        <v>44075</v>
      </c>
      <c r="AD3" s="38">
        <f t="shared" si="1"/>
        <v>44166</v>
      </c>
      <c r="AE3" s="38">
        <f t="shared" si="1"/>
        <v>44256</v>
      </c>
      <c r="AF3" s="38">
        <f t="shared" si="1"/>
        <v>44348</v>
      </c>
      <c r="AG3" s="38">
        <f t="shared" si="1"/>
        <v>44440</v>
      </c>
      <c r="AH3" s="38">
        <f t="shared" si="1"/>
        <v>44531</v>
      </c>
      <c r="AI3" s="38">
        <f t="shared" si="1"/>
        <v>44621</v>
      </c>
      <c r="AJ3" s="38">
        <f t="shared" si="1"/>
        <v>44713</v>
      </c>
      <c r="AK3" s="38">
        <f t="shared" si="1"/>
        <v>44805</v>
      </c>
      <c r="AL3" s="38">
        <f t="shared" si="1"/>
        <v>44896</v>
      </c>
      <c r="AM3" s="38">
        <f t="shared" si="1"/>
        <v>44986</v>
      </c>
      <c r="AN3" s="38">
        <f t="shared" si="1"/>
        <v>45078</v>
      </c>
      <c r="AO3" s="38">
        <f t="shared" si="1"/>
        <v>45170</v>
      </c>
      <c r="AP3" s="38">
        <f t="shared" si="1"/>
        <v>45261</v>
      </c>
      <c r="AQ3" s="38">
        <f t="shared" si="1"/>
        <v>45352</v>
      </c>
      <c r="AR3" s="38">
        <f t="shared" si="1"/>
        <v>45444</v>
      </c>
      <c r="AS3" s="38">
        <f t="shared" si="1"/>
        <v>45536</v>
      </c>
      <c r="AT3" s="75">
        <f t="shared" si="1"/>
        <v>45627</v>
      </c>
      <c r="AU3" s="75">
        <f t="shared" si="1"/>
        <v>45717</v>
      </c>
      <c r="AV3" s="75">
        <f t="shared" si="1"/>
        <v>45809</v>
      </c>
      <c r="AW3" s="75">
        <f t="shared" si="1"/>
        <v>45901</v>
      </c>
      <c r="AX3" s="75">
        <f t="shared" si="1"/>
        <v>45992</v>
      </c>
      <c r="AY3" s="75">
        <f t="shared" si="1"/>
        <v>46082</v>
      </c>
      <c r="AZ3" s="23" t="s">
        <v>45</v>
      </c>
    </row>
    <row r="4" spans="2:52" x14ac:dyDescent="0.55000000000000004">
      <c r="B4" s="1" t="s">
        <v>16</v>
      </c>
      <c r="C4" s="68"/>
      <c r="D4" s="1"/>
      <c r="E4" s="1"/>
      <c r="F4" s="51" t="str">
        <f>B4</f>
        <v>売上</v>
      </c>
      <c r="G4" s="4">
        <f>nowcast!D115/1000000</f>
        <v>2087.1005919999998</v>
      </c>
      <c r="H4" s="4">
        <f>nowcast!E115/1000000</f>
        <v>2345.4350789999999</v>
      </c>
      <c r="I4" s="4">
        <f>nowcast!F115/1000000</f>
        <v>2357.5976179999998</v>
      </c>
      <c r="J4" s="4">
        <f>nowcast!G115/1000000</f>
        <v>2556.0840459999999</v>
      </c>
      <c r="K4" s="4">
        <f>nowcast!H115/1000000</f>
        <v>2087.6733450000002</v>
      </c>
      <c r="L4" s="4">
        <f>nowcast!I115/1000000</f>
        <v>2252.229437</v>
      </c>
      <c r="M4" s="4">
        <f>nowcast!J115/1000000</f>
        <v>2309.7637279999999</v>
      </c>
      <c r="N4" s="4">
        <f>nowcast!K115/1000000</f>
        <v>2552.3097360000002</v>
      </c>
      <c r="O4" s="4">
        <f>nowcast!L115/1000000</f>
        <v>2067.4208600000002</v>
      </c>
      <c r="P4" s="4">
        <f>nowcast!M115/1000000</f>
        <v>2323.6158639999999</v>
      </c>
      <c r="Q4" s="4">
        <f>nowcast!N115/1000000</f>
        <v>2271.3000579999998</v>
      </c>
      <c r="R4" s="4">
        <f>nowcast!O115/1000000</f>
        <v>2461.3029080000001</v>
      </c>
      <c r="S4" s="4">
        <f>nowcast!P115/1000000</f>
        <v>1962.8212109999999</v>
      </c>
      <c r="T4" s="4">
        <f>nowcast!Q115/1000000</f>
        <v>2175.2069499999998</v>
      </c>
      <c r="U4" s="4">
        <f>nowcast!R115/1000000</f>
        <v>2176.665164</v>
      </c>
      <c r="V4" s="4">
        <f>nowcast!S115/1000000</f>
        <v>2355.1556340000002</v>
      </c>
      <c r="W4" s="4">
        <f>nowcast!T115/1000000</f>
        <v>1937.6939219999999</v>
      </c>
      <c r="X4" s="4">
        <f>nowcast!U115/1000000</f>
        <v>2097.7147880000002</v>
      </c>
      <c r="Y4" s="4">
        <f>nowcast!V115/1000000</f>
        <v>2458.9530140000002</v>
      </c>
      <c r="Z4" s="4">
        <f>nowcast!W115/1000000</f>
        <v>1947.4466</v>
      </c>
      <c r="AA4" s="4">
        <f>nowcast!X115/1000000</f>
        <v>1939.0638300000001</v>
      </c>
      <c r="AB4" s="4">
        <f>nowcast!Y115/1000000</f>
        <v>1769.376262</v>
      </c>
      <c r="AC4" s="4">
        <f>nowcast!Z115/1000000</f>
        <v>1952.890936</v>
      </c>
      <c r="AD4" s="4">
        <f>nowcast!AA115/1000000</f>
        <v>2034.519254</v>
      </c>
      <c r="AE4" s="4">
        <f>nowcast!AB115/1000000</f>
        <v>1619.8241330000001</v>
      </c>
      <c r="AF4" s="4">
        <f>nowcast!AC115/1000000</f>
        <v>1716.1377910000001</v>
      </c>
      <c r="AG4" s="4">
        <f>nowcast!AD115/1000000</f>
        <v>1705.6278970000001</v>
      </c>
      <c r="AH4" s="4">
        <f>nowcast!AE115/1000000</f>
        <v>1914.574914</v>
      </c>
      <c r="AI4" s="4">
        <f>nowcast!AF115/1000000</f>
        <v>1560.350925</v>
      </c>
      <c r="AJ4" s="4">
        <f>nowcast!AG115/1000000</f>
        <v>1653.8537140000001</v>
      </c>
      <c r="AK4" s="4">
        <f>nowcast!AH115/1000000</f>
        <v>1718.7084829999999</v>
      </c>
      <c r="AL4" s="4">
        <f>nowcast!AI115/1000000</f>
        <v>1856.8131390000001</v>
      </c>
      <c r="AM4" s="4">
        <f>nowcast!AJ115/1000000</f>
        <v>1506.744627</v>
      </c>
      <c r="AN4" s="4">
        <f>nowcast!AK115/1000000</f>
        <v>1699.008955</v>
      </c>
      <c r="AO4" s="4">
        <f>nowcast!AL115/1000000</f>
        <v>1732.7592709999999</v>
      </c>
      <c r="AP4" s="4">
        <f>nowcast!AM115/1000000</f>
        <v>1833.4194030000001</v>
      </c>
      <c r="AQ4" s="4">
        <f>nowcast!AN115/1000000</f>
        <v>1584.74396</v>
      </c>
      <c r="AR4" s="4">
        <f>nowcast!AO115/1000000</f>
        <v>1702.376833</v>
      </c>
      <c r="AS4" s="4">
        <f>nowcast!AP115/1000000</f>
        <v>1775.275674</v>
      </c>
      <c r="AT4" s="4"/>
      <c r="AU4" s="4"/>
      <c r="AV4" s="4"/>
      <c r="AW4" s="4"/>
      <c r="AX4" s="4"/>
      <c r="AY4" s="4"/>
      <c r="AZ4" s="23" t="s">
        <v>45</v>
      </c>
    </row>
    <row r="5" spans="2:52" x14ac:dyDescent="0.55000000000000004">
      <c r="B5" s="25"/>
      <c r="C5" s="67" t="s">
        <v>74</v>
      </c>
      <c r="D5" s="25"/>
      <c r="E5" s="25"/>
      <c r="F5" s="52">
        <f t="shared" ref="F5" si="2">B5</f>
        <v>0</v>
      </c>
      <c r="G5" s="53">
        <f>INDEX(nowcast!$B$2:$AP$115,MATCH(POS!$C5,nowcast!$B$2:$B$115,0),MATCH(POS!G$3,nowcast!$B$2:$AP$2,0))/1000000</f>
        <v>0</v>
      </c>
      <c r="H5" s="53">
        <f>INDEX(nowcast!$B$2:$AP$115,MATCH(POS!$C5,nowcast!$B$2:$B$115,0),MATCH(POS!H$3,nowcast!$B$2:$AP$2,0))/1000000</f>
        <v>0</v>
      </c>
      <c r="I5" s="53">
        <f>INDEX(nowcast!$B$2:$AP$115,MATCH(POS!$C5,nowcast!$B$2:$B$115,0),MATCH(POS!I$3,nowcast!$B$2:$AP$2,0))/1000000</f>
        <v>0</v>
      </c>
      <c r="J5" s="53">
        <f>INDEX(nowcast!$B$2:$AP$115,MATCH(POS!$C5,nowcast!$B$2:$B$115,0),MATCH(POS!J$3,nowcast!$B$2:$AP$2,0))/1000000</f>
        <v>0</v>
      </c>
      <c r="K5" s="53">
        <f>INDEX(nowcast!$B$2:$AP$115,MATCH(POS!$C5,nowcast!$B$2:$B$115,0),MATCH(POS!K$3,nowcast!$B$2:$AP$2,0))/1000000</f>
        <v>0</v>
      </c>
      <c r="L5" s="53">
        <f>INDEX(nowcast!$B$2:$AP$115,MATCH(POS!$C5,nowcast!$B$2:$B$115,0),MATCH(POS!L$3,nowcast!$B$2:$AP$2,0))/1000000</f>
        <v>0</v>
      </c>
      <c r="M5" s="53">
        <f>INDEX(nowcast!$B$2:$AP$115,MATCH(POS!$C5,nowcast!$B$2:$B$115,0),MATCH(POS!M$3,nowcast!$B$2:$AP$2,0))/1000000</f>
        <v>0</v>
      </c>
      <c r="N5" s="53">
        <f>INDEX(nowcast!$B$2:$AP$115,MATCH(POS!$C5,nowcast!$B$2:$B$115,0),MATCH(POS!N$3,nowcast!$B$2:$AP$2,0))/1000000</f>
        <v>0</v>
      </c>
      <c r="O5" s="53">
        <f>INDEX(nowcast!$B$2:$AP$115,MATCH(POS!$C5,nowcast!$B$2:$B$115,0),MATCH(POS!O$3,nowcast!$B$2:$AP$2,0))/1000000</f>
        <v>0</v>
      </c>
      <c r="P5" s="53">
        <f>INDEX(nowcast!$B$2:$AP$115,MATCH(POS!$C5,nowcast!$B$2:$B$115,0),MATCH(POS!P$3,nowcast!$B$2:$AP$2,0))/1000000</f>
        <v>0</v>
      </c>
      <c r="Q5" s="53">
        <f>INDEX(nowcast!$B$2:$AP$115,MATCH(POS!$C5,nowcast!$B$2:$B$115,0),MATCH(POS!Q$3,nowcast!$B$2:$AP$2,0))/1000000</f>
        <v>0</v>
      </c>
      <c r="R5" s="53">
        <f>INDEX(nowcast!$B$2:$AP$115,MATCH(POS!$C5,nowcast!$B$2:$B$115,0),MATCH(POS!R$3,nowcast!$B$2:$AP$2,0))/1000000</f>
        <v>0</v>
      </c>
      <c r="S5" s="53">
        <f>INDEX(nowcast!$B$2:$AP$115,MATCH(POS!$C5,nowcast!$B$2:$B$115,0),MATCH(POS!S$3,nowcast!$B$2:$AP$2,0))/1000000</f>
        <v>0</v>
      </c>
      <c r="T5" s="53">
        <f>INDEX(nowcast!$B$2:$AP$115,MATCH(POS!$C5,nowcast!$B$2:$B$115,0),MATCH(POS!T$3,nowcast!$B$2:$AP$2,0))/1000000</f>
        <v>0</v>
      </c>
      <c r="U5" s="53">
        <f>INDEX(nowcast!$B$2:$AP$115,MATCH(POS!$C5,nowcast!$B$2:$B$115,0),MATCH(POS!U$3,nowcast!$B$2:$AP$2,0))/1000000</f>
        <v>0</v>
      </c>
      <c r="V5" s="53">
        <f>INDEX(nowcast!$B$2:$AP$115,MATCH(POS!$C5,nowcast!$B$2:$B$115,0),MATCH(POS!V$3,nowcast!$B$2:$AP$2,0))/1000000</f>
        <v>0</v>
      </c>
      <c r="W5" s="53">
        <f>INDEX(nowcast!$B$2:$AP$115,MATCH(POS!$C5,nowcast!$B$2:$B$115,0),MATCH(POS!W$3,nowcast!$B$2:$AP$2,0))/1000000</f>
        <v>6.5468999999999999E-2</v>
      </c>
      <c r="X5" s="53">
        <f>INDEX(nowcast!$B$2:$AP$115,MATCH(POS!$C5,nowcast!$B$2:$B$115,0),MATCH(POS!X$3,nowcast!$B$2:$AP$2,0))/1000000</f>
        <v>0.32921</v>
      </c>
      <c r="Y5" s="53">
        <f>INDEX(nowcast!$B$2:$AP$115,MATCH(POS!$C5,nowcast!$B$2:$B$115,0),MATCH(POS!Y$3,nowcast!$B$2:$AP$2,0))/1000000</f>
        <v>0.29087000000000002</v>
      </c>
      <c r="Z5" s="53">
        <f>INDEX(nowcast!$B$2:$AP$115,MATCH(POS!$C5,nowcast!$B$2:$B$115,0),MATCH(POS!Z$3,nowcast!$B$2:$AP$2,0))/1000000</f>
        <v>0.40496900000000002</v>
      </c>
      <c r="AA5" s="53">
        <f>INDEX(nowcast!$B$2:$AP$115,MATCH(POS!$C5,nowcast!$B$2:$B$115,0),MATCH(POS!AA$3,nowcast!$B$2:$AP$2,0))/1000000</f>
        <v>0.55016799999999999</v>
      </c>
      <c r="AB5" s="53">
        <f>INDEX(nowcast!$B$2:$AP$115,MATCH(POS!$C5,nowcast!$B$2:$B$115,0),MATCH(POS!AB$3,nowcast!$B$2:$AP$2,0))/1000000</f>
        <v>0.44803900000000002</v>
      </c>
      <c r="AC5" s="53">
        <f>INDEX(nowcast!$B$2:$AP$115,MATCH(POS!$C5,nowcast!$B$2:$B$115,0),MATCH(POS!AC$3,nowcast!$B$2:$AP$2,0))/1000000</f>
        <v>0.30891400000000002</v>
      </c>
      <c r="AD5" s="53">
        <f>INDEX(nowcast!$B$2:$AP$115,MATCH(POS!$C5,nowcast!$B$2:$B$115,0),MATCH(POS!AD$3,nowcast!$B$2:$AP$2,0))/1000000</f>
        <v>0.42503099999999999</v>
      </c>
      <c r="AE5" s="53">
        <f>INDEX(nowcast!$B$2:$AP$115,MATCH(POS!$C5,nowcast!$B$2:$B$115,0),MATCH(POS!AE$3,nowcast!$B$2:$AP$2,0))/1000000</f>
        <v>0.28674699999999997</v>
      </c>
      <c r="AF5" s="53">
        <f>INDEX(nowcast!$B$2:$AP$115,MATCH(POS!$C5,nowcast!$B$2:$B$115,0),MATCH(POS!AF$3,nowcast!$B$2:$AP$2,0))/1000000</f>
        <v>0.376112</v>
      </c>
      <c r="AG5" s="53">
        <f>INDEX(nowcast!$B$2:$AP$115,MATCH(POS!$C5,nowcast!$B$2:$B$115,0),MATCH(POS!AG$3,nowcast!$B$2:$AP$2,0))/1000000</f>
        <v>0.28455999999999998</v>
      </c>
      <c r="AH5" s="53">
        <f>INDEX(nowcast!$B$2:$AP$115,MATCH(POS!$C5,nowcast!$B$2:$B$115,0),MATCH(POS!AH$3,nowcast!$B$2:$AP$2,0))/1000000</f>
        <v>0.34294599999999997</v>
      </c>
      <c r="AI5" s="53">
        <f>INDEX(nowcast!$B$2:$AP$115,MATCH(POS!$C5,nowcast!$B$2:$B$115,0),MATCH(POS!AI$3,nowcast!$B$2:$AP$2,0))/1000000</f>
        <v>0.29990600000000001</v>
      </c>
      <c r="AJ5" s="53">
        <f>INDEX(nowcast!$B$2:$AP$115,MATCH(POS!$C5,nowcast!$B$2:$B$115,0),MATCH(POS!AJ$3,nowcast!$B$2:$AP$2,0))/1000000</f>
        <v>0.29429</v>
      </c>
      <c r="AK5" s="53">
        <f>INDEX(nowcast!$B$2:$AP$115,MATCH(POS!$C5,nowcast!$B$2:$B$115,0),MATCH(POS!AK$3,nowcast!$B$2:$AP$2,0))/1000000</f>
        <v>0.205761</v>
      </c>
      <c r="AL5" s="53">
        <f>INDEX(nowcast!$B$2:$AP$115,MATCH(POS!$C5,nowcast!$B$2:$B$115,0),MATCH(POS!AL$3,nowcast!$B$2:$AP$2,0))/1000000</f>
        <v>0.28345799999999999</v>
      </c>
      <c r="AM5" s="53">
        <f>INDEX(nowcast!$B$2:$AP$115,MATCH(POS!$C5,nowcast!$B$2:$B$115,0),MATCH(POS!AM$3,nowcast!$B$2:$AP$2,0))/1000000</f>
        <v>0.230327</v>
      </c>
      <c r="AN5" s="53">
        <f>INDEX(nowcast!$B$2:$AP$115,MATCH(POS!$C5,nowcast!$B$2:$B$115,0),MATCH(POS!AN$3,nowcast!$B$2:$AP$2,0))/1000000</f>
        <v>0.173286</v>
      </c>
      <c r="AO5" s="53">
        <f>INDEX(nowcast!$B$2:$AP$115,MATCH(POS!$C5,nowcast!$B$2:$B$115,0),MATCH(POS!AO$3,nowcast!$B$2:$AP$2,0))/1000000</f>
        <v>8.7496000000000004E-2</v>
      </c>
      <c r="AP5" s="53">
        <f>INDEX(nowcast!$B$2:$AP$115,MATCH(POS!$C5,nowcast!$B$2:$B$115,0),MATCH(POS!AP$3,nowcast!$B$2:$AP$2,0))/1000000</f>
        <v>0.109374</v>
      </c>
      <c r="AQ5" s="53">
        <f>INDEX(nowcast!$B$2:$AP$115,MATCH(POS!$C5,nowcast!$B$2:$B$115,0),MATCH(POS!AQ$3,nowcast!$B$2:$AP$2,0))/1000000</f>
        <v>8.7202000000000002E-2</v>
      </c>
      <c r="AR5" s="53">
        <f>INDEX(nowcast!$B$2:$AP$115,MATCH(POS!$C5,nowcast!$B$2:$B$115,0),MATCH(POS!AR$3,nowcast!$B$2:$AP$2,0))/1000000</f>
        <v>6.2594999999999998E-2</v>
      </c>
      <c r="AS5" s="53">
        <f>INDEX(nowcast!$B$2:$AP$115,MATCH(POS!$C5,nowcast!$B$2:$B$115,0),MATCH(POS!AS$3,nowcast!$B$2:$AP$2,0))/1000000</f>
        <v>3.4097000000000002E-2</v>
      </c>
      <c r="AT5" s="55"/>
      <c r="AU5" s="53"/>
      <c r="AV5" s="53"/>
      <c r="AW5" s="53"/>
      <c r="AX5" s="53"/>
      <c r="AY5" s="53"/>
      <c r="AZ5" s="23" t="s">
        <v>45</v>
      </c>
    </row>
    <row r="6" spans="2:52" x14ac:dyDescent="0.55000000000000004">
      <c r="C6" s="67" t="s">
        <v>75</v>
      </c>
      <c r="F6" s="51"/>
      <c r="G6" s="3">
        <f>INDEX(nowcast!$B$2:$AP$115,MATCH(POS!$C6,nowcast!$B$2:$B$115,0),MATCH(POS!G$3,nowcast!$B$2:$AP$2,0))/1000000</f>
        <v>45.633699</v>
      </c>
      <c r="H6" s="3">
        <f>INDEX(nowcast!$B$2:$AP$115,MATCH(POS!$C6,nowcast!$B$2:$B$115,0),MATCH(POS!H$3,nowcast!$B$2:$AP$2,0))/1000000</f>
        <v>61.781084999999997</v>
      </c>
      <c r="I6" s="3">
        <f>INDEX(nowcast!$B$2:$AP$115,MATCH(POS!$C6,nowcast!$B$2:$B$115,0),MATCH(POS!I$3,nowcast!$B$2:$AP$2,0))/1000000</f>
        <v>66.154988000000003</v>
      </c>
      <c r="J6" s="3">
        <f>INDEX(nowcast!$B$2:$AP$115,MATCH(POS!$C6,nowcast!$B$2:$B$115,0),MATCH(POS!J$3,nowcast!$B$2:$AP$2,0))/1000000</f>
        <v>56.805413000000001</v>
      </c>
      <c r="K6" s="3">
        <f>INDEX(nowcast!$B$2:$AP$115,MATCH(POS!$C6,nowcast!$B$2:$B$115,0),MATCH(POS!K$3,nowcast!$B$2:$AP$2,0))/1000000</f>
        <v>44.844284999999999</v>
      </c>
      <c r="L6" s="3">
        <f>INDEX(nowcast!$B$2:$AP$115,MATCH(POS!$C6,nowcast!$B$2:$B$115,0),MATCH(POS!L$3,nowcast!$B$2:$AP$2,0))/1000000</f>
        <v>57.264518000000002</v>
      </c>
      <c r="M6" s="3">
        <f>INDEX(nowcast!$B$2:$AP$115,MATCH(POS!$C6,nowcast!$B$2:$B$115,0),MATCH(POS!M$3,nowcast!$B$2:$AP$2,0))/1000000</f>
        <v>60.221262000000003</v>
      </c>
      <c r="N6" s="3">
        <f>INDEX(nowcast!$B$2:$AP$115,MATCH(POS!$C6,nowcast!$B$2:$B$115,0),MATCH(POS!N$3,nowcast!$B$2:$AP$2,0))/1000000</f>
        <v>46.387982999999998</v>
      </c>
      <c r="O6" s="3">
        <f>INDEX(nowcast!$B$2:$AP$115,MATCH(POS!$C6,nowcast!$B$2:$B$115,0),MATCH(POS!O$3,nowcast!$B$2:$AP$2,0))/1000000</f>
        <v>37.137456</v>
      </c>
      <c r="P6" s="3">
        <f>INDEX(nowcast!$B$2:$AP$115,MATCH(POS!$C6,nowcast!$B$2:$B$115,0),MATCH(POS!P$3,nowcast!$B$2:$AP$2,0))/1000000</f>
        <v>57.220222999999997</v>
      </c>
      <c r="Q6" s="3">
        <f>INDEX(nowcast!$B$2:$AP$115,MATCH(POS!$C6,nowcast!$B$2:$B$115,0),MATCH(POS!Q$3,nowcast!$B$2:$AP$2,0))/1000000</f>
        <v>45.294300999999997</v>
      </c>
      <c r="R6" s="3">
        <f>INDEX(nowcast!$B$2:$AP$115,MATCH(POS!$C6,nowcast!$B$2:$B$115,0),MATCH(POS!R$3,nowcast!$B$2:$AP$2,0))/1000000</f>
        <v>36.486797000000003</v>
      </c>
      <c r="S6" s="3">
        <f>INDEX(nowcast!$B$2:$AP$115,MATCH(POS!$C6,nowcast!$B$2:$B$115,0),MATCH(POS!S$3,nowcast!$B$2:$AP$2,0))/1000000</f>
        <v>29.517495</v>
      </c>
      <c r="T6" s="3">
        <f>INDEX(nowcast!$B$2:$AP$115,MATCH(POS!$C6,nowcast!$B$2:$B$115,0),MATCH(POS!T$3,nowcast!$B$2:$AP$2,0))/1000000</f>
        <v>34.008817000000001</v>
      </c>
      <c r="U6" s="3">
        <f>INDEX(nowcast!$B$2:$AP$115,MATCH(POS!$C6,nowcast!$B$2:$B$115,0),MATCH(POS!U$3,nowcast!$B$2:$AP$2,0))/1000000</f>
        <v>35.458343999999997</v>
      </c>
      <c r="V6" s="3">
        <f>INDEX(nowcast!$B$2:$AP$115,MATCH(POS!$C6,nowcast!$B$2:$B$115,0),MATCH(POS!V$3,nowcast!$B$2:$AP$2,0))/1000000</f>
        <v>27.444645999999999</v>
      </c>
      <c r="W6" s="3">
        <f>INDEX(nowcast!$B$2:$AP$115,MATCH(POS!$C6,nowcast!$B$2:$B$115,0),MATCH(POS!W$3,nowcast!$B$2:$AP$2,0))/1000000</f>
        <v>22.909089000000002</v>
      </c>
      <c r="X6" s="3">
        <f>INDEX(nowcast!$B$2:$AP$115,MATCH(POS!$C6,nowcast!$B$2:$B$115,0),MATCH(POS!X$3,nowcast!$B$2:$AP$2,0))/1000000</f>
        <v>29.968475999999999</v>
      </c>
      <c r="Y6" s="3">
        <f>INDEX(nowcast!$B$2:$AP$115,MATCH(POS!$C6,nowcast!$B$2:$B$115,0),MATCH(POS!Y$3,nowcast!$B$2:$AP$2,0))/1000000</f>
        <v>28.485900000000001</v>
      </c>
      <c r="Z6" s="3">
        <f>INDEX(nowcast!$B$2:$AP$115,MATCH(POS!$C6,nowcast!$B$2:$B$115,0),MATCH(POS!Z$3,nowcast!$B$2:$AP$2,0))/1000000</f>
        <v>22.076146000000001</v>
      </c>
      <c r="AA6" s="3">
        <f>INDEX(nowcast!$B$2:$AP$115,MATCH(POS!$C6,nowcast!$B$2:$B$115,0),MATCH(POS!AA$3,nowcast!$B$2:$AP$2,0))/1000000</f>
        <v>20.696179000000001</v>
      </c>
      <c r="AB6" s="3">
        <f>INDEX(nowcast!$B$2:$AP$115,MATCH(POS!$C6,nowcast!$B$2:$B$115,0),MATCH(POS!AB$3,nowcast!$B$2:$AP$2,0))/1000000</f>
        <v>23.817332</v>
      </c>
      <c r="AC6" s="3">
        <f>INDEX(nowcast!$B$2:$AP$115,MATCH(POS!$C6,nowcast!$B$2:$B$115,0),MATCH(POS!AC$3,nowcast!$B$2:$AP$2,0))/1000000</f>
        <v>23.552679000000001</v>
      </c>
      <c r="AD6" s="3">
        <f>INDEX(nowcast!$B$2:$AP$115,MATCH(POS!$C6,nowcast!$B$2:$B$115,0),MATCH(POS!AD$3,nowcast!$B$2:$AP$2,0))/1000000</f>
        <v>19.977658999999999</v>
      </c>
      <c r="AE6" s="3">
        <f>INDEX(nowcast!$B$2:$AP$115,MATCH(POS!$C6,nowcast!$B$2:$B$115,0),MATCH(POS!AE$3,nowcast!$B$2:$AP$2,0))/1000000</f>
        <v>16.922457000000001</v>
      </c>
      <c r="AF6" s="3">
        <f>INDEX(nowcast!$B$2:$AP$115,MATCH(POS!$C6,nowcast!$B$2:$B$115,0),MATCH(POS!AF$3,nowcast!$B$2:$AP$2,0))/1000000</f>
        <v>17.981119</v>
      </c>
      <c r="AG6" s="3">
        <f>INDEX(nowcast!$B$2:$AP$115,MATCH(POS!$C6,nowcast!$B$2:$B$115,0),MATCH(POS!AG$3,nowcast!$B$2:$AP$2,0))/1000000</f>
        <v>19.132180000000002</v>
      </c>
      <c r="AH6" s="3">
        <f>INDEX(nowcast!$B$2:$AP$115,MATCH(POS!$C6,nowcast!$B$2:$B$115,0),MATCH(POS!AH$3,nowcast!$B$2:$AP$2,0))/1000000</f>
        <v>16.528192000000001</v>
      </c>
      <c r="AI6" s="3">
        <f>INDEX(nowcast!$B$2:$AP$115,MATCH(POS!$C6,nowcast!$B$2:$B$115,0),MATCH(POS!AI$3,nowcast!$B$2:$AP$2,0))/1000000</f>
        <v>13.761968</v>
      </c>
      <c r="AJ6" s="3">
        <f>INDEX(nowcast!$B$2:$AP$115,MATCH(POS!$C6,nowcast!$B$2:$B$115,0),MATCH(POS!AJ$3,nowcast!$B$2:$AP$2,0))/1000000</f>
        <v>14.025994000000001</v>
      </c>
      <c r="AK6" s="3">
        <f>INDEX(nowcast!$B$2:$AP$115,MATCH(POS!$C6,nowcast!$B$2:$B$115,0),MATCH(POS!AK$3,nowcast!$B$2:$AP$2,0))/1000000</f>
        <v>13.177026</v>
      </c>
      <c r="AL6" s="3">
        <f>INDEX(nowcast!$B$2:$AP$115,MATCH(POS!$C6,nowcast!$B$2:$B$115,0),MATCH(POS!AL$3,nowcast!$B$2:$AP$2,0))/1000000</f>
        <v>11.271546000000001</v>
      </c>
      <c r="AM6" s="3">
        <f>INDEX(nowcast!$B$2:$AP$115,MATCH(POS!$C6,nowcast!$B$2:$B$115,0),MATCH(POS!AM$3,nowcast!$B$2:$AP$2,0))/1000000</f>
        <v>9.9595020000000005</v>
      </c>
      <c r="AN6" s="3">
        <f>INDEX(nowcast!$B$2:$AP$115,MATCH(POS!$C6,nowcast!$B$2:$B$115,0),MATCH(POS!AN$3,nowcast!$B$2:$AP$2,0))/1000000</f>
        <v>9.8373740000000005</v>
      </c>
      <c r="AO6" s="3">
        <f>INDEX(nowcast!$B$2:$AP$115,MATCH(POS!$C6,nowcast!$B$2:$B$115,0),MATCH(POS!AO$3,nowcast!$B$2:$AP$2,0))/1000000</f>
        <v>8.9492530000000006</v>
      </c>
      <c r="AP6" s="3">
        <f>INDEX(nowcast!$B$2:$AP$115,MATCH(POS!$C6,nowcast!$B$2:$B$115,0),MATCH(POS!AP$3,nowcast!$B$2:$AP$2,0))/1000000</f>
        <v>7.6389880000000003</v>
      </c>
      <c r="AQ6" s="3">
        <f>INDEX(nowcast!$B$2:$AP$115,MATCH(POS!$C6,nowcast!$B$2:$B$115,0),MATCH(POS!AQ$3,nowcast!$B$2:$AP$2,0))/1000000</f>
        <v>6.5775649999999999</v>
      </c>
      <c r="AR6" s="3">
        <f>INDEX(nowcast!$B$2:$AP$115,MATCH(POS!$C6,nowcast!$B$2:$B$115,0),MATCH(POS!AR$3,nowcast!$B$2:$AP$2,0))/1000000</f>
        <v>6.28566</v>
      </c>
      <c r="AS6" s="3">
        <f>INDEX(nowcast!$B$2:$AP$115,MATCH(POS!$C6,nowcast!$B$2:$B$115,0),MATCH(POS!AS$3,nowcast!$B$2:$AP$2,0))/1000000</f>
        <v>2.9460630000000001</v>
      </c>
      <c r="AT6" s="3"/>
      <c r="AU6" s="3"/>
      <c r="AV6" s="3"/>
      <c r="AW6" s="3"/>
      <c r="AX6" s="3"/>
      <c r="AY6" s="3"/>
      <c r="AZ6" s="23" t="s">
        <v>45</v>
      </c>
    </row>
    <row r="7" spans="2:52" x14ac:dyDescent="0.55000000000000004">
      <c r="C7" s="67" t="s">
        <v>76</v>
      </c>
      <c r="F7" s="51"/>
      <c r="G7" s="3">
        <f>INDEX(nowcast!$B$2:$AP$115,MATCH(POS!$C7,nowcast!$B$2:$B$115,0),MATCH(POS!G$3,nowcast!$B$2:$AP$2,0))/1000000</f>
        <v>0</v>
      </c>
      <c r="H7" s="3">
        <f>INDEX(nowcast!$B$2:$AP$115,MATCH(POS!$C7,nowcast!$B$2:$B$115,0),MATCH(POS!H$3,nowcast!$B$2:$AP$2,0))/1000000</f>
        <v>0</v>
      </c>
      <c r="I7" s="3">
        <f>INDEX(nowcast!$B$2:$AP$115,MATCH(POS!$C7,nowcast!$B$2:$B$115,0),MATCH(POS!I$3,nowcast!$B$2:$AP$2,0))/1000000</f>
        <v>0</v>
      </c>
      <c r="J7" s="3">
        <f>INDEX(nowcast!$B$2:$AP$115,MATCH(POS!$C7,nowcast!$B$2:$B$115,0),MATCH(POS!J$3,nowcast!$B$2:$AP$2,0))/1000000</f>
        <v>0</v>
      </c>
      <c r="K7" s="3">
        <f>INDEX(nowcast!$B$2:$AP$115,MATCH(POS!$C7,nowcast!$B$2:$B$115,0),MATCH(POS!K$3,nowcast!$B$2:$AP$2,0))/1000000</f>
        <v>0</v>
      </c>
      <c r="L7" s="3">
        <f>INDEX(nowcast!$B$2:$AP$115,MATCH(POS!$C7,nowcast!$B$2:$B$115,0),MATCH(POS!L$3,nowcast!$B$2:$AP$2,0))/1000000</f>
        <v>0</v>
      </c>
      <c r="M7" s="3">
        <f>INDEX(nowcast!$B$2:$AP$115,MATCH(POS!$C7,nowcast!$B$2:$B$115,0),MATCH(POS!M$3,nowcast!$B$2:$AP$2,0))/1000000</f>
        <v>4.7777969999999996</v>
      </c>
      <c r="N7" s="3">
        <f>INDEX(nowcast!$B$2:$AP$115,MATCH(POS!$C7,nowcast!$B$2:$B$115,0),MATCH(POS!N$3,nowcast!$B$2:$AP$2,0))/1000000</f>
        <v>2.3312330000000001</v>
      </c>
      <c r="O7" s="3">
        <f>INDEX(nowcast!$B$2:$AP$115,MATCH(POS!$C7,nowcast!$B$2:$B$115,0),MATCH(POS!O$3,nowcast!$B$2:$AP$2,0))/1000000</f>
        <v>1.152317</v>
      </c>
      <c r="P7" s="3">
        <f>INDEX(nowcast!$B$2:$AP$115,MATCH(POS!$C7,nowcast!$B$2:$B$115,0),MATCH(POS!P$3,nowcast!$B$2:$AP$2,0))/1000000</f>
        <v>0.97021000000000002</v>
      </c>
      <c r="Q7" s="3">
        <f>INDEX(nowcast!$B$2:$AP$115,MATCH(POS!$C7,nowcast!$B$2:$B$115,0),MATCH(POS!Q$3,nowcast!$B$2:$AP$2,0))/1000000</f>
        <v>1.66492</v>
      </c>
      <c r="R7" s="3">
        <f>INDEX(nowcast!$B$2:$AP$115,MATCH(POS!$C7,nowcast!$B$2:$B$115,0),MATCH(POS!R$3,nowcast!$B$2:$AP$2,0))/1000000</f>
        <v>1.073539</v>
      </c>
      <c r="S7" s="3">
        <f>INDEX(nowcast!$B$2:$AP$115,MATCH(POS!$C7,nowcast!$B$2:$B$115,0),MATCH(POS!S$3,nowcast!$B$2:$AP$2,0))/1000000</f>
        <v>0.79507899999999998</v>
      </c>
      <c r="T7" s="3">
        <f>INDEX(nowcast!$B$2:$AP$115,MATCH(POS!$C7,nowcast!$B$2:$B$115,0),MATCH(POS!T$3,nowcast!$B$2:$AP$2,0))/1000000</f>
        <v>0.45078800000000002</v>
      </c>
      <c r="U7" s="3">
        <f>INDEX(nowcast!$B$2:$AP$115,MATCH(POS!$C7,nowcast!$B$2:$B$115,0),MATCH(POS!U$3,nowcast!$B$2:$AP$2,0))/1000000</f>
        <v>0.27848600000000001</v>
      </c>
      <c r="V7" s="3">
        <f>INDEX(nowcast!$B$2:$AP$115,MATCH(POS!$C7,nowcast!$B$2:$B$115,0),MATCH(POS!V$3,nowcast!$B$2:$AP$2,0))/1000000</f>
        <v>0.152001</v>
      </c>
      <c r="W7" s="3">
        <f>INDEX(nowcast!$B$2:$AP$115,MATCH(POS!$C7,nowcast!$B$2:$B$115,0),MATCH(POS!W$3,nowcast!$B$2:$AP$2,0))/1000000</f>
        <v>6.5481999999999999E-2</v>
      </c>
      <c r="X7" s="3">
        <f>INDEX(nowcast!$B$2:$AP$115,MATCH(POS!$C7,nowcast!$B$2:$B$115,0),MATCH(POS!X$3,nowcast!$B$2:$AP$2,0))/1000000</f>
        <v>4.8180000000000001E-2</v>
      </c>
      <c r="Y7" s="3">
        <f>INDEX(nowcast!$B$2:$AP$115,MATCH(POS!$C7,nowcast!$B$2:$B$115,0),MATCH(POS!Y$3,nowcast!$B$2:$AP$2,0))/1000000</f>
        <v>2.7189000000000001E-2</v>
      </c>
      <c r="Z7" s="3">
        <f>INDEX(nowcast!$B$2:$AP$115,MATCH(POS!$C7,nowcast!$B$2:$B$115,0),MATCH(POS!Z$3,nowcast!$B$2:$AP$2,0))/1000000</f>
        <v>2.7899E-2</v>
      </c>
      <c r="AA7" s="3">
        <f>INDEX(nowcast!$B$2:$AP$115,MATCH(POS!$C7,nowcast!$B$2:$B$115,0),MATCH(POS!AA$3,nowcast!$B$2:$AP$2,0))/1000000</f>
        <v>1.372E-3</v>
      </c>
      <c r="AB7" s="3">
        <f>INDEX(nowcast!$B$2:$AP$115,MATCH(POS!$C7,nowcast!$B$2:$B$115,0),MATCH(POS!AB$3,nowcast!$B$2:$AP$2,0))/1000000</f>
        <v>0</v>
      </c>
      <c r="AC7" s="3">
        <f>INDEX(nowcast!$B$2:$AP$115,MATCH(POS!$C7,nowcast!$B$2:$B$115,0),MATCH(POS!AC$3,nowcast!$B$2:$AP$2,0))/1000000</f>
        <v>0</v>
      </c>
      <c r="AD7" s="3">
        <f>INDEX(nowcast!$B$2:$AP$115,MATCH(POS!$C7,nowcast!$B$2:$B$115,0),MATCH(POS!AD$3,nowcast!$B$2:$AP$2,0))/1000000</f>
        <v>0</v>
      </c>
      <c r="AE7" s="3">
        <f>INDEX(nowcast!$B$2:$AP$115,MATCH(POS!$C7,nowcast!$B$2:$B$115,0),MATCH(POS!AE$3,nowcast!$B$2:$AP$2,0))/1000000</f>
        <v>0</v>
      </c>
      <c r="AF7" s="3">
        <f>INDEX(nowcast!$B$2:$AP$115,MATCH(POS!$C7,nowcast!$B$2:$B$115,0),MATCH(POS!AF$3,nowcast!$B$2:$AP$2,0))/1000000</f>
        <v>0</v>
      </c>
      <c r="AG7" s="3">
        <f>INDEX(nowcast!$B$2:$AP$115,MATCH(POS!$C7,nowcast!$B$2:$B$115,0),MATCH(POS!AG$3,nowcast!$B$2:$AP$2,0))/1000000</f>
        <v>0</v>
      </c>
      <c r="AH7" s="3">
        <f>INDEX(nowcast!$B$2:$AP$115,MATCH(POS!$C7,nowcast!$B$2:$B$115,0),MATCH(POS!AH$3,nowcast!$B$2:$AP$2,0))/1000000</f>
        <v>0</v>
      </c>
      <c r="AI7" s="3">
        <f>INDEX(nowcast!$B$2:$AP$115,MATCH(POS!$C7,nowcast!$B$2:$B$115,0),MATCH(POS!AI$3,nowcast!$B$2:$AP$2,0))/1000000</f>
        <v>0</v>
      </c>
      <c r="AJ7" s="3">
        <f>INDEX(nowcast!$B$2:$AP$115,MATCH(POS!$C7,nowcast!$B$2:$B$115,0),MATCH(POS!AJ$3,nowcast!$B$2:$AP$2,0))/1000000</f>
        <v>0</v>
      </c>
      <c r="AK7" s="3">
        <f>INDEX(nowcast!$B$2:$AP$115,MATCH(POS!$C7,nowcast!$B$2:$B$115,0),MATCH(POS!AK$3,nowcast!$B$2:$AP$2,0))/1000000</f>
        <v>0</v>
      </c>
      <c r="AL7" s="3">
        <f>INDEX(nowcast!$B$2:$AP$115,MATCH(POS!$C7,nowcast!$B$2:$B$115,0),MATCH(POS!AL$3,nowcast!$B$2:$AP$2,0))/1000000</f>
        <v>0</v>
      </c>
      <c r="AM7" s="3">
        <f>INDEX(nowcast!$B$2:$AP$115,MATCH(POS!$C7,nowcast!$B$2:$B$115,0),MATCH(POS!AM$3,nowcast!$B$2:$AP$2,0))/1000000</f>
        <v>0</v>
      </c>
      <c r="AN7" s="3">
        <f>INDEX(nowcast!$B$2:$AP$115,MATCH(POS!$C7,nowcast!$B$2:$B$115,0),MATCH(POS!AN$3,nowcast!$B$2:$AP$2,0))/1000000</f>
        <v>0</v>
      </c>
      <c r="AO7" s="3">
        <f>INDEX(nowcast!$B$2:$AP$115,MATCH(POS!$C7,nowcast!$B$2:$B$115,0),MATCH(POS!AO$3,nowcast!$B$2:$AP$2,0))/1000000</f>
        <v>0</v>
      </c>
      <c r="AP7" s="3">
        <f>INDEX(nowcast!$B$2:$AP$115,MATCH(POS!$C7,nowcast!$B$2:$B$115,0),MATCH(POS!AP$3,nowcast!$B$2:$AP$2,0))/1000000</f>
        <v>0</v>
      </c>
      <c r="AQ7" s="3">
        <f>INDEX(nowcast!$B$2:$AP$115,MATCH(POS!$C7,nowcast!$B$2:$B$115,0),MATCH(POS!AQ$3,nowcast!$B$2:$AP$2,0))/1000000</f>
        <v>0</v>
      </c>
      <c r="AR7" s="3">
        <f>INDEX(nowcast!$B$2:$AP$115,MATCH(POS!$C7,nowcast!$B$2:$B$115,0),MATCH(POS!AR$3,nowcast!$B$2:$AP$2,0))/1000000</f>
        <v>0</v>
      </c>
      <c r="AS7" s="3">
        <f>INDEX(nowcast!$B$2:$AP$115,MATCH(POS!$C7,nowcast!$B$2:$B$115,0),MATCH(POS!AS$3,nowcast!$B$2:$AP$2,0))/1000000</f>
        <v>0</v>
      </c>
      <c r="AT7" s="9"/>
      <c r="AU7" s="3"/>
      <c r="AV7" s="3"/>
      <c r="AW7" s="3"/>
      <c r="AX7" s="3"/>
      <c r="AY7" s="3"/>
      <c r="AZ7" s="23" t="s">
        <v>45</v>
      </c>
    </row>
    <row r="8" spans="2:52" x14ac:dyDescent="0.55000000000000004">
      <c r="C8" s="67" t="s">
        <v>77</v>
      </c>
      <c r="F8" s="51"/>
      <c r="G8" s="3">
        <f>INDEX(nowcast!$B$2:$AP$115,MATCH(POS!$C8,nowcast!$B$2:$B$115,0),MATCH(POS!G$3,nowcast!$B$2:$AP$2,0))/1000000</f>
        <v>0.44620199999999999</v>
      </c>
      <c r="H8" s="3">
        <f>INDEX(nowcast!$B$2:$AP$115,MATCH(POS!$C8,nowcast!$B$2:$B$115,0),MATCH(POS!H$3,nowcast!$B$2:$AP$2,0))/1000000</f>
        <v>0.439799</v>
      </c>
      <c r="I8" s="3">
        <f>INDEX(nowcast!$B$2:$AP$115,MATCH(POS!$C8,nowcast!$B$2:$B$115,0),MATCH(POS!I$3,nowcast!$B$2:$AP$2,0))/1000000</f>
        <v>0.40247300000000003</v>
      </c>
      <c r="J8" s="3">
        <f>INDEX(nowcast!$B$2:$AP$115,MATCH(POS!$C8,nowcast!$B$2:$B$115,0),MATCH(POS!J$3,nowcast!$B$2:$AP$2,0))/1000000</f>
        <v>0.40450599999999998</v>
      </c>
      <c r="K8" s="3">
        <f>INDEX(nowcast!$B$2:$AP$115,MATCH(POS!$C8,nowcast!$B$2:$B$115,0),MATCH(POS!K$3,nowcast!$B$2:$AP$2,0))/1000000</f>
        <v>0.45749600000000001</v>
      </c>
      <c r="L8" s="3">
        <f>INDEX(nowcast!$B$2:$AP$115,MATCH(POS!$C8,nowcast!$B$2:$B$115,0),MATCH(POS!L$3,nowcast!$B$2:$AP$2,0))/1000000</f>
        <v>0.42330299999999998</v>
      </c>
      <c r="M8" s="3">
        <f>INDEX(nowcast!$B$2:$AP$115,MATCH(POS!$C8,nowcast!$B$2:$B$115,0),MATCH(POS!M$3,nowcast!$B$2:$AP$2,0))/1000000</f>
        <v>0.61833499999999997</v>
      </c>
      <c r="N8" s="3">
        <f>INDEX(nowcast!$B$2:$AP$115,MATCH(POS!$C8,nowcast!$B$2:$B$115,0),MATCH(POS!N$3,nowcast!$B$2:$AP$2,0))/1000000</f>
        <v>1.0506139999999999</v>
      </c>
      <c r="O8" s="3">
        <f>INDEX(nowcast!$B$2:$AP$115,MATCH(POS!$C8,nowcast!$B$2:$B$115,0),MATCH(POS!O$3,nowcast!$B$2:$AP$2,0))/1000000</f>
        <v>5.0311029999999999</v>
      </c>
      <c r="P8" s="3">
        <f>INDEX(nowcast!$B$2:$AP$115,MATCH(POS!$C8,nowcast!$B$2:$B$115,0),MATCH(POS!P$3,nowcast!$B$2:$AP$2,0))/1000000</f>
        <v>5.7134390000000002</v>
      </c>
      <c r="Q8" s="3">
        <f>INDEX(nowcast!$B$2:$AP$115,MATCH(POS!$C8,nowcast!$B$2:$B$115,0),MATCH(POS!Q$3,nowcast!$B$2:$AP$2,0))/1000000</f>
        <v>6.0299670000000001</v>
      </c>
      <c r="R8" s="3">
        <f>INDEX(nowcast!$B$2:$AP$115,MATCH(POS!$C8,nowcast!$B$2:$B$115,0),MATCH(POS!R$3,nowcast!$B$2:$AP$2,0))/1000000</f>
        <v>5.3248850000000001</v>
      </c>
      <c r="S8" s="3">
        <f>INDEX(nowcast!$B$2:$AP$115,MATCH(POS!$C8,nowcast!$B$2:$B$115,0),MATCH(POS!S$3,nowcast!$B$2:$AP$2,0))/1000000</f>
        <v>4.4703949999999999</v>
      </c>
      <c r="T8" s="3">
        <f>INDEX(nowcast!$B$2:$AP$115,MATCH(POS!$C8,nowcast!$B$2:$B$115,0),MATCH(POS!T$3,nowcast!$B$2:$AP$2,0))/1000000</f>
        <v>4.4472759999999996</v>
      </c>
      <c r="U8" s="3">
        <f>INDEX(nowcast!$B$2:$AP$115,MATCH(POS!$C8,nowcast!$B$2:$B$115,0),MATCH(POS!U$3,nowcast!$B$2:$AP$2,0))/1000000</f>
        <v>4.6995240000000003</v>
      </c>
      <c r="V8" s="3">
        <f>INDEX(nowcast!$B$2:$AP$115,MATCH(POS!$C8,nowcast!$B$2:$B$115,0),MATCH(POS!V$3,nowcast!$B$2:$AP$2,0))/1000000</f>
        <v>4.8263040000000004</v>
      </c>
      <c r="W8" s="3">
        <f>INDEX(nowcast!$B$2:$AP$115,MATCH(POS!$C8,nowcast!$B$2:$B$115,0),MATCH(POS!W$3,nowcast!$B$2:$AP$2,0))/1000000</f>
        <v>3.6303570000000001</v>
      </c>
      <c r="X8" s="3">
        <f>INDEX(nowcast!$B$2:$AP$115,MATCH(POS!$C8,nowcast!$B$2:$B$115,0),MATCH(POS!X$3,nowcast!$B$2:$AP$2,0))/1000000</f>
        <v>3.194747</v>
      </c>
      <c r="Y8" s="3">
        <f>INDEX(nowcast!$B$2:$AP$115,MATCH(POS!$C8,nowcast!$B$2:$B$115,0),MATCH(POS!Y$3,nowcast!$B$2:$AP$2,0))/1000000</f>
        <v>4.4794879999999999</v>
      </c>
      <c r="Z8" s="3">
        <f>INDEX(nowcast!$B$2:$AP$115,MATCH(POS!$C8,nowcast!$B$2:$B$115,0),MATCH(POS!Z$3,nowcast!$B$2:$AP$2,0))/1000000</f>
        <v>4.0101399999999998</v>
      </c>
      <c r="AA8" s="3">
        <f>INDEX(nowcast!$B$2:$AP$115,MATCH(POS!$C8,nowcast!$B$2:$B$115,0),MATCH(POS!AA$3,nowcast!$B$2:$AP$2,0))/1000000</f>
        <v>2.7054480000000001</v>
      </c>
      <c r="AB8" s="3">
        <f>INDEX(nowcast!$B$2:$AP$115,MATCH(POS!$C8,nowcast!$B$2:$B$115,0),MATCH(POS!AB$3,nowcast!$B$2:$AP$2,0))/1000000</f>
        <v>1.8096730000000001</v>
      </c>
      <c r="AC8" s="3">
        <f>INDEX(nowcast!$B$2:$AP$115,MATCH(POS!$C8,nowcast!$B$2:$B$115,0),MATCH(POS!AC$3,nowcast!$B$2:$AP$2,0))/1000000</f>
        <v>2.70905</v>
      </c>
      <c r="AD8" s="3">
        <f>INDEX(nowcast!$B$2:$AP$115,MATCH(POS!$C8,nowcast!$B$2:$B$115,0),MATCH(POS!AD$3,nowcast!$B$2:$AP$2,0))/1000000</f>
        <v>3.9647049999999999</v>
      </c>
      <c r="AE8" s="3">
        <f>INDEX(nowcast!$B$2:$AP$115,MATCH(POS!$C8,nowcast!$B$2:$B$115,0),MATCH(POS!AE$3,nowcast!$B$2:$AP$2,0))/1000000</f>
        <v>1.648971</v>
      </c>
      <c r="AF8" s="3">
        <f>INDEX(nowcast!$B$2:$AP$115,MATCH(POS!$C8,nowcast!$B$2:$B$115,0),MATCH(POS!AF$3,nowcast!$B$2:$AP$2,0))/1000000</f>
        <v>2.0695709999999998</v>
      </c>
      <c r="AG8" s="3">
        <f>INDEX(nowcast!$B$2:$AP$115,MATCH(POS!$C8,nowcast!$B$2:$B$115,0),MATCH(POS!AG$3,nowcast!$B$2:$AP$2,0))/1000000</f>
        <v>1.759055</v>
      </c>
      <c r="AH8" s="3">
        <f>INDEX(nowcast!$B$2:$AP$115,MATCH(POS!$C8,nowcast!$B$2:$B$115,0),MATCH(POS!AH$3,nowcast!$B$2:$AP$2,0))/1000000</f>
        <v>2.3295210000000002</v>
      </c>
      <c r="AI8" s="3">
        <f>INDEX(nowcast!$B$2:$AP$115,MATCH(POS!$C8,nowcast!$B$2:$B$115,0),MATCH(POS!AI$3,nowcast!$B$2:$AP$2,0))/1000000</f>
        <v>0.51499499999999998</v>
      </c>
      <c r="AJ8" s="3">
        <f>INDEX(nowcast!$B$2:$AP$115,MATCH(POS!$C8,nowcast!$B$2:$B$115,0),MATCH(POS!AJ$3,nowcast!$B$2:$AP$2,0))/1000000</f>
        <v>1.2978999999999999E-2</v>
      </c>
      <c r="AK8" s="3">
        <f>INDEX(nowcast!$B$2:$AP$115,MATCH(POS!$C8,nowcast!$B$2:$B$115,0),MATCH(POS!AK$3,nowcast!$B$2:$AP$2,0))/1000000</f>
        <v>0</v>
      </c>
      <c r="AL8" s="3">
        <f>INDEX(nowcast!$B$2:$AP$115,MATCH(POS!$C8,nowcast!$B$2:$B$115,0),MATCH(POS!AL$3,nowcast!$B$2:$AP$2,0))/1000000</f>
        <v>0</v>
      </c>
      <c r="AM8" s="3">
        <f>INDEX(nowcast!$B$2:$AP$115,MATCH(POS!$C8,nowcast!$B$2:$B$115,0),MATCH(POS!AM$3,nowcast!$B$2:$AP$2,0))/1000000</f>
        <v>0</v>
      </c>
      <c r="AN8" s="3">
        <f>INDEX(nowcast!$B$2:$AP$115,MATCH(POS!$C8,nowcast!$B$2:$B$115,0),MATCH(POS!AN$3,nowcast!$B$2:$AP$2,0))/1000000</f>
        <v>0</v>
      </c>
      <c r="AO8" s="3">
        <f>INDEX(nowcast!$B$2:$AP$115,MATCH(POS!$C8,nowcast!$B$2:$B$115,0),MATCH(POS!AO$3,nowcast!$B$2:$AP$2,0))/1000000</f>
        <v>0</v>
      </c>
      <c r="AP8" s="3">
        <f>INDEX(nowcast!$B$2:$AP$115,MATCH(POS!$C8,nowcast!$B$2:$B$115,0),MATCH(POS!AP$3,nowcast!$B$2:$AP$2,0))/1000000</f>
        <v>0</v>
      </c>
      <c r="AQ8" s="3">
        <f>INDEX(nowcast!$B$2:$AP$115,MATCH(POS!$C8,nowcast!$B$2:$B$115,0),MATCH(POS!AQ$3,nowcast!$B$2:$AP$2,0))/1000000</f>
        <v>0</v>
      </c>
      <c r="AR8" s="3">
        <f>INDEX(nowcast!$B$2:$AP$115,MATCH(POS!$C8,nowcast!$B$2:$B$115,0),MATCH(POS!AR$3,nowcast!$B$2:$AP$2,0))/1000000</f>
        <v>0</v>
      </c>
      <c r="AS8" s="3">
        <f>INDEX(nowcast!$B$2:$AP$115,MATCH(POS!$C8,nowcast!$B$2:$B$115,0),MATCH(POS!AS$3,nowcast!$B$2:$AP$2,0))/1000000</f>
        <v>0</v>
      </c>
      <c r="AT8" s="9"/>
      <c r="AU8" s="3"/>
      <c r="AV8" s="3"/>
      <c r="AW8" s="3"/>
      <c r="AX8" s="3"/>
      <c r="AY8" s="3"/>
      <c r="AZ8" s="23" t="s">
        <v>45</v>
      </c>
    </row>
    <row r="9" spans="2:52" x14ac:dyDescent="0.55000000000000004">
      <c r="C9" s="67" t="s">
        <v>78</v>
      </c>
      <c r="F9" s="51"/>
      <c r="G9" s="3">
        <f>INDEX(nowcast!$B$2:$AP$115,MATCH(POS!$C9,nowcast!$B$2:$B$115,0),MATCH(POS!G$3,nowcast!$B$2:$AP$2,0))/1000000</f>
        <v>66.115897000000004</v>
      </c>
      <c r="H9" s="3">
        <f>INDEX(nowcast!$B$2:$AP$115,MATCH(POS!$C9,nowcast!$B$2:$B$115,0),MATCH(POS!H$3,nowcast!$B$2:$AP$2,0))/1000000</f>
        <v>72.843641000000005</v>
      </c>
      <c r="I9" s="3">
        <f>INDEX(nowcast!$B$2:$AP$115,MATCH(POS!$C9,nowcast!$B$2:$B$115,0),MATCH(POS!I$3,nowcast!$B$2:$AP$2,0))/1000000</f>
        <v>75.292514999999995</v>
      </c>
      <c r="J9" s="3">
        <f>INDEX(nowcast!$B$2:$AP$115,MATCH(POS!$C9,nowcast!$B$2:$B$115,0),MATCH(POS!J$3,nowcast!$B$2:$AP$2,0))/1000000</f>
        <v>82.475509000000002</v>
      </c>
      <c r="K9" s="3">
        <f>INDEX(nowcast!$B$2:$AP$115,MATCH(POS!$C9,nowcast!$B$2:$B$115,0),MATCH(POS!K$3,nowcast!$B$2:$AP$2,0))/1000000</f>
        <v>71.429899000000006</v>
      </c>
      <c r="L9" s="3">
        <f>INDEX(nowcast!$B$2:$AP$115,MATCH(POS!$C9,nowcast!$B$2:$B$115,0),MATCH(POS!L$3,nowcast!$B$2:$AP$2,0))/1000000</f>
        <v>78.250617000000005</v>
      </c>
      <c r="M9" s="3">
        <f>INDEX(nowcast!$B$2:$AP$115,MATCH(POS!$C9,nowcast!$B$2:$B$115,0),MATCH(POS!M$3,nowcast!$B$2:$AP$2,0))/1000000</f>
        <v>80.416706000000005</v>
      </c>
      <c r="N9" s="3">
        <f>INDEX(nowcast!$B$2:$AP$115,MATCH(POS!$C9,nowcast!$B$2:$B$115,0),MATCH(POS!N$3,nowcast!$B$2:$AP$2,0))/1000000</f>
        <v>88.479020000000006</v>
      </c>
      <c r="O9" s="3">
        <f>INDEX(nowcast!$B$2:$AP$115,MATCH(POS!$C9,nowcast!$B$2:$B$115,0),MATCH(POS!O$3,nowcast!$B$2:$AP$2,0))/1000000</f>
        <v>76.354653999999996</v>
      </c>
      <c r="P9" s="3">
        <f>INDEX(nowcast!$B$2:$AP$115,MATCH(POS!$C9,nowcast!$B$2:$B$115,0),MATCH(POS!P$3,nowcast!$B$2:$AP$2,0))/1000000</f>
        <v>80.402933000000004</v>
      </c>
      <c r="Q9" s="3">
        <f>INDEX(nowcast!$B$2:$AP$115,MATCH(POS!$C9,nowcast!$B$2:$B$115,0),MATCH(POS!Q$3,nowcast!$B$2:$AP$2,0))/1000000</f>
        <v>80.680015999999995</v>
      </c>
      <c r="R9" s="3">
        <f>INDEX(nowcast!$B$2:$AP$115,MATCH(POS!$C9,nowcast!$B$2:$B$115,0),MATCH(POS!R$3,nowcast!$B$2:$AP$2,0))/1000000</f>
        <v>81.013042999999996</v>
      </c>
      <c r="S9" s="3">
        <f>INDEX(nowcast!$B$2:$AP$115,MATCH(POS!$C9,nowcast!$B$2:$B$115,0),MATCH(POS!S$3,nowcast!$B$2:$AP$2,0))/1000000</f>
        <v>71.588362000000004</v>
      </c>
      <c r="T9" s="3">
        <f>INDEX(nowcast!$B$2:$AP$115,MATCH(POS!$C9,nowcast!$B$2:$B$115,0),MATCH(POS!T$3,nowcast!$B$2:$AP$2,0))/1000000</f>
        <v>78.433442999999997</v>
      </c>
      <c r="U9" s="3">
        <f>INDEX(nowcast!$B$2:$AP$115,MATCH(POS!$C9,nowcast!$B$2:$B$115,0),MATCH(POS!U$3,nowcast!$B$2:$AP$2,0))/1000000</f>
        <v>75.621504999999999</v>
      </c>
      <c r="V9" s="3">
        <f>INDEX(nowcast!$B$2:$AP$115,MATCH(POS!$C9,nowcast!$B$2:$B$115,0),MATCH(POS!V$3,nowcast!$B$2:$AP$2,0))/1000000</f>
        <v>79.149708000000004</v>
      </c>
      <c r="W9" s="3">
        <f>INDEX(nowcast!$B$2:$AP$115,MATCH(POS!$C9,nowcast!$B$2:$B$115,0),MATCH(POS!W$3,nowcast!$B$2:$AP$2,0))/1000000</f>
        <v>66.954003</v>
      </c>
      <c r="X9" s="3">
        <f>INDEX(nowcast!$B$2:$AP$115,MATCH(POS!$C9,nowcast!$B$2:$B$115,0),MATCH(POS!X$3,nowcast!$B$2:$AP$2,0))/1000000</f>
        <v>71.460656999999998</v>
      </c>
      <c r="Y9" s="3">
        <f>INDEX(nowcast!$B$2:$AP$115,MATCH(POS!$C9,nowcast!$B$2:$B$115,0),MATCH(POS!Y$3,nowcast!$B$2:$AP$2,0))/1000000</f>
        <v>79.637873999999996</v>
      </c>
      <c r="Z9" s="3">
        <f>INDEX(nowcast!$B$2:$AP$115,MATCH(POS!$C9,nowcast!$B$2:$B$115,0),MATCH(POS!Z$3,nowcast!$B$2:$AP$2,0))/1000000</f>
        <v>67.271186999999998</v>
      </c>
      <c r="AA9" s="3">
        <f>INDEX(nowcast!$B$2:$AP$115,MATCH(POS!$C9,nowcast!$B$2:$B$115,0),MATCH(POS!AA$3,nowcast!$B$2:$AP$2,0))/1000000</f>
        <v>65.706374999999994</v>
      </c>
      <c r="AB9" s="3">
        <f>INDEX(nowcast!$B$2:$AP$115,MATCH(POS!$C9,nowcast!$B$2:$B$115,0),MATCH(POS!AB$3,nowcast!$B$2:$AP$2,0))/1000000</f>
        <v>64.144685999999993</v>
      </c>
      <c r="AC9" s="3">
        <f>INDEX(nowcast!$B$2:$AP$115,MATCH(POS!$C9,nowcast!$B$2:$B$115,0),MATCH(POS!AC$3,nowcast!$B$2:$AP$2,0))/1000000</f>
        <v>63.468798999999997</v>
      </c>
      <c r="AD9" s="3">
        <f>INDEX(nowcast!$B$2:$AP$115,MATCH(POS!$C9,nowcast!$B$2:$B$115,0),MATCH(POS!AD$3,nowcast!$B$2:$AP$2,0))/1000000</f>
        <v>68.033372</v>
      </c>
      <c r="AE9" s="3">
        <f>INDEX(nowcast!$B$2:$AP$115,MATCH(POS!$C9,nowcast!$B$2:$B$115,0),MATCH(POS!AE$3,nowcast!$B$2:$AP$2,0))/1000000</f>
        <v>57.604906999999997</v>
      </c>
      <c r="AF9" s="3">
        <f>INDEX(nowcast!$B$2:$AP$115,MATCH(POS!$C9,nowcast!$B$2:$B$115,0),MATCH(POS!AF$3,nowcast!$B$2:$AP$2,0))/1000000</f>
        <v>62.014859999999999</v>
      </c>
      <c r="AG9" s="3">
        <f>INDEX(nowcast!$B$2:$AP$115,MATCH(POS!$C9,nowcast!$B$2:$B$115,0),MATCH(POS!AG$3,nowcast!$B$2:$AP$2,0))/1000000</f>
        <v>62.115222000000003</v>
      </c>
      <c r="AH9" s="3">
        <f>INDEX(nowcast!$B$2:$AP$115,MATCH(POS!$C9,nowcast!$B$2:$B$115,0),MATCH(POS!AH$3,nowcast!$B$2:$AP$2,0))/1000000</f>
        <v>65.258927999999997</v>
      </c>
      <c r="AI9" s="3">
        <f>INDEX(nowcast!$B$2:$AP$115,MATCH(POS!$C9,nowcast!$B$2:$B$115,0),MATCH(POS!AI$3,nowcast!$B$2:$AP$2,0))/1000000</f>
        <v>57.167906000000002</v>
      </c>
      <c r="AJ9" s="3">
        <f>INDEX(nowcast!$B$2:$AP$115,MATCH(POS!$C9,nowcast!$B$2:$B$115,0),MATCH(POS!AJ$3,nowcast!$B$2:$AP$2,0))/1000000</f>
        <v>58.861072</v>
      </c>
      <c r="AK9" s="3">
        <f>INDEX(nowcast!$B$2:$AP$115,MATCH(POS!$C9,nowcast!$B$2:$B$115,0),MATCH(POS!AK$3,nowcast!$B$2:$AP$2,0))/1000000</f>
        <v>58.221702000000001</v>
      </c>
      <c r="AL9" s="3">
        <f>INDEX(nowcast!$B$2:$AP$115,MATCH(POS!$C9,nowcast!$B$2:$B$115,0),MATCH(POS!AL$3,nowcast!$B$2:$AP$2,0))/1000000</f>
        <v>60.961860999999999</v>
      </c>
      <c r="AM9" s="3">
        <f>INDEX(nowcast!$B$2:$AP$115,MATCH(POS!$C9,nowcast!$B$2:$B$115,0),MATCH(POS!AM$3,nowcast!$B$2:$AP$2,0))/1000000</f>
        <v>52.472226999999997</v>
      </c>
      <c r="AN9" s="3">
        <f>INDEX(nowcast!$B$2:$AP$115,MATCH(POS!$C9,nowcast!$B$2:$B$115,0),MATCH(POS!AN$3,nowcast!$B$2:$AP$2,0))/1000000</f>
        <v>57.732121999999997</v>
      </c>
      <c r="AO9" s="3">
        <f>INDEX(nowcast!$B$2:$AP$115,MATCH(POS!$C9,nowcast!$B$2:$B$115,0),MATCH(POS!AO$3,nowcast!$B$2:$AP$2,0))/1000000</f>
        <v>55.871031000000002</v>
      </c>
      <c r="AP9" s="3">
        <f>INDEX(nowcast!$B$2:$AP$115,MATCH(POS!$C9,nowcast!$B$2:$B$115,0),MATCH(POS!AP$3,nowcast!$B$2:$AP$2,0))/1000000</f>
        <v>56.926799000000003</v>
      </c>
      <c r="AQ9" s="3">
        <f>INDEX(nowcast!$B$2:$AP$115,MATCH(POS!$C9,nowcast!$B$2:$B$115,0),MATCH(POS!AQ$3,nowcast!$B$2:$AP$2,0))/1000000</f>
        <v>51.179118000000003</v>
      </c>
      <c r="AR9" s="3">
        <f>INDEX(nowcast!$B$2:$AP$115,MATCH(POS!$C9,nowcast!$B$2:$B$115,0),MATCH(POS!AR$3,nowcast!$B$2:$AP$2,0))/1000000</f>
        <v>52.042245000000001</v>
      </c>
      <c r="AS9" s="3">
        <f>INDEX(nowcast!$B$2:$AP$115,MATCH(POS!$C9,nowcast!$B$2:$B$115,0),MATCH(POS!AS$3,nowcast!$B$2:$AP$2,0))/1000000</f>
        <v>53.491231999999997</v>
      </c>
      <c r="AT9" s="9"/>
      <c r="AU9" s="3"/>
      <c r="AV9" s="3"/>
      <c r="AW9" s="3"/>
      <c r="AX9" s="3"/>
      <c r="AY9" s="3"/>
      <c r="AZ9" s="23" t="s">
        <v>45</v>
      </c>
    </row>
    <row r="10" spans="2:52" x14ac:dyDescent="0.55000000000000004">
      <c r="C10" s="67" t="s">
        <v>79</v>
      </c>
      <c r="F10" s="51"/>
      <c r="G10" s="3">
        <f>INDEX(nowcast!$B$2:$AP$115,MATCH(POS!$C10,nowcast!$B$2:$B$115,0),MATCH(POS!G$3,nowcast!$B$2:$AP$2,0))/1000000</f>
        <v>169.86642599999999</v>
      </c>
      <c r="H10" s="3">
        <f>INDEX(nowcast!$B$2:$AP$115,MATCH(POS!$C10,nowcast!$B$2:$B$115,0),MATCH(POS!H$3,nowcast!$B$2:$AP$2,0))/1000000</f>
        <v>174.36042399999999</v>
      </c>
      <c r="I10" s="3">
        <f>INDEX(nowcast!$B$2:$AP$115,MATCH(POS!$C10,nowcast!$B$2:$B$115,0),MATCH(POS!I$3,nowcast!$B$2:$AP$2,0))/1000000</f>
        <v>184.92622800000001</v>
      </c>
      <c r="J10" s="3">
        <f>INDEX(nowcast!$B$2:$AP$115,MATCH(POS!$C10,nowcast!$B$2:$B$115,0),MATCH(POS!J$3,nowcast!$B$2:$AP$2,0))/1000000</f>
        <v>199.29413299999999</v>
      </c>
      <c r="K10" s="3">
        <f>INDEX(nowcast!$B$2:$AP$115,MATCH(POS!$C10,nowcast!$B$2:$B$115,0),MATCH(POS!K$3,nowcast!$B$2:$AP$2,0))/1000000</f>
        <v>175.43432200000001</v>
      </c>
      <c r="L10" s="3">
        <f>INDEX(nowcast!$B$2:$AP$115,MATCH(POS!$C10,nowcast!$B$2:$B$115,0),MATCH(POS!L$3,nowcast!$B$2:$AP$2,0))/1000000</f>
        <v>175.161192</v>
      </c>
      <c r="M10" s="3">
        <f>INDEX(nowcast!$B$2:$AP$115,MATCH(POS!$C10,nowcast!$B$2:$B$115,0),MATCH(POS!M$3,nowcast!$B$2:$AP$2,0))/1000000</f>
        <v>176.95951400000001</v>
      </c>
      <c r="N10" s="3">
        <f>INDEX(nowcast!$B$2:$AP$115,MATCH(POS!$C10,nowcast!$B$2:$B$115,0),MATCH(POS!N$3,nowcast!$B$2:$AP$2,0))/1000000</f>
        <v>205.41442799999999</v>
      </c>
      <c r="O10" s="3">
        <f>INDEX(nowcast!$B$2:$AP$115,MATCH(POS!$C10,nowcast!$B$2:$B$115,0),MATCH(POS!O$3,nowcast!$B$2:$AP$2,0))/1000000</f>
        <v>180.05176900000001</v>
      </c>
      <c r="P10" s="3">
        <f>INDEX(nowcast!$B$2:$AP$115,MATCH(POS!$C10,nowcast!$B$2:$B$115,0),MATCH(POS!P$3,nowcast!$B$2:$AP$2,0))/1000000</f>
        <v>191.636427</v>
      </c>
      <c r="Q10" s="3">
        <f>INDEX(nowcast!$B$2:$AP$115,MATCH(POS!$C10,nowcast!$B$2:$B$115,0),MATCH(POS!Q$3,nowcast!$B$2:$AP$2,0))/1000000</f>
        <v>185.17881299999999</v>
      </c>
      <c r="R10" s="3">
        <f>INDEX(nowcast!$B$2:$AP$115,MATCH(POS!$C10,nowcast!$B$2:$B$115,0),MATCH(POS!R$3,nowcast!$B$2:$AP$2,0))/1000000</f>
        <v>197.45083399999999</v>
      </c>
      <c r="S10" s="3">
        <f>INDEX(nowcast!$B$2:$AP$115,MATCH(POS!$C10,nowcast!$B$2:$B$115,0),MATCH(POS!S$3,nowcast!$B$2:$AP$2,0))/1000000</f>
        <v>168.06431599999999</v>
      </c>
      <c r="T10" s="3">
        <f>INDEX(nowcast!$B$2:$AP$115,MATCH(POS!$C10,nowcast!$B$2:$B$115,0),MATCH(POS!T$3,nowcast!$B$2:$AP$2,0))/1000000</f>
        <v>162.594314</v>
      </c>
      <c r="U10" s="3">
        <f>INDEX(nowcast!$B$2:$AP$115,MATCH(POS!$C10,nowcast!$B$2:$B$115,0),MATCH(POS!U$3,nowcast!$B$2:$AP$2,0))/1000000</f>
        <v>173.16274799999999</v>
      </c>
      <c r="V10" s="3">
        <f>INDEX(nowcast!$B$2:$AP$115,MATCH(POS!$C10,nowcast!$B$2:$B$115,0),MATCH(POS!V$3,nowcast!$B$2:$AP$2,0))/1000000</f>
        <v>189.75736699999999</v>
      </c>
      <c r="W10" s="3">
        <f>INDEX(nowcast!$B$2:$AP$115,MATCH(POS!$C10,nowcast!$B$2:$B$115,0),MATCH(POS!W$3,nowcast!$B$2:$AP$2,0))/1000000</f>
        <v>167.61631399999999</v>
      </c>
      <c r="X10" s="3">
        <f>INDEX(nowcast!$B$2:$AP$115,MATCH(POS!$C10,nowcast!$B$2:$B$115,0),MATCH(POS!X$3,nowcast!$B$2:$AP$2,0))/1000000</f>
        <v>162.69580300000001</v>
      </c>
      <c r="Y10" s="3">
        <f>INDEX(nowcast!$B$2:$AP$115,MATCH(POS!$C10,nowcast!$B$2:$B$115,0),MATCH(POS!Y$3,nowcast!$B$2:$AP$2,0))/1000000</f>
        <v>195.67800099999999</v>
      </c>
      <c r="Z10" s="3">
        <f>INDEX(nowcast!$B$2:$AP$115,MATCH(POS!$C10,nowcast!$B$2:$B$115,0),MATCH(POS!Z$3,nowcast!$B$2:$AP$2,0))/1000000</f>
        <v>167.15025900000001</v>
      </c>
      <c r="AA10" s="3">
        <f>INDEX(nowcast!$B$2:$AP$115,MATCH(POS!$C10,nowcast!$B$2:$B$115,0),MATCH(POS!AA$3,nowcast!$B$2:$AP$2,0))/1000000</f>
        <v>190.47929400000001</v>
      </c>
      <c r="AB10" s="3">
        <f>INDEX(nowcast!$B$2:$AP$115,MATCH(POS!$C10,nowcast!$B$2:$B$115,0),MATCH(POS!AB$3,nowcast!$B$2:$AP$2,0))/1000000</f>
        <v>195.118763</v>
      </c>
      <c r="AC10" s="3">
        <f>INDEX(nowcast!$B$2:$AP$115,MATCH(POS!$C10,nowcast!$B$2:$B$115,0),MATCH(POS!AC$3,nowcast!$B$2:$AP$2,0))/1000000</f>
        <v>195.36881199999999</v>
      </c>
      <c r="AD10" s="3">
        <f>INDEX(nowcast!$B$2:$AP$115,MATCH(POS!$C10,nowcast!$B$2:$B$115,0),MATCH(POS!AD$3,nowcast!$B$2:$AP$2,0))/1000000</f>
        <v>196.28537299999999</v>
      </c>
      <c r="AE10" s="3">
        <f>INDEX(nowcast!$B$2:$AP$115,MATCH(POS!$C10,nowcast!$B$2:$B$115,0),MATCH(POS!AE$3,nowcast!$B$2:$AP$2,0))/1000000</f>
        <v>166.76331200000001</v>
      </c>
      <c r="AF10" s="3">
        <f>INDEX(nowcast!$B$2:$AP$115,MATCH(POS!$C10,nowcast!$B$2:$B$115,0),MATCH(POS!AF$3,nowcast!$B$2:$AP$2,0))/1000000</f>
        <v>164.74513099999999</v>
      </c>
      <c r="AG10" s="3">
        <f>INDEX(nowcast!$B$2:$AP$115,MATCH(POS!$C10,nowcast!$B$2:$B$115,0),MATCH(POS!AG$3,nowcast!$B$2:$AP$2,0))/1000000</f>
        <v>169.99887100000001</v>
      </c>
      <c r="AH10" s="3">
        <f>INDEX(nowcast!$B$2:$AP$115,MATCH(POS!$C10,nowcast!$B$2:$B$115,0),MATCH(POS!AH$3,nowcast!$B$2:$AP$2,0))/1000000</f>
        <v>184.50005400000001</v>
      </c>
      <c r="AI10" s="3">
        <f>INDEX(nowcast!$B$2:$AP$115,MATCH(POS!$C10,nowcast!$B$2:$B$115,0),MATCH(POS!AI$3,nowcast!$B$2:$AP$2,0))/1000000</f>
        <v>162.19032799999999</v>
      </c>
      <c r="AJ10" s="3">
        <f>INDEX(nowcast!$B$2:$AP$115,MATCH(POS!$C10,nowcast!$B$2:$B$115,0),MATCH(POS!AJ$3,nowcast!$B$2:$AP$2,0))/1000000</f>
        <v>162.59199899999999</v>
      </c>
      <c r="AK10" s="3">
        <f>INDEX(nowcast!$B$2:$AP$115,MATCH(POS!$C10,nowcast!$B$2:$B$115,0),MATCH(POS!AK$3,nowcast!$B$2:$AP$2,0))/1000000</f>
        <v>178.868122</v>
      </c>
      <c r="AL10" s="3">
        <f>INDEX(nowcast!$B$2:$AP$115,MATCH(POS!$C10,nowcast!$B$2:$B$115,0),MATCH(POS!AL$3,nowcast!$B$2:$AP$2,0))/1000000</f>
        <v>181.691472</v>
      </c>
      <c r="AM10" s="3">
        <f>INDEX(nowcast!$B$2:$AP$115,MATCH(POS!$C10,nowcast!$B$2:$B$115,0),MATCH(POS!AM$3,nowcast!$B$2:$AP$2,0))/1000000</f>
        <v>151.886078</v>
      </c>
      <c r="AN10" s="3">
        <f>INDEX(nowcast!$B$2:$AP$115,MATCH(POS!$C10,nowcast!$B$2:$B$115,0),MATCH(POS!AN$3,nowcast!$B$2:$AP$2,0))/1000000</f>
        <v>165.169771</v>
      </c>
      <c r="AO10" s="3">
        <f>INDEX(nowcast!$B$2:$AP$115,MATCH(POS!$C10,nowcast!$B$2:$B$115,0),MATCH(POS!AO$3,nowcast!$B$2:$AP$2,0))/1000000</f>
        <v>170.72164799999999</v>
      </c>
      <c r="AP10" s="3">
        <f>INDEX(nowcast!$B$2:$AP$115,MATCH(POS!$C10,nowcast!$B$2:$B$115,0),MATCH(POS!AP$3,nowcast!$B$2:$AP$2,0))/1000000</f>
        <v>179.81570600000001</v>
      </c>
      <c r="AQ10" s="3">
        <f>INDEX(nowcast!$B$2:$AP$115,MATCH(POS!$C10,nowcast!$B$2:$B$115,0),MATCH(POS!AQ$3,nowcast!$B$2:$AP$2,0))/1000000</f>
        <v>159.912859</v>
      </c>
      <c r="AR10" s="3">
        <f>INDEX(nowcast!$B$2:$AP$115,MATCH(POS!$C10,nowcast!$B$2:$B$115,0),MATCH(POS!AR$3,nowcast!$B$2:$AP$2,0))/1000000</f>
        <v>167.67370700000001</v>
      </c>
      <c r="AS10" s="3">
        <f>INDEX(nowcast!$B$2:$AP$115,MATCH(POS!$C10,nowcast!$B$2:$B$115,0),MATCH(POS!AS$3,nowcast!$B$2:$AP$2,0))/1000000</f>
        <v>169.23011199999999</v>
      </c>
      <c r="AT10" s="3"/>
      <c r="AU10" s="3"/>
      <c r="AV10" s="3"/>
      <c r="AW10" s="3"/>
      <c r="AX10" s="3"/>
      <c r="AY10" s="3"/>
      <c r="AZ10" s="23" t="s">
        <v>45</v>
      </c>
    </row>
    <row r="11" spans="2:52" x14ac:dyDescent="0.55000000000000004">
      <c r="C11" s="67" t="s">
        <v>80</v>
      </c>
      <c r="F11" s="51"/>
      <c r="G11" s="3">
        <f>INDEX(nowcast!$B$2:$AP$115,MATCH(POS!$C11,nowcast!$B$2:$B$115,0),MATCH(POS!G$3,nowcast!$B$2:$AP$2,0))/1000000</f>
        <v>93.294888</v>
      </c>
      <c r="H11" s="3">
        <f>INDEX(nowcast!$B$2:$AP$115,MATCH(POS!$C11,nowcast!$B$2:$B$115,0),MATCH(POS!H$3,nowcast!$B$2:$AP$2,0))/1000000</f>
        <v>102.47119600000001</v>
      </c>
      <c r="I11" s="3">
        <f>INDEX(nowcast!$B$2:$AP$115,MATCH(POS!$C11,nowcast!$B$2:$B$115,0),MATCH(POS!I$3,nowcast!$B$2:$AP$2,0))/1000000</f>
        <v>96.868431000000001</v>
      </c>
      <c r="J11" s="3">
        <f>INDEX(nowcast!$B$2:$AP$115,MATCH(POS!$C11,nowcast!$B$2:$B$115,0),MATCH(POS!J$3,nowcast!$B$2:$AP$2,0))/1000000</f>
        <v>92.064497000000003</v>
      </c>
      <c r="K11" s="3">
        <f>INDEX(nowcast!$B$2:$AP$115,MATCH(POS!$C11,nowcast!$B$2:$B$115,0),MATCH(POS!K$3,nowcast!$B$2:$AP$2,0))/1000000</f>
        <v>91.984511999999995</v>
      </c>
      <c r="L11" s="3">
        <f>INDEX(nowcast!$B$2:$AP$115,MATCH(POS!$C11,nowcast!$B$2:$B$115,0),MATCH(POS!L$3,nowcast!$B$2:$AP$2,0))/1000000</f>
        <v>93.092962</v>
      </c>
      <c r="M11" s="3">
        <f>INDEX(nowcast!$B$2:$AP$115,MATCH(POS!$C11,nowcast!$B$2:$B$115,0),MATCH(POS!M$3,nowcast!$B$2:$AP$2,0))/1000000</f>
        <v>96.458287999999996</v>
      </c>
      <c r="N11" s="3">
        <f>INDEX(nowcast!$B$2:$AP$115,MATCH(POS!$C11,nowcast!$B$2:$B$115,0),MATCH(POS!N$3,nowcast!$B$2:$AP$2,0))/1000000</f>
        <v>94.795692000000003</v>
      </c>
      <c r="O11" s="3">
        <f>INDEX(nowcast!$B$2:$AP$115,MATCH(POS!$C11,nowcast!$B$2:$B$115,0),MATCH(POS!O$3,nowcast!$B$2:$AP$2,0))/1000000</f>
        <v>92.627891000000005</v>
      </c>
      <c r="P11" s="3">
        <f>INDEX(nowcast!$B$2:$AP$115,MATCH(POS!$C11,nowcast!$B$2:$B$115,0),MATCH(POS!P$3,nowcast!$B$2:$AP$2,0))/1000000</f>
        <v>89.867289</v>
      </c>
      <c r="Q11" s="3">
        <f>INDEX(nowcast!$B$2:$AP$115,MATCH(POS!$C11,nowcast!$B$2:$B$115,0),MATCH(POS!Q$3,nowcast!$B$2:$AP$2,0))/1000000</f>
        <v>92.803106999999997</v>
      </c>
      <c r="R11" s="3">
        <f>INDEX(nowcast!$B$2:$AP$115,MATCH(POS!$C11,nowcast!$B$2:$B$115,0),MATCH(POS!R$3,nowcast!$B$2:$AP$2,0))/1000000</f>
        <v>92.613037000000006</v>
      </c>
      <c r="S11" s="3">
        <f>INDEX(nowcast!$B$2:$AP$115,MATCH(POS!$C11,nowcast!$B$2:$B$115,0),MATCH(POS!S$3,nowcast!$B$2:$AP$2,0))/1000000</f>
        <v>87.413258999999996</v>
      </c>
      <c r="T11" s="3">
        <f>INDEX(nowcast!$B$2:$AP$115,MATCH(POS!$C11,nowcast!$B$2:$B$115,0),MATCH(POS!T$3,nowcast!$B$2:$AP$2,0))/1000000</f>
        <v>98.568291000000002</v>
      </c>
      <c r="U11" s="3">
        <f>INDEX(nowcast!$B$2:$AP$115,MATCH(POS!$C11,nowcast!$B$2:$B$115,0),MATCH(POS!U$3,nowcast!$B$2:$AP$2,0))/1000000</f>
        <v>103.67632399999999</v>
      </c>
      <c r="V11" s="3">
        <f>INDEX(nowcast!$B$2:$AP$115,MATCH(POS!$C11,nowcast!$B$2:$B$115,0),MATCH(POS!V$3,nowcast!$B$2:$AP$2,0))/1000000</f>
        <v>99.523832999999996</v>
      </c>
      <c r="W11" s="3">
        <f>INDEX(nowcast!$B$2:$AP$115,MATCH(POS!$C11,nowcast!$B$2:$B$115,0),MATCH(POS!W$3,nowcast!$B$2:$AP$2,0))/1000000</f>
        <v>96.641706999999997</v>
      </c>
      <c r="X11" s="3">
        <f>INDEX(nowcast!$B$2:$AP$115,MATCH(POS!$C11,nowcast!$B$2:$B$115,0),MATCH(POS!X$3,nowcast!$B$2:$AP$2,0))/1000000</f>
        <v>120.147041</v>
      </c>
      <c r="Y11" s="3">
        <f>INDEX(nowcast!$B$2:$AP$115,MATCH(POS!$C11,nowcast!$B$2:$B$115,0),MATCH(POS!Y$3,nowcast!$B$2:$AP$2,0))/1000000</f>
        <v>99.982709</v>
      </c>
      <c r="Z11" s="3">
        <f>INDEX(nowcast!$B$2:$AP$115,MATCH(POS!$C11,nowcast!$B$2:$B$115,0),MATCH(POS!Z$3,nowcast!$B$2:$AP$2,0))/1000000</f>
        <v>87.911052999999995</v>
      </c>
      <c r="AA11" s="3">
        <f>INDEX(nowcast!$B$2:$AP$115,MATCH(POS!$C11,nowcast!$B$2:$B$115,0),MATCH(POS!AA$3,nowcast!$B$2:$AP$2,0))/1000000</f>
        <v>106.601657</v>
      </c>
      <c r="AB11" s="3">
        <f>INDEX(nowcast!$B$2:$AP$115,MATCH(POS!$C11,nowcast!$B$2:$B$115,0),MATCH(POS!AB$3,nowcast!$B$2:$AP$2,0))/1000000</f>
        <v>77.708309</v>
      </c>
      <c r="AC11" s="3">
        <f>INDEX(nowcast!$B$2:$AP$115,MATCH(POS!$C11,nowcast!$B$2:$B$115,0),MATCH(POS!AC$3,nowcast!$B$2:$AP$2,0))/1000000</f>
        <v>88.791021000000001</v>
      </c>
      <c r="AD11" s="3">
        <f>INDEX(nowcast!$B$2:$AP$115,MATCH(POS!$C11,nowcast!$B$2:$B$115,0),MATCH(POS!AD$3,nowcast!$B$2:$AP$2,0))/1000000</f>
        <v>80.469032999999996</v>
      </c>
      <c r="AE11" s="3">
        <f>INDEX(nowcast!$B$2:$AP$115,MATCH(POS!$C11,nowcast!$B$2:$B$115,0),MATCH(POS!AE$3,nowcast!$B$2:$AP$2,0))/1000000</f>
        <v>69.929852999999994</v>
      </c>
      <c r="AF11" s="3">
        <f>INDEX(nowcast!$B$2:$AP$115,MATCH(POS!$C11,nowcast!$B$2:$B$115,0),MATCH(POS!AF$3,nowcast!$B$2:$AP$2,0))/1000000</f>
        <v>71.855600999999993</v>
      </c>
      <c r="AG11" s="3">
        <f>INDEX(nowcast!$B$2:$AP$115,MATCH(POS!$C11,nowcast!$B$2:$B$115,0),MATCH(POS!AG$3,nowcast!$B$2:$AP$2,0))/1000000</f>
        <v>68.827821</v>
      </c>
      <c r="AH11" s="3">
        <f>INDEX(nowcast!$B$2:$AP$115,MATCH(POS!$C11,nowcast!$B$2:$B$115,0),MATCH(POS!AH$3,nowcast!$B$2:$AP$2,0))/1000000</f>
        <v>76.247331000000003</v>
      </c>
      <c r="AI11" s="3">
        <f>INDEX(nowcast!$B$2:$AP$115,MATCH(POS!$C11,nowcast!$B$2:$B$115,0),MATCH(POS!AI$3,nowcast!$B$2:$AP$2,0))/1000000</f>
        <v>70.307460000000006</v>
      </c>
      <c r="AJ11" s="3">
        <f>INDEX(nowcast!$B$2:$AP$115,MATCH(POS!$C11,nowcast!$B$2:$B$115,0),MATCH(POS!AJ$3,nowcast!$B$2:$AP$2,0))/1000000</f>
        <v>71.642684000000003</v>
      </c>
      <c r="AK11" s="3">
        <f>INDEX(nowcast!$B$2:$AP$115,MATCH(POS!$C11,nowcast!$B$2:$B$115,0),MATCH(POS!AK$3,nowcast!$B$2:$AP$2,0))/1000000</f>
        <v>70.959131999999997</v>
      </c>
      <c r="AL11" s="3">
        <f>INDEX(nowcast!$B$2:$AP$115,MATCH(POS!$C11,nowcast!$B$2:$B$115,0),MATCH(POS!AL$3,nowcast!$B$2:$AP$2,0))/1000000</f>
        <v>76.915284</v>
      </c>
      <c r="AM11" s="3">
        <f>INDEX(nowcast!$B$2:$AP$115,MATCH(POS!$C11,nowcast!$B$2:$B$115,0),MATCH(POS!AM$3,nowcast!$B$2:$AP$2,0))/1000000</f>
        <v>71.385052000000002</v>
      </c>
      <c r="AN11" s="3">
        <f>INDEX(nowcast!$B$2:$AP$115,MATCH(POS!$C11,nowcast!$B$2:$B$115,0),MATCH(POS!AN$3,nowcast!$B$2:$AP$2,0))/1000000</f>
        <v>79.629329999999996</v>
      </c>
      <c r="AO11" s="3">
        <f>INDEX(nowcast!$B$2:$AP$115,MATCH(POS!$C11,nowcast!$B$2:$B$115,0),MATCH(POS!AO$3,nowcast!$B$2:$AP$2,0))/1000000</f>
        <v>76.489262999999994</v>
      </c>
      <c r="AP11" s="3">
        <f>INDEX(nowcast!$B$2:$AP$115,MATCH(POS!$C11,nowcast!$B$2:$B$115,0),MATCH(POS!AP$3,nowcast!$B$2:$AP$2,0))/1000000</f>
        <v>89.038203999999993</v>
      </c>
      <c r="AQ11" s="3">
        <f>INDEX(nowcast!$B$2:$AP$115,MATCH(POS!$C11,nowcast!$B$2:$B$115,0),MATCH(POS!AQ$3,nowcast!$B$2:$AP$2,0))/1000000</f>
        <v>87.322507999999999</v>
      </c>
      <c r="AR11" s="3">
        <f>INDEX(nowcast!$B$2:$AP$115,MATCH(POS!$C11,nowcast!$B$2:$B$115,0),MATCH(POS!AR$3,nowcast!$B$2:$AP$2,0))/1000000</f>
        <v>78.908071000000007</v>
      </c>
      <c r="AS11" s="3">
        <f>INDEX(nowcast!$B$2:$AP$115,MATCH(POS!$C11,nowcast!$B$2:$B$115,0),MATCH(POS!AS$3,nowcast!$B$2:$AP$2,0))/1000000</f>
        <v>85.663872999999995</v>
      </c>
      <c r="AT11" s="9"/>
      <c r="AU11" s="3"/>
      <c r="AV11" s="3"/>
      <c r="AW11" s="3"/>
      <c r="AX11" s="3"/>
      <c r="AY11" s="3"/>
      <c r="AZ11" s="23" t="s">
        <v>45</v>
      </c>
    </row>
    <row r="12" spans="2:52" x14ac:dyDescent="0.55000000000000004">
      <c r="C12" s="67" t="s">
        <v>81</v>
      </c>
      <c r="F12" s="51"/>
      <c r="G12" s="3">
        <f>INDEX(nowcast!$B$2:$AP$115,MATCH(POS!$C12,nowcast!$B$2:$B$115,0),MATCH(POS!G$3,nowcast!$B$2:$AP$2,0))/1000000</f>
        <v>2.5278939999999999</v>
      </c>
      <c r="H12" s="3">
        <f>INDEX(nowcast!$B$2:$AP$115,MATCH(POS!$C12,nowcast!$B$2:$B$115,0),MATCH(POS!H$3,nowcast!$B$2:$AP$2,0))/1000000</f>
        <v>2.4435410000000002</v>
      </c>
      <c r="I12" s="3">
        <f>INDEX(nowcast!$B$2:$AP$115,MATCH(POS!$C12,nowcast!$B$2:$B$115,0),MATCH(POS!I$3,nowcast!$B$2:$AP$2,0))/1000000</f>
        <v>2.4827849999999998</v>
      </c>
      <c r="J12" s="3">
        <f>INDEX(nowcast!$B$2:$AP$115,MATCH(POS!$C12,nowcast!$B$2:$B$115,0),MATCH(POS!J$3,nowcast!$B$2:$AP$2,0))/1000000</f>
        <v>2.4737529999999999</v>
      </c>
      <c r="K12" s="3">
        <f>INDEX(nowcast!$B$2:$AP$115,MATCH(POS!$C12,nowcast!$B$2:$B$115,0),MATCH(POS!K$3,nowcast!$B$2:$AP$2,0))/1000000</f>
        <v>2.298915</v>
      </c>
      <c r="L12" s="3">
        <f>INDEX(nowcast!$B$2:$AP$115,MATCH(POS!$C12,nowcast!$B$2:$B$115,0),MATCH(POS!L$3,nowcast!$B$2:$AP$2,0))/1000000</f>
        <v>2.3512659999999999</v>
      </c>
      <c r="M12" s="3">
        <f>INDEX(nowcast!$B$2:$AP$115,MATCH(POS!$C12,nowcast!$B$2:$B$115,0),MATCH(POS!M$3,nowcast!$B$2:$AP$2,0))/1000000</f>
        <v>2.447066</v>
      </c>
      <c r="N12" s="3">
        <f>INDEX(nowcast!$B$2:$AP$115,MATCH(POS!$C12,nowcast!$B$2:$B$115,0),MATCH(POS!N$3,nowcast!$B$2:$AP$2,0))/1000000</f>
        <v>2.3640310000000002</v>
      </c>
      <c r="O12" s="3">
        <f>INDEX(nowcast!$B$2:$AP$115,MATCH(POS!$C12,nowcast!$B$2:$B$115,0),MATCH(POS!O$3,nowcast!$B$2:$AP$2,0))/1000000</f>
        <v>2.2384770000000001</v>
      </c>
      <c r="P12" s="3">
        <f>INDEX(nowcast!$B$2:$AP$115,MATCH(POS!$C12,nowcast!$B$2:$B$115,0),MATCH(POS!P$3,nowcast!$B$2:$AP$2,0))/1000000</f>
        <v>2.3652479999999998</v>
      </c>
      <c r="Q12" s="3">
        <f>INDEX(nowcast!$B$2:$AP$115,MATCH(POS!$C12,nowcast!$B$2:$B$115,0),MATCH(POS!Q$3,nowcast!$B$2:$AP$2,0))/1000000</f>
        <v>2.6578390000000001</v>
      </c>
      <c r="R12" s="3">
        <f>INDEX(nowcast!$B$2:$AP$115,MATCH(POS!$C12,nowcast!$B$2:$B$115,0),MATCH(POS!R$3,nowcast!$B$2:$AP$2,0))/1000000</f>
        <v>2.7401140000000002</v>
      </c>
      <c r="S12" s="3">
        <f>INDEX(nowcast!$B$2:$AP$115,MATCH(POS!$C12,nowcast!$B$2:$B$115,0),MATCH(POS!S$3,nowcast!$B$2:$AP$2,0))/1000000</f>
        <v>2.547304</v>
      </c>
      <c r="T12" s="3">
        <f>INDEX(nowcast!$B$2:$AP$115,MATCH(POS!$C12,nowcast!$B$2:$B$115,0),MATCH(POS!T$3,nowcast!$B$2:$AP$2,0))/1000000</f>
        <v>2.5295339999999999</v>
      </c>
      <c r="U12" s="3">
        <f>INDEX(nowcast!$B$2:$AP$115,MATCH(POS!$C12,nowcast!$B$2:$B$115,0),MATCH(POS!U$3,nowcast!$B$2:$AP$2,0))/1000000</f>
        <v>2.2282799999999998</v>
      </c>
      <c r="V12" s="3">
        <f>INDEX(nowcast!$B$2:$AP$115,MATCH(POS!$C12,nowcast!$B$2:$B$115,0),MATCH(POS!V$3,nowcast!$B$2:$AP$2,0))/1000000</f>
        <v>2.5249079999999999</v>
      </c>
      <c r="W12" s="3">
        <f>INDEX(nowcast!$B$2:$AP$115,MATCH(POS!$C12,nowcast!$B$2:$B$115,0),MATCH(POS!W$3,nowcast!$B$2:$AP$2,0))/1000000</f>
        <v>2.6640769999999998</v>
      </c>
      <c r="X12" s="3">
        <f>INDEX(nowcast!$B$2:$AP$115,MATCH(POS!$C12,nowcast!$B$2:$B$115,0),MATCH(POS!X$3,nowcast!$B$2:$AP$2,0))/1000000</f>
        <v>2.3914939999999998</v>
      </c>
      <c r="Y12" s="3">
        <f>INDEX(nowcast!$B$2:$AP$115,MATCH(POS!$C12,nowcast!$B$2:$B$115,0),MATCH(POS!Y$3,nowcast!$B$2:$AP$2,0))/1000000</f>
        <v>2.6446459999999998</v>
      </c>
      <c r="Z12" s="3">
        <f>INDEX(nowcast!$B$2:$AP$115,MATCH(POS!$C12,nowcast!$B$2:$B$115,0),MATCH(POS!Z$3,nowcast!$B$2:$AP$2,0))/1000000</f>
        <v>2.5960830000000001</v>
      </c>
      <c r="AA12" s="3">
        <f>INDEX(nowcast!$B$2:$AP$115,MATCH(POS!$C12,nowcast!$B$2:$B$115,0),MATCH(POS!AA$3,nowcast!$B$2:$AP$2,0))/1000000</f>
        <v>7.9483620000000004</v>
      </c>
      <c r="AB12" s="3">
        <f>INDEX(nowcast!$B$2:$AP$115,MATCH(POS!$C12,nowcast!$B$2:$B$115,0),MATCH(POS!AB$3,nowcast!$B$2:$AP$2,0))/1000000</f>
        <v>22.734719999999999</v>
      </c>
      <c r="AC12" s="3">
        <f>INDEX(nowcast!$B$2:$AP$115,MATCH(POS!$C12,nowcast!$B$2:$B$115,0),MATCH(POS!AC$3,nowcast!$B$2:$AP$2,0))/1000000</f>
        <v>43.122889000000001</v>
      </c>
      <c r="AD12" s="3">
        <f>INDEX(nowcast!$B$2:$AP$115,MATCH(POS!$C12,nowcast!$B$2:$B$115,0),MATCH(POS!AD$3,nowcast!$B$2:$AP$2,0))/1000000</f>
        <v>29.367042999999999</v>
      </c>
      <c r="AE12" s="3">
        <f>INDEX(nowcast!$B$2:$AP$115,MATCH(POS!$C12,nowcast!$B$2:$B$115,0),MATCH(POS!AE$3,nowcast!$B$2:$AP$2,0))/1000000</f>
        <v>22.107738000000001</v>
      </c>
      <c r="AF12" s="3">
        <f>INDEX(nowcast!$B$2:$AP$115,MATCH(POS!$C12,nowcast!$B$2:$B$115,0),MATCH(POS!AF$3,nowcast!$B$2:$AP$2,0))/1000000</f>
        <v>3.8384499999999999</v>
      </c>
      <c r="AG12" s="3">
        <f>INDEX(nowcast!$B$2:$AP$115,MATCH(POS!$C12,nowcast!$B$2:$B$115,0),MATCH(POS!AG$3,nowcast!$B$2:$AP$2,0))/1000000</f>
        <v>2.1296729999999999</v>
      </c>
      <c r="AH12" s="3">
        <f>INDEX(nowcast!$B$2:$AP$115,MATCH(POS!$C12,nowcast!$B$2:$B$115,0),MATCH(POS!AH$3,nowcast!$B$2:$AP$2,0))/1000000</f>
        <v>2.1362930000000002</v>
      </c>
      <c r="AI12" s="3">
        <f>INDEX(nowcast!$B$2:$AP$115,MATCH(POS!$C12,nowcast!$B$2:$B$115,0),MATCH(POS!AI$3,nowcast!$B$2:$AP$2,0))/1000000</f>
        <v>2.0198459999999998</v>
      </c>
      <c r="AJ12" s="3">
        <f>INDEX(nowcast!$B$2:$AP$115,MATCH(POS!$C12,nowcast!$B$2:$B$115,0),MATCH(POS!AJ$3,nowcast!$B$2:$AP$2,0))/1000000</f>
        <v>2.029935</v>
      </c>
      <c r="AK12" s="3">
        <f>INDEX(nowcast!$B$2:$AP$115,MATCH(POS!$C12,nowcast!$B$2:$B$115,0),MATCH(POS!AK$3,nowcast!$B$2:$AP$2,0))/1000000</f>
        <v>2.0762749999999999</v>
      </c>
      <c r="AL12" s="3">
        <f>INDEX(nowcast!$B$2:$AP$115,MATCH(POS!$C12,nowcast!$B$2:$B$115,0),MATCH(POS!AL$3,nowcast!$B$2:$AP$2,0))/1000000</f>
        <v>1.9780610000000001</v>
      </c>
      <c r="AM12" s="3">
        <f>INDEX(nowcast!$B$2:$AP$115,MATCH(POS!$C12,nowcast!$B$2:$B$115,0),MATCH(POS!AM$3,nowcast!$B$2:$AP$2,0))/1000000</f>
        <v>1.887178</v>
      </c>
      <c r="AN12" s="3">
        <f>INDEX(nowcast!$B$2:$AP$115,MATCH(POS!$C12,nowcast!$B$2:$B$115,0),MATCH(POS!AN$3,nowcast!$B$2:$AP$2,0))/1000000</f>
        <v>1.980451</v>
      </c>
      <c r="AO12" s="3">
        <f>INDEX(nowcast!$B$2:$AP$115,MATCH(POS!$C12,nowcast!$B$2:$B$115,0),MATCH(POS!AO$3,nowcast!$B$2:$AP$2,0))/1000000</f>
        <v>2.0357980000000002</v>
      </c>
      <c r="AP12" s="3">
        <f>INDEX(nowcast!$B$2:$AP$115,MATCH(POS!$C12,nowcast!$B$2:$B$115,0),MATCH(POS!AP$3,nowcast!$B$2:$AP$2,0))/1000000</f>
        <v>2.0101100000000001</v>
      </c>
      <c r="AQ12" s="3">
        <f>INDEX(nowcast!$B$2:$AP$115,MATCH(POS!$C12,nowcast!$B$2:$B$115,0),MATCH(POS!AQ$3,nowcast!$B$2:$AP$2,0))/1000000</f>
        <v>1.86652</v>
      </c>
      <c r="AR12" s="3">
        <f>INDEX(nowcast!$B$2:$AP$115,MATCH(POS!$C12,nowcast!$B$2:$B$115,0),MATCH(POS!AR$3,nowcast!$B$2:$AP$2,0))/1000000</f>
        <v>0.64501900000000001</v>
      </c>
      <c r="AS12" s="3">
        <f>INDEX(nowcast!$B$2:$AP$115,MATCH(POS!$C12,nowcast!$B$2:$B$115,0),MATCH(POS!AS$3,nowcast!$B$2:$AP$2,0))/1000000</f>
        <v>0.54919399999999996</v>
      </c>
      <c r="AT12" s="9"/>
      <c r="AU12" s="3"/>
      <c r="AV12" s="3"/>
      <c r="AW12" s="3"/>
      <c r="AX12" s="3"/>
      <c r="AY12" s="3"/>
      <c r="AZ12" s="23" t="s">
        <v>45</v>
      </c>
    </row>
    <row r="13" spans="2:52" x14ac:dyDescent="0.55000000000000004">
      <c r="C13" s="67" t="s">
        <v>82</v>
      </c>
      <c r="F13" s="51"/>
      <c r="G13" s="3">
        <f>INDEX(nowcast!$B$2:$AP$115,MATCH(POS!$C13,nowcast!$B$2:$B$115,0),MATCH(POS!G$3,nowcast!$B$2:$AP$2,0))/1000000</f>
        <v>94.674869999999999</v>
      </c>
      <c r="H13" s="3">
        <f>INDEX(nowcast!$B$2:$AP$115,MATCH(POS!$C13,nowcast!$B$2:$B$115,0),MATCH(POS!H$3,nowcast!$B$2:$AP$2,0))/1000000</f>
        <v>101.624325</v>
      </c>
      <c r="I13" s="3">
        <f>INDEX(nowcast!$B$2:$AP$115,MATCH(POS!$C13,nowcast!$B$2:$B$115,0),MATCH(POS!I$3,nowcast!$B$2:$AP$2,0))/1000000</f>
        <v>84.676388000000003</v>
      </c>
      <c r="J13" s="3">
        <f>INDEX(nowcast!$B$2:$AP$115,MATCH(POS!$C13,nowcast!$B$2:$B$115,0),MATCH(POS!J$3,nowcast!$B$2:$AP$2,0))/1000000</f>
        <v>98.407083</v>
      </c>
      <c r="K13" s="3">
        <f>INDEX(nowcast!$B$2:$AP$115,MATCH(POS!$C13,nowcast!$B$2:$B$115,0),MATCH(POS!K$3,nowcast!$B$2:$AP$2,0))/1000000</f>
        <v>72.691248000000002</v>
      </c>
      <c r="L13" s="3">
        <f>INDEX(nowcast!$B$2:$AP$115,MATCH(POS!$C13,nowcast!$B$2:$B$115,0),MATCH(POS!L$3,nowcast!$B$2:$AP$2,0))/1000000</f>
        <v>72.958139000000003</v>
      </c>
      <c r="M13" s="3">
        <f>INDEX(nowcast!$B$2:$AP$115,MATCH(POS!$C13,nowcast!$B$2:$B$115,0),MATCH(POS!M$3,nowcast!$B$2:$AP$2,0))/1000000</f>
        <v>52.082678000000001</v>
      </c>
      <c r="N13" s="3">
        <f>INDEX(nowcast!$B$2:$AP$115,MATCH(POS!$C13,nowcast!$B$2:$B$115,0),MATCH(POS!N$3,nowcast!$B$2:$AP$2,0))/1000000</f>
        <v>67.625973000000002</v>
      </c>
      <c r="O13" s="3">
        <f>INDEX(nowcast!$B$2:$AP$115,MATCH(POS!$C13,nowcast!$B$2:$B$115,0),MATCH(POS!O$3,nowcast!$B$2:$AP$2,0))/1000000</f>
        <v>53.095807000000001</v>
      </c>
      <c r="P13" s="3">
        <f>INDEX(nowcast!$B$2:$AP$115,MATCH(POS!$C13,nowcast!$B$2:$B$115,0),MATCH(POS!P$3,nowcast!$B$2:$AP$2,0))/1000000</f>
        <v>85.463121000000001</v>
      </c>
      <c r="Q13" s="3">
        <f>INDEX(nowcast!$B$2:$AP$115,MATCH(POS!$C13,nowcast!$B$2:$B$115,0),MATCH(POS!Q$3,nowcast!$B$2:$AP$2,0))/1000000</f>
        <v>62.491152999999997</v>
      </c>
      <c r="R13" s="3">
        <f>INDEX(nowcast!$B$2:$AP$115,MATCH(POS!$C13,nowcast!$B$2:$B$115,0),MATCH(POS!R$3,nowcast!$B$2:$AP$2,0))/1000000</f>
        <v>51.697848</v>
      </c>
      <c r="S13" s="3">
        <f>INDEX(nowcast!$B$2:$AP$115,MATCH(POS!$C13,nowcast!$B$2:$B$115,0),MATCH(POS!S$3,nowcast!$B$2:$AP$2,0))/1000000</f>
        <v>51.602995999999997</v>
      </c>
      <c r="T13" s="3">
        <f>INDEX(nowcast!$B$2:$AP$115,MATCH(POS!$C13,nowcast!$B$2:$B$115,0),MATCH(POS!T$3,nowcast!$B$2:$AP$2,0))/1000000</f>
        <v>70.741395999999995</v>
      </c>
      <c r="U13" s="3">
        <f>INDEX(nowcast!$B$2:$AP$115,MATCH(POS!$C13,nowcast!$B$2:$B$115,0),MATCH(POS!U$3,nowcast!$B$2:$AP$2,0))/1000000</f>
        <v>31.796673999999999</v>
      </c>
      <c r="V13" s="3">
        <f>INDEX(nowcast!$B$2:$AP$115,MATCH(POS!$C13,nowcast!$B$2:$B$115,0),MATCH(POS!V$3,nowcast!$B$2:$AP$2,0))/1000000</f>
        <v>55.118856999999998</v>
      </c>
      <c r="W13" s="3">
        <f>INDEX(nowcast!$B$2:$AP$115,MATCH(POS!$C13,nowcast!$B$2:$B$115,0),MATCH(POS!W$3,nowcast!$B$2:$AP$2,0))/1000000</f>
        <v>69.743662999999998</v>
      </c>
      <c r="X13" s="3">
        <f>INDEX(nowcast!$B$2:$AP$115,MATCH(POS!$C13,nowcast!$B$2:$B$115,0),MATCH(POS!X$3,nowcast!$B$2:$AP$2,0))/1000000</f>
        <v>73.572143999999994</v>
      </c>
      <c r="Y13" s="3">
        <f>INDEX(nowcast!$B$2:$AP$115,MATCH(POS!$C13,nowcast!$B$2:$B$115,0),MATCH(POS!Y$3,nowcast!$B$2:$AP$2,0))/1000000</f>
        <v>68.535332999999994</v>
      </c>
      <c r="Z13" s="3">
        <f>INDEX(nowcast!$B$2:$AP$115,MATCH(POS!$C13,nowcast!$B$2:$B$115,0),MATCH(POS!Z$3,nowcast!$B$2:$AP$2,0))/1000000</f>
        <v>37.586109</v>
      </c>
      <c r="AA13" s="3">
        <f>INDEX(nowcast!$B$2:$AP$115,MATCH(POS!$C13,nowcast!$B$2:$B$115,0),MATCH(POS!AA$3,nowcast!$B$2:$AP$2,0))/1000000</f>
        <v>43.475437999999997</v>
      </c>
      <c r="AB13" s="3">
        <f>INDEX(nowcast!$B$2:$AP$115,MATCH(POS!$C13,nowcast!$B$2:$B$115,0),MATCH(POS!AB$3,nowcast!$B$2:$AP$2,0))/1000000</f>
        <v>47.275368</v>
      </c>
      <c r="AC13" s="3">
        <f>INDEX(nowcast!$B$2:$AP$115,MATCH(POS!$C13,nowcast!$B$2:$B$115,0),MATCH(POS!AC$3,nowcast!$B$2:$AP$2,0))/1000000</f>
        <v>42.382517</v>
      </c>
      <c r="AD13" s="3">
        <f>INDEX(nowcast!$B$2:$AP$115,MATCH(POS!$C13,nowcast!$B$2:$B$115,0),MATCH(POS!AD$3,nowcast!$B$2:$AP$2,0))/1000000</f>
        <v>42.968046000000001</v>
      </c>
      <c r="AE13" s="3">
        <f>INDEX(nowcast!$B$2:$AP$115,MATCH(POS!$C13,nowcast!$B$2:$B$115,0),MATCH(POS!AE$3,nowcast!$B$2:$AP$2,0))/1000000</f>
        <v>27.648637999999998</v>
      </c>
      <c r="AF13" s="3">
        <f>INDEX(nowcast!$B$2:$AP$115,MATCH(POS!$C13,nowcast!$B$2:$B$115,0),MATCH(POS!AF$3,nowcast!$B$2:$AP$2,0))/1000000</f>
        <v>32.424691000000003</v>
      </c>
      <c r="AG13" s="3">
        <f>INDEX(nowcast!$B$2:$AP$115,MATCH(POS!$C13,nowcast!$B$2:$B$115,0),MATCH(POS!AG$3,nowcast!$B$2:$AP$2,0))/1000000</f>
        <v>25.662025</v>
      </c>
      <c r="AH13" s="3">
        <f>INDEX(nowcast!$B$2:$AP$115,MATCH(POS!$C13,nowcast!$B$2:$B$115,0),MATCH(POS!AH$3,nowcast!$B$2:$AP$2,0))/1000000</f>
        <v>26.237991999999998</v>
      </c>
      <c r="AI13" s="3">
        <f>INDEX(nowcast!$B$2:$AP$115,MATCH(POS!$C13,nowcast!$B$2:$B$115,0),MATCH(POS!AI$3,nowcast!$B$2:$AP$2,0))/1000000</f>
        <v>23.241441999999999</v>
      </c>
      <c r="AJ13" s="3">
        <f>INDEX(nowcast!$B$2:$AP$115,MATCH(POS!$C13,nowcast!$B$2:$B$115,0),MATCH(POS!AJ$3,nowcast!$B$2:$AP$2,0))/1000000</f>
        <v>29.992884</v>
      </c>
      <c r="AK13" s="3">
        <f>INDEX(nowcast!$B$2:$AP$115,MATCH(POS!$C13,nowcast!$B$2:$B$115,0),MATCH(POS!AK$3,nowcast!$B$2:$AP$2,0))/1000000</f>
        <v>25.973320999999999</v>
      </c>
      <c r="AL13" s="3">
        <f>INDEX(nowcast!$B$2:$AP$115,MATCH(POS!$C13,nowcast!$B$2:$B$115,0),MATCH(POS!AL$3,nowcast!$B$2:$AP$2,0))/1000000</f>
        <v>25.833168000000001</v>
      </c>
      <c r="AM13" s="3">
        <f>INDEX(nowcast!$B$2:$AP$115,MATCH(POS!$C13,nowcast!$B$2:$B$115,0),MATCH(POS!AM$3,nowcast!$B$2:$AP$2,0))/1000000</f>
        <v>24.57189</v>
      </c>
      <c r="AN13" s="3">
        <f>INDEX(nowcast!$B$2:$AP$115,MATCH(POS!$C13,nowcast!$B$2:$B$115,0),MATCH(POS!AN$3,nowcast!$B$2:$AP$2,0))/1000000</f>
        <v>24.108696999999999</v>
      </c>
      <c r="AO13" s="3">
        <f>INDEX(nowcast!$B$2:$AP$115,MATCH(POS!$C13,nowcast!$B$2:$B$115,0),MATCH(POS!AO$3,nowcast!$B$2:$AP$2,0))/1000000</f>
        <v>22.577003999999999</v>
      </c>
      <c r="AP13" s="3">
        <f>INDEX(nowcast!$B$2:$AP$115,MATCH(POS!$C13,nowcast!$B$2:$B$115,0),MATCH(POS!AP$3,nowcast!$B$2:$AP$2,0))/1000000</f>
        <v>22.224955000000001</v>
      </c>
      <c r="AQ13" s="3">
        <f>INDEX(nowcast!$B$2:$AP$115,MATCH(POS!$C13,nowcast!$B$2:$B$115,0),MATCH(POS!AQ$3,nowcast!$B$2:$AP$2,0))/1000000</f>
        <v>23.490549999999999</v>
      </c>
      <c r="AR13" s="3">
        <f>INDEX(nowcast!$B$2:$AP$115,MATCH(POS!$C13,nowcast!$B$2:$B$115,0),MATCH(POS!AR$3,nowcast!$B$2:$AP$2,0))/1000000</f>
        <v>21.643894</v>
      </c>
      <c r="AS13" s="3">
        <f>INDEX(nowcast!$B$2:$AP$115,MATCH(POS!$C13,nowcast!$B$2:$B$115,0),MATCH(POS!AS$3,nowcast!$B$2:$AP$2,0))/1000000</f>
        <v>22.689779999999999</v>
      </c>
      <c r="AT13" s="3"/>
      <c r="AU13" s="3"/>
      <c r="AV13" s="3"/>
      <c r="AW13" s="3"/>
      <c r="AX13" s="3"/>
      <c r="AY13" s="3"/>
      <c r="AZ13" s="23" t="s">
        <v>45</v>
      </c>
    </row>
    <row r="14" spans="2:52" x14ac:dyDescent="0.55000000000000004">
      <c r="C14" s="67" t="s">
        <v>83</v>
      </c>
      <c r="F14" s="51"/>
      <c r="G14" s="3">
        <f>INDEX(nowcast!$B$2:$AP$115,MATCH(POS!$C14,nowcast!$B$2:$B$115,0),MATCH(POS!G$3,nowcast!$B$2:$AP$2,0))/1000000</f>
        <v>13.685518999999999</v>
      </c>
      <c r="H14" s="3">
        <f>INDEX(nowcast!$B$2:$AP$115,MATCH(POS!$C14,nowcast!$B$2:$B$115,0),MATCH(POS!H$3,nowcast!$B$2:$AP$2,0))/1000000</f>
        <v>9.3217210000000001</v>
      </c>
      <c r="I14" s="3">
        <f>INDEX(nowcast!$B$2:$AP$115,MATCH(POS!$C14,nowcast!$B$2:$B$115,0),MATCH(POS!I$3,nowcast!$B$2:$AP$2,0))/1000000</f>
        <v>7.3520380000000003</v>
      </c>
      <c r="J14" s="3">
        <f>INDEX(nowcast!$B$2:$AP$115,MATCH(POS!$C14,nowcast!$B$2:$B$115,0),MATCH(POS!J$3,nowcast!$B$2:$AP$2,0))/1000000</f>
        <v>11.860346</v>
      </c>
      <c r="K14" s="3">
        <f>INDEX(nowcast!$B$2:$AP$115,MATCH(POS!$C14,nowcast!$B$2:$B$115,0),MATCH(POS!K$3,nowcast!$B$2:$AP$2,0))/1000000</f>
        <v>10.586064</v>
      </c>
      <c r="L14" s="3">
        <f>INDEX(nowcast!$B$2:$AP$115,MATCH(POS!$C14,nowcast!$B$2:$B$115,0),MATCH(POS!L$3,nowcast!$B$2:$AP$2,0))/1000000</f>
        <v>6.4831560000000001</v>
      </c>
      <c r="M14" s="3">
        <f>INDEX(nowcast!$B$2:$AP$115,MATCH(POS!$C14,nowcast!$B$2:$B$115,0),MATCH(POS!M$3,nowcast!$B$2:$AP$2,0))/1000000</f>
        <v>5.5381489999999998</v>
      </c>
      <c r="N14" s="3">
        <f>INDEX(nowcast!$B$2:$AP$115,MATCH(POS!$C14,nowcast!$B$2:$B$115,0),MATCH(POS!N$3,nowcast!$B$2:$AP$2,0))/1000000</f>
        <v>13.472068999999999</v>
      </c>
      <c r="O14" s="3">
        <f>INDEX(nowcast!$B$2:$AP$115,MATCH(POS!$C14,nowcast!$B$2:$B$115,0),MATCH(POS!O$3,nowcast!$B$2:$AP$2,0))/1000000</f>
        <v>11.191177</v>
      </c>
      <c r="P14" s="3">
        <f>INDEX(nowcast!$B$2:$AP$115,MATCH(POS!$C14,nowcast!$B$2:$B$115,0),MATCH(POS!P$3,nowcast!$B$2:$AP$2,0))/1000000</f>
        <v>6.7440230000000003</v>
      </c>
      <c r="Q14" s="3">
        <f>INDEX(nowcast!$B$2:$AP$115,MATCH(POS!$C14,nowcast!$B$2:$B$115,0),MATCH(POS!Q$3,nowcast!$B$2:$AP$2,0))/1000000</f>
        <v>6.2772439999999996</v>
      </c>
      <c r="R14" s="3">
        <f>INDEX(nowcast!$B$2:$AP$115,MATCH(POS!$C14,nowcast!$B$2:$B$115,0),MATCH(POS!R$3,nowcast!$B$2:$AP$2,0))/1000000</f>
        <v>16.123795000000001</v>
      </c>
      <c r="S14" s="3">
        <f>INDEX(nowcast!$B$2:$AP$115,MATCH(POS!$C14,nowcast!$B$2:$B$115,0),MATCH(POS!S$3,nowcast!$B$2:$AP$2,0))/1000000</f>
        <v>14.131831999999999</v>
      </c>
      <c r="T14" s="3">
        <f>INDEX(nowcast!$B$2:$AP$115,MATCH(POS!$C14,nowcast!$B$2:$B$115,0),MATCH(POS!T$3,nowcast!$B$2:$AP$2,0))/1000000</f>
        <v>7.5531199999999998</v>
      </c>
      <c r="U14" s="3">
        <f>INDEX(nowcast!$B$2:$AP$115,MATCH(POS!$C14,nowcast!$B$2:$B$115,0),MATCH(POS!U$3,nowcast!$B$2:$AP$2,0))/1000000</f>
        <v>4.7355720000000003</v>
      </c>
      <c r="V14" s="3">
        <f>INDEX(nowcast!$B$2:$AP$115,MATCH(POS!$C14,nowcast!$B$2:$B$115,0),MATCH(POS!V$3,nowcast!$B$2:$AP$2,0))/1000000</f>
        <v>6.7857320000000003</v>
      </c>
      <c r="W14" s="3">
        <f>INDEX(nowcast!$B$2:$AP$115,MATCH(POS!$C14,nowcast!$B$2:$B$115,0),MATCH(POS!W$3,nowcast!$B$2:$AP$2,0))/1000000</f>
        <v>6.9421280000000003</v>
      </c>
      <c r="X14" s="3">
        <f>INDEX(nowcast!$B$2:$AP$115,MATCH(POS!$C14,nowcast!$B$2:$B$115,0),MATCH(POS!X$3,nowcast!$B$2:$AP$2,0))/1000000</f>
        <v>3.1717149999999998</v>
      </c>
      <c r="Y14" s="3">
        <f>INDEX(nowcast!$B$2:$AP$115,MATCH(POS!$C14,nowcast!$B$2:$B$115,0),MATCH(POS!Y$3,nowcast!$B$2:$AP$2,0))/1000000</f>
        <v>3.1433939999999998</v>
      </c>
      <c r="Z14" s="3">
        <f>INDEX(nowcast!$B$2:$AP$115,MATCH(POS!$C14,nowcast!$B$2:$B$115,0),MATCH(POS!Z$3,nowcast!$B$2:$AP$2,0))/1000000</f>
        <v>9.5950559999999996</v>
      </c>
      <c r="AA14" s="3">
        <f>INDEX(nowcast!$B$2:$AP$115,MATCH(POS!$C14,nowcast!$B$2:$B$115,0),MATCH(POS!AA$3,nowcast!$B$2:$AP$2,0))/1000000</f>
        <v>16.206381</v>
      </c>
      <c r="AB14" s="3">
        <f>INDEX(nowcast!$B$2:$AP$115,MATCH(POS!$C14,nowcast!$B$2:$B$115,0),MATCH(POS!AB$3,nowcast!$B$2:$AP$2,0))/1000000</f>
        <v>7.7149369999999999</v>
      </c>
      <c r="AC14" s="3">
        <f>INDEX(nowcast!$B$2:$AP$115,MATCH(POS!$C14,nowcast!$B$2:$B$115,0),MATCH(POS!AC$3,nowcast!$B$2:$AP$2,0))/1000000</f>
        <v>3.2708189999999999</v>
      </c>
      <c r="AD14" s="3">
        <f>INDEX(nowcast!$B$2:$AP$115,MATCH(POS!$C14,nowcast!$B$2:$B$115,0),MATCH(POS!AD$3,nowcast!$B$2:$AP$2,0))/1000000</f>
        <v>9.589855</v>
      </c>
      <c r="AE14" s="3">
        <f>INDEX(nowcast!$B$2:$AP$115,MATCH(POS!$C14,nowcast!$B$2:$B$115,0),MATCH(POS!AE$3,nowcast!$B$2:$AP$2,0))/1000000</f>
        <v>6.4914160000000001</v>
      </c>
      <c r="AF14" s="3">
        <f>INDEX(nowcast!$B$2:$AP$115,MATCH(POS!$C14,nowcast!$B$2:$B$115,0),MATCH(POS!AF$3,nowcast!$B$2:$AP$2,0))/1000000</f>
        <v>7.8389980000000001</v>
      </c>
      <c r="AG14" s="3">
        <f>INDEX(nowcast!$B$2:$AP$115,MATCH(POS!$C14,nowcast!$B$2:$B$115,0),MATCH(POS!AG$3,nowcast!$B$2:$AP$2,0))/1000000</f>
        <v>7.8406529999999997</v>
      </c>
      <c r="AH14" s="3">
        <f>INDEX(nowcast!$B$2:$AP$115,MATCH(POS!$C14,nowcast!$B$2:$B$115,0),MATCH(POS!AH$3,nowcast!$B$2:$AP$2,0))/1000000</f>
        <v>9.9867260000000009</v>
      </c>
      <c r="AI14" s="3">
        <f>INDEX(nowcast!$B$2:$AP$115,MATCH(POS!$C14,nowcast!$B$2:$B$115,0),MATCH(POS!AI$3,nowcast!$B$2:$AP$2,0))/1000000</f>
        <v>6.4189410000000002</v>
      </c>
      <c r="AJ14" s="3">
        <f>INDEX(nowcast!$B$2:$AP$115,MATCH(POS!$C14,nowcast!$B$2:$B$115,0),MATCH(POS!AJ$3,nowcast!$B$2:$AP$2,0))/1000000</f>
        <v>4.2958109999999996</v>
      </c>
      <c r="AK14" s="3">
        <f>INDEX(nowcast!$B$2:$AP$115,MATCH(POS!$C14,nowcast!$B$2:$B$115,0),MATCH(POS!AK$3,nowcast!$B$2:$AP$2,0))/1000000</f>
        <v>3.4678010000000001</v>
      </c>
      <c r="AL14" s="3">
        <f>INDEX(nowcast!$B$2:$AP$115,MATCH(POS!$C14,nowcast!$B$2:$B$115,0),MATCH(POS!AL$3,nowcast!$B$2:$AP$2,0))/1000000</f>
        <v>9.6383069999999993</v>
      </c>
      <c r="AM14" s="3">
        <f>INDEX(nowcast!$B$2:$AP$115,MATCH(POS!$C14,nowcast!$B$2:$B$115,0),MATCH(POS!AM$3,nowcast!$B$2:$AP$2,0))/1000000</f>
        <v>7.447362</v>
      </c>
      <c r="AN14" s="3">
        <f>INDEX(nowcast!$B$2:$AP$115,MATCH(POS!$C14,nowcast!$B$2:$B$115,0),MATCH(POS!AN$3,nowcast!$B$2:$AP$2,0))/1000000</f>
        <v>4.2768839999999999</v>
      </c>
      <c r="AO14" s="3">
        <f>INDEX(nowcast!$B$2:$AP$115,MATCH(POS!$C14,nowcast!$B$2:$B$115,0),MATCH(POS!AO$3,nowcast!$B$2:$AP$2,0))/1000000</f>
        <v>4.7816169999999998</v>
      </c>
      <c r="AP14" s="3">
        <f>INDEX(nowcast!$B$2:$AP$115,MATCH(POS!$C14,nowcast!$B$2:$B$115,0),MATCH(POS!AP$3,nowcast!$B$2:$AP$2,0))/1000000</f>
        <v>11.547711</v>
      </c>
      <c r="AQ14" s="3">
        <f>INDEX(nowcast!$B$2:$AP$115,MATCH(POS!$C14,nowcast!$B$2:$B$115,0),MATCH(POS!AQ$3,nowcast!$B$2:$AP$2,0))/1000000</f>
        <v>7.8778750000000004</v>
      </c>
      <c r="AR14" s="3">
        <f>INDEX(nowcast!$B$2:$AP$115,MATCH(POS!$C14,nowcast!$B$2:$B$115,0),MATCH(POS!AR$3,nowcast!$B$2:$AP$2,0))/1000000</f>
        <v>5.116187</v>
      </c>
      <c r="AS14" s="3">
        <f>INDEX(nowcast!$B$2:$AP$115,MATCH(POS!$C14,nowcast!$B$2:$B$115,0),MATCH(POS!AS$3,nowcast!$B$2:$AP$2,0))/1000000</f>
        <v>5.7992710000000001</v>
      </c>
      <c r="AT14" s="3"/>
      <c r="AU14" s="3"/>
      <c r="AV14" s="3"/>
      <c r="AW14" s="3"/>
      <c r="AX14" s="3"/>
      <c r="AY14" s="3"/>
      <c r="AZ14" s="23" t="s">
        <v>45</v>
      </c>
    </row>
    <row r="15" spans="2:52" x14ac:dyDescent="0.55000000000000004">
      <c r="C15" s="67" t="s">
        <v>84</v>
      </c>
      <c r="F15" s="51"/>
      <c r="G15" s="3">
        <f>INDEX(nowcast!$B$2:$AP$115,MATCH(POS!$C15,nowcast!$B$2:$B$115,0),MATCH(POS!G$3,nowcast!$B$2:$AP$2,0))/1000000</f>
        <v>338.69643300000001</v>
      </c>
      <c r="H15" s="3">
        <f>INDEX(nowcast!$B$2:$AP$115,MATCH(POS!$C15,nowcast!$B$2:$B$115,0),MATCH(POS!H$3,nowcast!$B$2:$AP$2,0))/1000000</f>
        <v>378.50686200000001</v>
      </c>
      <c r="I15" s="3">
        <f>INDEX(nowcast!$B$2:$AP$115,MATCH(POS!$C15,nowcast!$B$2:$B$115,0),MATCH(POS!I$3,nowcast!$B$2:$AP$2,0))/1000000</f>
        <v>419.25559800000002</v>
      </c>
      <c r="J15" s="3">
        <f>INDEX(nowcast!$B$2:$AP$115,MATCH(POS!$C15,nowcast!$B$2:$B$115,0),MATCH(POS!J$3,nowcast!$B$2:$AP$2,0))/1000000</f>
        <v>388.03453000000002</v>
      </c>
      <c r="K15" s="3">
        <f>INDEX(nowcast!$B$2:$AP$115,MATCH(POS!$C15,nowcast!$B$2:$B$115,0),MATCH(POS!K$3,nowcast!$B$2:$AP$2,0))/1000000</f>
        <v>337.19530800000001</v>
      </c>
      <c r="L15" s="3">
        <f>INDEX(nowcast!$B$2:$AP$115,MATCH(POS!$C15,nowcast!$B$2:$B$115,0),MATCH(POS!L$3,nowcast!$B$2:$AP$2,0))/1000000</f>
        <v>369.25075299999997</v>
      </c>
      <c r="M15" s="3">
        <f>INDEX(nowcast!$B$2:$AP$115,MATCH(POS!$C15,nowcast!$B$2:$B$115,0),MATCH(POS!M$3,nowcast!$B$2:$AP$2,0))/1000000</f>
        <v>412.99497300000002</v>
      </c>
      <c r="N15" s="3">
        <f>INDEX(nowcast!$B$2:$AP$115,MATCH(POS!$C15,nowcast!$B$2:$B$115,0),MATCH(POS!N$3,nowcast!$B$2:$AP$2,0))/1000000</f>
        <v>399.27103699999998</v>
      </c>
      <c r="O15" s="3">
        <f>INDEX(nowcast!$B$2:$AP$115,MATCH(POS!$C15,nowcast!$B$2:$B$115,0),MATCH(POS!O$3,nowcast!$B$2:$AP$2,0))/1000000</f>
        <v>328.48725100000001</v>
      </c>
      <c r="P15" s="3">
        <f>INDEX(nowcast!$B$2:$AP$115,MATCH(POS!$C15,nowcast!$B$2:$B$115,0),MATCH(POS!P$3,nowcast!$B$2:$AP$2,0))/1000000</f>
        <v>364.49620800000002</v>
      </c>
      <c r="Q15" s="3">
        <f>INDEX(nowcast!$B$2:$AP$115,MATCH(POS!$C15,nowcast!$B$2:$B$115,0),MATCH(POS!Q$3,nowcast!$B$2:$AP$2,0))/1000000</f>
        <v>397.86097599999999</v>
      </c>
      <c r="R15" s="3">
        <f>INDEX(nowcast!$B$2:$AP$115,MATCH(POS!$C15,nowcast!$B$2:$B$115,0),MATCH(POS!R$3,nowcast!$B$2:$AP$2,0))/1000000</f>
        <v>370.48731600000002</v>
      </c>
      <c r="S15" s="3">
        <f>INDEX(nowcast!$B$2:$AP$115,MATCH(POS!$C15,nowcast!$B$2:$B$115,0),MATCH(POS!S$3,nowcast!$B$2:$AP$2,0))/1000000</f>
        <v>315.51428600000003</v>
      </c>
      <c r="T15" s="3">
        <f>INDEX(nowcast!$B$2:$AP$115,MATCH(POS!$C15,nowcast!$B$2:$B$115,0),MATCH(POS!T$3,nowcast!$B$2:$AP$2,0))/1000000</f>
        <v>353.22179699999998</v>
      </c>
      <c r="U15" s="3">
        <f>INDEX(nowcast!$B$2:$AP$115,MATCH(POS!$C15,nowcast!$B$2:$B$115,0),MATCH(POS!U$3,nowcast!$B$2:$AP$2,0))/1000000</f>
        <v>381.592557</v>
      </c>
      <c r="V15" s="3">
        <f>INDEX(nowcast!$B$2:$AP$115,MATCH(POS!$C15,nowcast!$B$2:$B$115,0),MATCH(POS!V$3,nowcast!$B$2:$AP$2,0))/1000000</f>
        <v>378.36772100000002</v>
      </c>
      <c r="W15" s="3">
        <f>INDEX(nowcast!$B$2:$AP$115,MATCH(POS!$C15,nowcast!$B$2:$B$115,0),MATCH(POS!W$3,nowcast!$B$2:$AP$2,0))/1000000</f>
        <v>327.26729799999998</v>
      </c>
      <c r="X15" s="3">
        <f>INDEX(nowcast!$B$2:$AP$115,MATCH(POS!$C15,nowcast!$B$2:$B$115,0),MATCH(POS!X$3,nowcast!$B$2:$AP$2,0))/1000000</f>
        <v>354.66216200000002</v>
      </c>
      <c r="Y15" s="3">
        <f>INDEX(nowcast!$B$2:$AP$115,MATCH(POS!$C15,nowcast!$B$2:$B$115,0),MATCH(POS!Y$3,nowcast!$B$2:$AP$2,0))/1000000</f>
        <v>431.44329299999998</v>
      </c>
      <c r="Z15" s="3">
        <f>INDEX(nowcast!$B$2:$AP$115,MATCH(POS!$C15,nowcast!$B$2:$B$115,0),MATCH(POS!Z$3,nowcast!$B$2:$AP$2,0))/1000000</f>
        <v>328.09274699999997</v>
      </c>
      <c r="AA15" s="3">
        <f>INDEX(nowcast!$B$2:$AP$115,MATCH(POS!$C15,nowcast!$B$2:$B$115,0),MATCH(POS!AA$3,nowcast!$B$2:$AP$2,0))/1000000</f>
        <v>342.22836899999999</v>
      </c>
      <c r="AB15" s="3">
        <f>INDEX(nowcast!$B$2:$AP$115,MATCH(POS!$C15,nowcast!$B$2:$B$115,0),MATCH(POS!AB$3,nowcast!$B$2:$AP$2,0))/1000000</f>
        <v>333.83873599999998</v>
      </c>
      <c r="AC15" s="3">
        <f>INDEX(nowcast!$B$2:$AP$115,MATCH(POS!$C15,nowcast!$B$2:$B$115,0),MATCH(POS!AC$3,nowcast!$B$2:$AP$2,0))/1000000</f>
        <v>392.015041</v>
      </c>
      <c r="AD15" s="3">
        <f>INDEX(nowcast!$B$2:$AP$115,MATCH(POS!$C15,nowcast!$B$2:$B$115,0),MATCH(POS!AD$3,nowcast!$B$2:$AP$2,0))/1000000</f>
        <v>378.01788900000003</v>
      </c>
      <c r="AE15" s="3">
        <f>INDEX(nowcast!$B$2:$AP$115,MATCH(POS!$C15,nowcast!$B$2:$B$115,0),MATCH(POS!AE$3,nowcast!$B$2:$AP$2,0))/1000000</f>
        <v>316.37106399999999</v>
      </c>
      <c r="AF15" s="3">
        <f>INDEX(nowcast!$B$2:$AP$115,MATCH(POS!$C15,nowcast!$B$2:$B$115,0),MATCH(POS!AF$3,nowcast!$B$2:$AP$2,0))/1000000</f>
        <v>349.73022400000002</v>
      </c>
      <c r="AG15" s="3">
        <f>INDEX(nowcast!$B$2:$AP$115,MATCH(POS!$C15,nowcast!$B$2:$B$115,0),MATCH(POS!AG$3,nowcast!$B$2:$AP$2,0))/1000000</f>
        <v>364.40237000000002</v>
      </c>
      <c r="AH15" s="3">
        <f>INDEX(nowcast!$B$2:$AP$115,MATCH(POS!$C15,nowcast!$B$2:$B$115,0),MATCH(POS!AH$3,nowcast!$B$2:$AP$2,0))/1000000</f>
        <v>362.32315199999999</v>
      </c>
      <c r="AI15" s="3">
        <f>INDEX(nowcast!$B$2:$AP$115,MATCH(POS!$C15,nowcast!$B$2:$B$115,0),MATCH(POS!AI$3,nowcast!$B$2:$AP$2,0))/1000000</f>
        <v>317.87674800000002</v>
      </c>
      <c r="AJ15" s="3">
        <f>INDEX(nowcast!$B$2:$AP$115,MATCH(POS!$C15,nowcast!$B$2:$B$115,0),MATCH(POS!AJ$3,nowcast!$B$2:$AP$2,0))/1000000</f>
        <v>341.649092</v>
      </c>
      <c r="AK15" s="3">
        <f>INDEX(nowcast!$B$2:$AP$115,MATCH(POS!$C15,nowcast!$B$2:$B$115,0),MATCH(POS!AK$3,nowcast!$B$2:$AP$2,0))/1000000</f>
        <v>362.828644</v>
      </c>
      <c r="AL15" s="3">
        <f>INDEX(nowcast!$B$2:$AP$115,MATCH(POS!$C15,nowcast!$B$2:$B$115,0),MATCH(POS!AL$3,nowcast!$B$2:$AP$2,0))/1000000</f>
        <v>351.76916399999999</v>
      </c>
      <c r="AM15" s="3">
        <f>INDEX(nowcast!$B$2:$AP$115,MATCH(POS!$C15,nowcast!$B$2:$B$115,0),MATCH(POS!AM$3,nowcast!$B$2:$AP$2,0))/1000000</f>
        <v>302.078013</v>
      </c>
      <c r="AN15" s="3">
        <f>INDEX(nowcast!$B$2:$AP$115,MATCH(POS!$C15,nowcast!$B$2:$B$115,0),MATCH(POS!AN$3,nowcast!$B$2:$AP$2,0))/1000000</f>
        <v>332.30999300000002</v>
      </c>
      <c r="AO15" s="3">
        <f>INDEX(nowcast!$B$2:$AP$115,MATCH(POS!$C15,nowcast!$B$2:$B$115,0),MATCH(POS!AO$3,nowcast!$B$2:$AP$2,0))/1000000</f>
        <v>364.11532199999999</v>
      </c>
      <c r="AP15" s="3">
        <f>INDEX(nowcast!$B$2:$AP$115,MATCH(POS!$C15,nowcast!$B$2:$B$115,0),MATCH(POS!AP$3,nowcast!$B$2:$AP$2,0))/1000000</f>
        <v>346.776118</v>
      </c>
      <c r="AQ15" s="3">
        <f>INDEX(nowcast!$B$2:$AP$115,MATCH(POS!$C15,nowcast!$B$2:$B$115,0),MATCH(POS!AQ$3,nowcast!$B$2:$AP$2,0))/1000000</f>
        <v>321.760808</v>
      </c>
      <c r="AR15" s="3">
        <f>INDEX(nowcast!$B$2:$AP$115,MATCH(POS!$C15,nowcast!$B$2:$B$115,0),MATCH(POS!AR$3,nowcast!$B$2:$AP$2,0))/1000000</f>
        <v>363.25215700000001</v>
      </c>
      <c r="AS15" s="3">
        <f>INDEX(nowcast!$B$2:$AP$115,MATCH(POS!$C15,nowcast!$B$2:$B$115,0),MATCH(POS!AS$3,nowcast!$B$2:$AP$2,0))/1000000</f>
        <v>395.686125</v>
      </c>
      <c r="AT15" s="3"/>
      <c r="AU15" s="3"/>
      <c r="AV15" s="3"/>
      <c r="AW15" s="3"/>
      <c r="AX15" s="3"/>
      <c r="AY15" s="3"/>
      <c r="AZ15" s="23" t="s">
        <v>45</v>
      </c>
    </row>
    <row r="16" spans="2:52" x14ac:dyDescent="0.55000000000000004">
      <c r="C16" s="67" t="s">
        <v>85</v>
      </c>
      <c r="F16" s="51"/>
      <c r="G16" s="3">
        <f>INDEX(nowcast!$B$2:$AP$115,MATCH(POS!$C16,nowcast!$B$2:$B$115,0),MATCH(POS!G$3,nowcast!$B$2:$AP$2,0))/1000000</f>
        <v>87.764848999999998</v>
      </c>
      <c r="H16" s="3">
        <f>INDEX(nowcast!$B$2:$AP$115,MATCH(POS!$C16,nowcast!$B$2:$B$115,0),MATCH(POS!H$3,nowcast!$B$2:$AP$2,0))/1000000</f>
        <v>104.739344</v>
      </c>
      <c r="I16" s="3">
        <f>INDEX(nowcast!$B$2:$AP$115,MATCH(POS!$C16,nowcast!$B$2:$B$115,0),MATCH(POS!I$3,nowcast!$B$2:$AP$2,0))/1000000</f>
        <v>114.146038</v>
      </c>
      <c r="J16" s="3">
        <f>INDEX(nowcast!$B$2:$AP$115,MATCH(POS!$C16,nowcast!$B$2:$B$115,0),MATCH(POS!J$3,nowcast!$B$2:$AP$2,0))/1000000</f>
        <v>108.128439</v>
      </c>
      <c r="K16" s="3">
        <f>INDEX(nowcast!$B$2:$AP$115,MATCH(POS!$C16,nowcast!$B$2:$B$115,0),MATCH(POS!K$3,nowcast!$B$2:$AP$2,0))/1000000</f>
        <v>91.616124999999997</v>
      </c>
      <c r="L16" s="3">
        <f>INDEX(nowcast!$B$2:$AP$115,MATCH(POS!$C16,nowcast!$B$2:$B$115,0),MATCH(POS!L$3,nowcast!$B$2:$AP$2,0))/1000000</f>
        <v>99.477540000000005</v>
      </c>
      <c r="M16" s="3">
        <f>INDEX(nowcast!$B$2:$AP$115,MATCH(POS!$C16,nowcast!$B$2:$B$115,0),MATCH(POS!M$3,nowcast!$B$2:$AP$2,0))/1000000</f>
        <v>112.298912</v>
      </c>
      <c r="N16" s="3">
        <f>INDEX(nowcast!$B$2:$AP$115,MATCH(POS!$C16,nowcast!$B$2:$B$115,0),MATCH(POS!N$3,nowcast!$B$2:$AP$2,0))/1000000</f>
        <v>114.21182899999999</v>
      </c>
      <c r="O16" s="3">
        <f>INDEX(nowcast!$B$2:$AP$115,MATCH(POS!$C16,nowcast!$B$2:$B$115,0),MATCH(POS!O$3,nowcast!$B$2:$AP$2,0))/1000000</f>
        <v>90.697783000000001</v>
      </c>
      <c r="P16" s="3">
        <f>INDEX(nowcast!$B$2:$AP$115,MATCH(POS!$C16,nowcast!$B$2:$B$115,0),MATCH(POS!P$3,nowcast!$B$2:$AP$2,0))/1000000</f>
        <v>108.219675</v>
      </c>
      <c r="Q16" s="3">
        <f>INDEX(nowcast!$B$2:$AP$115,MATCH(POS!$C16,nowcast!$B$2:$B$115,0),MATCH(POS!Q$3,nowcast!$B$2:$AP$2,0))/1000000</f>
        <v>116.579066</v>
      </c>
      <c r="R16" s="3">
        <f>INDEX(nowcast!$B$2:$AP$115,MATCH(POS!$C16,nowcast!$B$2:$B$115,0),MATCH(POS!R$3,nowcast!$B$2:$AP$2,0))/1000000</f>
        <v>110.327826</v>
      </c>
      <c r="S16" s="3">
        <f>INDEX(nowcast!$B$2:$AP$115,MATCH(POS!$C16,nowcast!$B$2:$B$115,0),MATCH(POS!S$3,nowcast!$B$2:$AP$2,0))/1000000</f>
        <v>88.524781000000004</v>
      </c>
      <c r="T16" s="3">
        <f>INDEX(nowcast!$B$2:$AP$115,MATCH(POS!$C16,nowcast!$B$2:$B$115,0),MATCH(POS!T$3,nowcast!$B$2:$AP$2,0))/1000000</f>
        <v>104.28320100000001</v>
      </c>
      <c r="U16" s="3">
        <f>INDEX(nowcast!$B$2:$AP$115,MATCH(POS!$C16,nowcast!$B$2:$B$115,0),MATCH(POS!U$3,nowcast!$B$2:$AP$2,0))/1000000</f>
        <v>111.306997</v>
      </c>
      <c r="V16" s="3">
        <f>INDEX(nowcast!$B$2:$AP$115,MATCH(POS!$C16,nowcast!$B$2:$B$115,0),MATCH(POS!V$3,nowcast!$B$2:$AP$2,0))/1000000</f>
        <v>111.356493</v>
      </c>
      <c r="W16" s="3">
        <f>INDEX(nowcast!$B$2:$AP$115,MATCH(POS!$C16,nowcast!$B$2:$B$115,0),MATCH(POS!W$3,nowcast!$B$2:$AP$2,0))/1000000</f>
        <v>93.721990000000005</v>
      </c>
      <c r="X16" s="3">
        <f>INDEX(nowcast!$B$2:$AP$115,MATCH(POS!$C16,nowcast!$B$2:$B$115,0),MATCH(POS!X$3,nowcast!$B$2:$AP$2,0))/1000000</f>
        <v>105.530597</v>
      </c>
      <c r="Y16" s="3">
        <f>INDEX(nowcast!$B$2:$AP$115,MATCH(POS!$C16,nowcast!$B$2:$B$115,0),MATCH(POS!Y$3,nowcast!$B$2:$AP$2,0))/1000000</f>
        <v>127.55946400000001</v>
      </c>
      <c r="Z16" s="3">
        <f>INDEX(nowcast!$B$2:$AP$115,MATCH(POS!$C16,nowcast!$B$2:$B$115,0),MATCH(POS!Z$3,nowcast!$B$2:$AP$2,0))/1000000</f>
        <v>104.336805</v>
      </c>
      <c r="AA16" s="3">
        <f>INDEX(nowcast!$B$2:$AP$115,MATCH(POS!$C16,nowcast!$B$2:$B$115,0),MATCH(POS!AA$3,nowcast!$B$2:$AP$2,0))/1000000</f>
        <v>114.22042500000001</v>
      </c>
      <c r="AB16" s="3">
        <f>INDEX(nowcast!$B$2:$AP$115,MATCH(POS!$C16,nowcast!$B$2:$B$115,0),MATCH(POS!AB$3,nowcast!$B$2:$AP$2,0))/1000000</f>
        <v>123.905503</v>
      </c>
      <c r="AC16" s="3">
        <f>INDEX(nowcast!$B$2:$AP$115,MATCH(POS!$C16,nowcast!$B$2:$B$115,0),MATCH(POS!AC$3,nowcast!$B$2:$AP$2,0))/1000000</f>
        <v>120.91767400000001</v>
      </c>
      <c r="AD16" s="3">
        <f>INDEX(nowcast!$B$2:$AP$115,MATCH(POS!$C16,nowcast!$B$2:$B$115,0),MATCH(POS!AD$3,nowcast!$B$2:$AP$2,0))/1000000</f>
        <v>122.34226200000001</v>
      </c>
      <c r="AE16" s="3">
        <f>INDEX(nowcast!$B$2:$AP$115,MATCH(POS!$C16,nowcast!$B$2:$B$115,0),MATCH(POS!AE$3,nowcast!$B$2:$AP$2,0))/1000000</f>
        <v>100.092226</v>
      </c>
      <c r="AF16" s="3">
        <f>INDEX(nowcast!$B$2:$AP$115,MATCH(POS!$C16,nowcast!$B$2:$B$115,0),MATCH(POS!AF$3,nowcast!$B$2:$AP$2,0))/1000000</f>
        <v>115.447244</v>
      </c>
      <c r="AG16" s="3">
        <f>INDEX(nowcast!$B$2:$AP$115,MATCH(POS!$C16,nowcast!$B$2:$B$115,0),MATCH(POS!AG$3,nowcast!$B$2:$AP$2,0))/1000000</f>
        <v>121.190665</v>
      </c>
      <c r="AH16" s="3">
        <f>INDEX(nowcast!$B$2:$AP$115,MATCH(POS!$C16,nowcast!$B$2:$B$115,0),MATCH(POS!AH$3,nowcast!$B$2:$AP$2,0))/1000000</f>
        <v>116.086248</v>
      </c>
      <c r="AI16" s="3">
        <f>INDEX(nowcast!$B$2:$AP$115,MATCH(POS!$C16,nowcast!$B$2:$B$115,0),MATCH(POS!AI$3,nowcast!$B$2:$AP$2,0))/1000000</f>
        <v>100.864413</v>
      </c>
      <c r="AJ16" s="3">
        <f>INDEX(nowcast!$B$2:$AP$115,MATCH(POS!$C16,nowcast!$B$2:$B$115,0),MATCH(POS!AJ$3,nowcast!$B$2:$AP$2,0))/1000000</f>
        <v>110.075278</v>
      </c>
      <c r="AK16" s="3">
        <f>INDEX(nowcast!$B$2:$AP$115,MATCH(POS!$C16,nowcast!$B$2:$B$115,0),MATCH(POS!AK$3,nowcast!$B$2:$AP$2,0))/1000000</f>
        <v>116.614739</v>
      </c>
      <c r="AL16" s="3">
        <f>INDEX(nowcast!$B$2:$AP$115,MATCH(POS!$C16,nowcast!$B$2:$B$115,0),MATCH(POS!AL$3,nowcast!$B$2:$AP$2,0))/1000000</f>
        <v>119.01857800000001</v>
      </c>
      <c r="AM16" s="3">
        <f>INDEX(nowcast!$B$2:$AP$115,MATCH(POS!$C16,nowcast!$B$2:$B$115,0),MATCH(POS!AM$3,nowcast!$B$2:$AP$2,0))/1000000</f>
        <v>97.507035000000002</v>
      </c>
      <c r="AN16" s="3">
        <f>INDEX(nowcast!$B$2:$AP$115,MATCH(POS!$C16,nowcast!$B$2:$B$115,0),MATCH(POS!AN$3,nowcast!$B$2:$AP$2,0))/1000000</f>
        <v>118.233845</v>
      </c>
      <c r="AO16" s="3">
        <f>INDEX(nowcast!$B$2:$AP$115,MATCH(POS!$C16,nowcast!$B$2:$B$115,0),MATCH(POS!AO$3,nowcast!$B$2:$AP$2,0))/1000000</f>
        <v>119.977436</v>
      </c>
      <c r="AP16" s="3">
        <f>INDEX(nowcast!$B$2:$AP$115,MATCH(POS!$C16,nowcast!$B$2:$B$115,0),MATCH(POS!AP$3,nowcast!$B$2:$AP$2,0))/1000000</f>
        <v>123.75922</v>
      </c>
      <c r="AQ16" s="3">
        <f>INDEX(nowcast!$B$2:$AP$115,MATCH(POS!$C16,nowcast!$B$2:$B$115,0),MATCH(POS!AQ$3,nowcast!$B$2:$AP$2,0))/1000000</f>
        <v>109.903773</v>
      </c>
      <c r="AR16" s="3">
        <f>INDEX(nowcast!$B$2:$AP$115,MATCH(POS!$C16,nowcast!$B$2:$B$115,0),MATCH(POS!AR$3,nowcast!$B$2:$AP$2,0))/1000000</f>
        <v>120.71179600000001</v>
      </c>
      <c r="AS16" s="3">
        <f>INDEX(nowcast!$B$2:$AP$115,MATCH(POS!$C16,nowcast!$B$2:$B$115,0),MATCH(POS!AS$3,nowcast!$B$2:$AP$2,0))/1000000</f>
        <v>130.271514</v>
      </c>
      <c r="AT16" s="3"/>
      <c r="AU16" s="3"/>
      <c r="AV16" s="3"/>
      <c r="AW16" s="3"/>
      <c r="AX16" s="3"/>
      <c r="AY16" s="3"/>
      <c r="AZ16" s="23" t="s">
        <v>45</v>
      </c>
    </row>
    <row r="17" spans="3:52" s="1" customFormat="1" x14ac:dyDescent="0.55000000000000004">
      <c r="C17" s="67" t="s">
        <v>86</v>
      </c>
      <c r="F17" s="51"/>
      <c r="G17" s="3">
        <f>INDEX(nowcast!$B$2:$AP$115,MATCH(POS!$C17,nowcast!$B$2:$B$115,0),MATCH(POS!G$3,nowcast!$B$2:$AP$2,0))/1000000</f>
        <v>103.978047</v>
      </c>
      <c r="H17" s="3">
        <f>INDEX(nowcast!$B$2:$AP$115,MATCH(POS!$C17,nowcast!$B$2:$B$115,0),MATCH(POS!H$3,nowcast!$B$2:$AP$2,0))/1000000</f>
        <v>121.44870899999999</v>
      </c>
      <c r="I17" s="3">
        <f>INDEX(nowcast!$B$2:$AP$115,MATCH(POS!$C17,nowcast!$B$2:$B$115,0),MATCH(POS!I$3,nowcast!$B$2:$AP$2,0))/1000000</f>
        <v>125.938928</v>
      </c>
      <c r="J17" s="3">
        <f>INDEX(nowcast!$B$2:$AP$115,MATCH(POS!$C17,nowcast!$B$2:$B$115,0),MATCH(POS!J$3,nowcast!$B$2:$AP$2,0))/1000000</f>
        <v>149.40786800000001</v>
      </c>
      <c r="K17" s="3">
        <f>INDEX(nowcast!$B$2:$AP$115,MATCH(POS!$C17,nowcast!$B$2:$B$115,0),MATCH(POS!K$3,nowcast!$B$2:$AP$2,0))/1000000</f>
        <v>108.66215200000001</v>
      </c>
      <c r="L17" s="3">
        <f>INDEX(nowcast!$B$2:$AP$115,MATCH(POS!$C17,nowcast!$B$2:$B$115,0),MATCH(POS!L$3,nowcast!$B$2:$AP$2,0))/1000000</f>
        <v>118.157651</v>
      </c>
      <c r="M17" s="3">
        <f>INDEX(nowcast!$B$2:$AP$115,MATCH(POS!$C17,nowcast!$B$2:$B$115,0),MATCH(POS!M$3,nowcast!$B$2:$AP$2,0))/1000000</f>
        <v>121.62685500000001</v>
      </c>
      <c r="N17" s="3">
        <f>INDEX(nowcast!$B$2:$AP$115,MATCH(POS!$C17,nowcast!$B$2:$B$115,0),MATCH(POS!N$3,nowcast!$B$2:$AP$2,0))/1000000</f>
        <v>140.797427</v>
      </c>
      <c r="O17" s="3">
        <f>INDEX(nowcast!$B$2:$AP$115,MATCH(POS!$C17,nowcast!$B$2:$B$115,0),MATCH(POS!O$3,nowcast!$B$2:$AP$2,0))/1000000</f>
        <v>104.347454</v>
      </c>
      <c r="P17" s="3">
        <f>INDEX(nowcast!$B$2:$AP$115,MATCH(POS!$C17,nowcast!$B$2:$B$115,0),MATCH(POS!P$3,nowcast!$B$2:$AP$2,0))/1000000</f>
        <v>117.037132</v>
      </c>
      <c r="Q17" s="3">
        <f>INDEX(nowcast!$B$2:$AP$115,MATCH(POS!$C17,nowcast!$B$2:$B$115,0),MATCH(POS!Q$3,nowcast!$B$2:$AP$2,0))/1000000</f>
        <v>121.255261</v>
      </c>
      <c r="R17" s="3">
        <f>INDEX(nowcast!$B$2:$AP$115,MATCH(POS!$C17,nowcast!$B$2:$B$115,0),MATCH(POS!R$3,nowcast!$B$2:$AP$2,0))/1000000</f>
        <v>134.18739500000001</v>
      </c>
      <c r="S17" s="3">
        <f>INDEX(nowcast!$B$2:$AP$115,MATCH(POS!$C17,nowcast!$B$2:$B$115,0),MATCH(POS!S$3,nowcast!$B$2:$AP$2,0))/1000000</f>
        <v>100.582059</v>
      </c>
      <c r="T17" s="3">
        <f>INDEX(nowcast!$B$2:$AP$115,MATCH(POS!$C17,nowcast!$B$2:$B$115,0),MATCH(POS!T$3,nowcast!$B$2:$AP$2,0))/1000000</f>
        <v>113.527199</v>
      </c>
      <c r="U17" s="3">
        <f>INDEX(nowcast!$B$2:$AP$115,MATCH(POS!$C17,nowcast!$B$2:$B$115,0),MATCH(POS!U$3,nowcast!$B$2:$AP$2,0))/1000000</f>
        <v>115.13958100000001</v>
      </c>
      <c r="V17" s="3">
        <f>INDEX(nowcast!$B$2:$AP$115,MATCH(POS!$C17,nowcast!$B$2:$B$115,0),MATCH(POS!V$3,nowcast!$B$2:$AP$2,0))/1000000</f>
        <v>132.19134299999999</v>
      </c>
      <c r="W17" s="3">
        <f>INDEX(nowcast!$B$2:$AP$115,MATCH(POS!$C17,nowcast!$B$2:$B$115,0),MATCH(POS!W$3,nowcast!$B$2:$AP$2,0))/1000000</f>
        <v>101.75230999999999</v>
      </c>
      <c r="X17" s="3">
        <f>INDEX(nowcast!$B$2:$AP$115,MATCH(POS!$C17,nowcast!$B$2:$B$115,0),MATCH(POS!X$3,nowcast!$B$2:$AP$2,0))/1000000</f>
        <v>112.25720800000001</v>
      </c>
      <c r="Y17" s="3">
        <f>INDEX(nowcast!$B$2:$AP$115,MATCH(POS!$C17,nowcast!$B$2:$B$115,0),MATCH(POS!Y$3,nowcast!$B$2:$AP$2,0))/1000000</f>
        <v>125.416541</v>
      </c>
      <c r="Z17" s="3">
        <f>INDEX(nowcast!$B$2:$AP$115,MATCH(POS!$C17,nowcast!$B$2:$B$115,0),MATCH(POS!Z$3,nowcast!$B$2:$AP$2,0))/1000000</f>
        <v>113.647645</v>
      </c>
      <c r="AA17" s="3">
        <f>INDEX(nowcast!$B$2:$AP$115,MATCH(POS!$C17,nowcast!$B$2:$B$115,0),MATCH(POS!AA$3,nowcast!$B$2:$AP$2,0))/1000000</f>
        <v>119.05169600000001</v>
      </c>
      <c r="AB17" s="3">
        <f>INDEX(nowcast!$B$2:$AP$115,MATCH(POS!$C17,nowcast!$B$2:$B$115,0),MATCH(POS!AB$3,nowcast!$B$2:$AP$2,0))/1000000</f>
        <v>132.944289</v>
      </c>
      <c r="AC17" s="3">
        <f>INDEX(nowcast!$B$2:$AP$115,MATCH(POS!$C17,nowcast!$B$2:$B$115,0),MATCH(POS!AC$3,nowcast!$B$2:$AP$2,0))/1000000</f>
        <v>126.11229299999999</v>
      </c>
      <c r="AD17" s="3">
        <f>INDEX(nowcast!$B$2:$AP$115,MATCH(POS!$C17,nowcast!$B$2:$B$115,0),MATCH(POS!AD$3,nowcast!$B$2:$AP$2,0))/1000000</f>
        <v>135.54764599999999</v>
      </c>
      <c r="AE17" s="3">
        <f>INDEX(nowcast!$B$2:$AP$115,MATCH(POS!$C17,nowcast!$B$2:$B$115,0),MATCH(POS!AE$3,nowcast!$B$2:$AP$2,0))/1000000</f>
        <v>109.117008</v>
      </c>
      <c r="AF17" s="3">
        <f>INDEX(nowcast!$B$2:$AP$115,MATCH(POS!$C17,nowcast!$B$2:$B$115,0),MATCH(POS!AF$3,nowcast!$B$2:$AP$2,0))/1000000</f>
        <v>116.659452</v>
      </c>
      <c r="AG17" s="3">
        <f>INDEX(nowcast!$B$2:$AP$115,MATCH(POS!$C17,nowcast!$B$2:$B$115,0),MATCH(POS!AG$3,nowcast!$B$2:$AP$2,0))/1000000</f>
        <v>119.532838</v>
      </c>
      <c r="AH17" s="3">
        <f>INDEX(nowcast!$B$2:$AP$115,MATCH(POS!$C17,nowcast!$B$2:$B$115,0),MATCH(POS!AH$3,nowcast!$B$2:$AP$2,0))/1000000</f>
        <v>136.46118200000001</v>
      </c>
      <c r="AI17" s="3">
        <f>INDEX(nowcast!$B$2:$AP$115,MATCH(POS!$C17,nowcast!$B$2:$B$115,0),MATCH(POS!AI$3,nowcast!$B$2:$AP$2,0))/1000000</f>
        <v>107.383088</v>
      </c>
      <c r="AJ17" s="3">
        <f>INDEX(nowcast!$B$2:$AP$115,MATCH(POS!$C17,nowcast!$B$2:$B$115,0),MATCH(POS!AJ$3,nowcast!$B$2:$AP$2,0))/1000000</f>
        <v>108.90334199999999</v>
      </c>
      <c r="AK17" s="3">
        <f>INDEX(nowcast!$B$2:$AP$115,MATCH(POS!$C17,nowcast!$B$2:$B$115,0),MATCH(POS!AK$3,nowcast!$B$2:$AP$2,0))/1000000</f>
        <v>110.386816</v>
      </c>
      <c r="AL17" s="3">
        <f>INDEX(nowcast!$B$2:$AP$115,MATCH(POS!$C17,nowcast!$B$2:$B$115,0),MATCH(POS!AL$3,nowcast!$B$2:$AP$2,0))/1000000</f>
        <v>125.313478</v>
      </c>
      <c r="AM17" s="3">
        <f>INDEX(nowcast!$B$2:$AP$115,MATCH(POS!$C17,nowcast!$B$2:$B$115,0),MATCH(POS!AM$3,nowcast!$B$2:$AP$2,0))/1000000</f>
        <v>94.607169999999996</v>
      </c>
      <c r="AN17" s="3">
        <f>INDEX(nowcast!$B$2:$AP$115,MATCH(POS!$C17,nowcast!$B$2:$B$115,0),MATCH(POS!AN$3,nowcast!$B$2:$AP$2,0))/1000000</f>
        <v>105.20273</v>
      </c>
      <c r="AO17" s="3">
        <f>INDEX(nowcast!$B$2:$AP$115,MATCH(POS!$C17,nowcast!$B$2:$B$115,0),MATCH(POS!AO$3,nowcast!$B$2:$AP$2,0))/1000000</f>
        <v>105.704572</v>
      </c>
      <c r="AP17" s="3">
        <f>INDEX(nowcast!$B$2:$AP$115,MATCH(POS!$C17,nowcast!$B$2:$B$115,0),MATCH(POS!AP$3,nowcast!$B$2:$AP$2,0))/1000000</f>
        <v>126.32882600000001</v>
      </c>
      <c r="AQ17" s="3">
        <f>INDEX(nowcast!$B$2:$AP$115,MATCH(POS!$C17,nowcast!$B$2:$B$115,0),MATCH(POS!AQ$3,nowcast!$B$2:$AP$2,0))/1000000</f>
        <v>99.372730000000004</v>
      </c>
      <c r="AR17" s="3">
        <f>INDEX(nowcast!$B$2:$AP$115,MATCH(POS!$C17,nowcast!$B$2:$B$115,0),MATCH(POS!AR$3,nowcast!$B$2:$AP$2,0))/1000000</f>
        <v>104.251914</v>
      </c>
      <c r="AS17" s="3">
        <f>INDEX(nowcast!$B$2:$AP$115,MATCH(POS!$C17,nowcast!$B$2:$B$115,0),MATCH(POS!AS$3,nowcast!$B$2:$AP$2,0))/1000000</f>
        <v>109.533856</v>
      </c>
      <c r="AT17" s="4"/>
      <c r="AU17" s="4"/>
      <c r="AV17" s="4"/>
      <c r="AW17" s="4"/>
      <c r="AX17" s="4"/>
      <c r="AY17" s="4"/>
      <c r="AZ17" s="26" t="s">
        <v>45</v>
      </c>
    </row>
    <row r="18" spans="3:52" x14ac:dyDescent="0.55000000000000004">
      <c r="C18" s="67" t="s">
        <v>87</v>
      </c>
      <c r="D18" s="49"/>
      <c r="F18" s="51"/>
      <c r="G18" s="3">
        <f>INDEX(nowcast!$B$2:$AP$115,MATCH(POS!$C18,nowcast!$B$2:$B$115,0),MATCH(POS!G$3,nowcast!$B$2:$AP$2,0))/1000000</f>
        <v>2.2389299999999999</v>
      </c>
      <c r="H18" s="3">
        <f>INDEX(nowcast!$B$2:$AP$115,MATCH(POS!$C18,nowcast!$B$2:$B$115,0),MATCH(POS!H$3,nowcast!$B$2:$AP$2,0))/1000000</f>
        <v>2.8298800000000002</v>
      </c>
      <c r="I18" s="3">
        <f>INDEX(nowcast!$B$2:$AP$115,MATCH(POS!$C18,nowcast!$B$2:$B$115,0),MATCH(POS!I$3,nowcast!$B$2:$AP$2,0))/1000000</f>
        <v>2.8294169999999998</v>
      </c>
      <c r="J18" s="3">
        <f>INDEX(nowcast!$B$2:$AP$115,MATCH(POS!$C18,nowcast!$B$2:$B$115,0),MATCH(POS!J$3,nowcast!$B$2:$AP$2,0))/1000000</f>
        <v>2.9007990000000001</v>
      </c>
      <c r="K18" s="3">
        <f>INDEX(nowcast!$B$2:$AP$115,MATCH(POS!$C18,nowcast!$B$2:$B$115,0),MATCH(POS!K$3,nowcast!$B$2:$AP$2,0))/1000000</f>
        <v>2.1207240000000001</v>
      </c>
      <c r="L18" s="3">
        <f>INDEX(nowcast!$B$2:$AP$115,MATCH(POS!$C18,nowcast!$B$2:$B$115,0),MATCH(POS!L$3,nowcast!$B$2:$AP$2,0))/1000000</f>
        <v>2.288907</v>
      </c>
      <c r="M18" s="3">
        <f>INDEX(nowcast!$B$2:$AP$115,MATCH(POS!$C18,nowcast!$B$2:$B$115,0),MATCH(POS!M$3,nowcast!$B$2:$AP$2,0))/1000000</f>
        <v>2.7807919999999999</v>
      </c>
      <c r="N18" s="3">
        <f>INDEX(nowcast!$B$2:$AP$115,MATCH(POS!$C18,nowcast!$B$2:$B$115,0),MATCH(POS!N$3,nowcast!$B$2:$AP$2,0))/1000000</f>
        <v>2.6372840000000002</v>
      </c>
      <c r="O18" s="3">
        <f>INDEX(nowcast!$B$2:$AP$115,MATCH(POS!$C18,nowcast!$B$2:$B$115,0),MATCH(POS!O$3,nowcast!$B$2:$AP$2,0))/1000000</f>
        <v>1.93062</v>
      </c>
      <c r="P18" s="3">
        <f>INDEX(nowcast!$B$2:$AP$115,MATCH(POS!$C18,nowcast!$B$2:$B$115,0),MATCH(POS!P$3,nowcast!$B$2:$AP$2,0))/1000000</f>
        <v>2.1976770000000001</v>
      </c>
      <c r="Q18" s="3">
        <f>INDEX(nowcast!$B$2:$AP$115,MATCH(POS!$C18,nowcast!$B$2:$B$115,0),MATCH(POS!Q$3,nowcast!$B$2:$AP$2,0))/1000000</f>
        <v>3.0647709999999999</v>
      </c>
      <c r="R18" s="3">
        <f>INDEX(nowcast!$B$2:$AP$115,MATCH(POS!$C18,nowcast!$B$2:$B$115,0),MATCH(POS!R$3,nowcast!$B$2:$AP$2,0))/1000000</f>
        <v>2.7715879999999999</v>
      </c>
      <c r="S18" s="3">
        <f>INDEX(nowcast!$B$2:$AP$115,MATCH(POS!$C18,nowcast!$B$2:$B$115,0),MATCH(POS!S$3,nowcast!$B$2:$AP$2,0))/1000000</f>
        <v>1.9420329999999999</v>
      </c>
      <c r="T18" s="3">
        <f>INDEX(nowcast!$B$2:$AP$115,MATCH(POS!$C18,nowcast!$B$2:$B$115,0),MATCH(POS!T$3,nowcast!$B$2:$AP$2,0))/1000000</f>
        <v>2.307604</v>
      </c>
      <c r="U18" s="3">
        <f>INDEX(nowcast!$B$2:$AP$115,MATCH(POS!$C18,nowcast!$B$2:$B$115,0),MATCH(POS!U$3,nowcast!$B$2:$AP$2,0))/1000000</f>
        <v>2.8507129999999998</v>
      </c>
      <c r="V18" s="3">
        <f>INDEX(nowcast!$B$2:$AP$115,MATCH(POS!$C18,nowcast!$B$2:$B$115,0),MATCH(POS!V$3,nowcast!$B$2:$AP$2,0))/1000000</f>
        <v>2.4994130000000001</v>
      </c>
      <c r="W18" s="3">
        <f>INDEX(nowcast!$B$2:$AP$115,MATCH(POS!$C18,nowcast!$B$2:$B$115,0),MATCH(POS!W$3,nowcast!$B$2:$AP$2,0))/1000000</f>
        <v>1.844306</v>
      </c>
      <c r="X18" s="3">
        <f>INDEX(nowcast!$B$2:$AP$115,MATCH(POS!$C18,nowcast!$B$2:$B$115,0),MATCH(POS!X$3,nowcast!$B$2:$AP$2,0))/1000000</f>
        <v>2.0929679999999999</v>
      </c>
      <c r="Y18" s="3">
        <f>INDEX(nowcast!$B$2:$AP$115,MATCH(POS!$C18,nowcast!$B$2:$B$115,0),MATCH(POS!Y$3,nowcast!$B$2:$AP$2,0))/1000000</f>
        <v>2.8178320000000001</v>
      </c>
      <c r="Z18" s="3">
        <f>INDEX(nowcast!$B$2:$AP$115,MATCH(POS!$C18,nowcast!$B$2:$B$115,0),MATCH(POS!Z$3,nowcast!$B$2:$AP$2,0))/1000000</f>
        <v>2.2010749999999999</v>
      </c>
      <c r="AA18" s="3">
        <f>INDEX(nowcast!$B$2:$AP$115,MATCH(POS!$C18,nowcast!$B$2:$B$115,0),MATCH(POS!AA$3,nowcast!$B$2:$AP$2,0))/1000000</f>
        <v>1.767841</v>
      </c>
      <c r="AB18" s="3">
        <f>INDEX(nowcast!$B$2:$AP$115,MATCH(POS!$C18,nowcast!$B$2:$B$115,0),MATCH(POS!AB$3,nowcast!$B$2:$AP$2,0))/1000000</f>
        <v>2.0248529999999998</v>
      </c>
      <c r="AC18" s="3">
        <f>INDEX(nowcast!$B$2:$AP$115,MATCH(POS!$C18,nowcast!$B$2:$B$115,0),MATCH(POS!AC$3,nowcast!$B$2:$AP$2,0))/1000000</f>
        <v>2.4591180000000001</v>
      </c>
      <c r="AD18" s="3">
        <f>INDEX(nowcast!$B$2:$AP$115,MATCH(POS!$C18,nowcast!$B$2:$B$115,0),MATCH(POS!AD$3,nowcast!$B$2:$AP$2,0))/1000000</f>
        <v>2.249174</v>
      </c>
      <c r="AE18" s="3">
        <f>INDEX(nowcast!$B$2:$AP$115,MATCH(POS!$C18,nowcast!$B$2:$B$115,0),MATCH(POS!AE$3,nowcast!$B$2:$AP$2,0))/1000000</f>
        <v>1.697776</v>
      </c>
      <c r="AF18" s="3">
        <f>INDEX(nowcast!$B$2:$AP$115,MATCH(POS!$C18,nowcast!$B$2:$B$115,0),MATCH(POS!AF$3,nowcast!$B$2:$AP$2,0))/1000000</f>
        <v>1.820111</v>
      </c>
      <c r="AG18" s="3">
        <f>INDEX(nowcast!$B$2:$AP$115,MATCH(POS!$C18,nowcast!$B$2:$B$115,0),MATCH(POS!AG$3,nowcast!$B$2:$AP$2,0))/1000000</f>
        <v>2.2746870000000001</v>
      </c>
      <c r="AH18" s="3">
        <f>INDEX(nowcast!$B$2:$AP$115,MATCH(POS!$C18,nowcast!$B$2:$B$115,0),MATCH(POS!AH$3,nowcast!$B$2:$AP$2,0))/1000000</f>
        <v>2.0438390000000002</v>
      </c>
      <c r="AI18" s="3">
        <f>INDEX(nowcast!$B$2:$AP$115,MATCH(POS!$C18,nowcast!$B$2:$B$115,0),MATCH(POS!AI$3,nowcast!$B$2:$AP$2,0))/1000000</f>
        <v>1.5169790000000001</v>
      </c>
      <c r="AJ18" s="3">
        <f>INDEX(nowcast!$B$2:$AP$115,MATCH(POS!$C18,nowcast!$B$2:$B$115,0),MATCH(POS!AJ$3,nowcast!$B$2:$AP$2,0))/1000000</f>
        <v>1.6031409999999999</v>
      </c>
      <c r="AK18" s="3">
        <f>INDEX(nowcast!$B$2:$AP$115,MATCH(POS!$C18,nowcast!$B$2:$B$115,0),MATCH(POS!AK$3,nowcast!$B$2:$AP$2,0))/1000000</f>
        <v>2.1046360000000002</v>
      </c>
      <c r="AL18" s="3">
        <f>INDEX(nowcast!$B$2:$AP$115,MATCH(POS!$C18,nowcast!$B$2:$B$115,0),MATCH(POS!AL$3,nowcast!$B$2:$AP$2,0))/1000000</f>
        <v>1.863767</v>
      </c>
      <c r="AM18" s="3">
        <f>INDEX(nowcast!$B$2:$AP$115,MATCH(POS!$C18,nowcast!$B$2:$B$115,0),MATCH(POS!AM$3,nowcast!$B$2:$AP$2,0))/1000000</f>
        <v>1.2819160000000001</v>
      </c>
      <c r="AN18" s="3">
        <f>INDEX(nowcast!$B$2:$AP$115,MATCH(POS!$C18,nowcast!$B$2:$B$115,0),MATCH(POS!AN$3,nowcast!$B$2:$AP$2,0))/1000000</f>
        <v>1.276165</v>
      </c>
      <c r="AO18" s="3">
        <f>INDEX(nowcast!$B$2:$AP$115,MATCH(POS!$C18,nowcast!$B$2:$B$115,0),MATCH(POS!AO$3,nowcast!$B$2:$AP$2,0))/1000000</f>
        <v>1.723441</v>
      </c>
      <c r="AP18" s="3">
        <f>INDEX(nowcast!$B$2:$AP$115,MATCH(POS!$C18,nowcast!$B$2:$B$115,0),MATCH(POS!AP$3,nowcast!$B$2:$AP$2,0))/1000000</f>
        <v>1.038753</v>
      </c>
      <c r="AQ18" s="3">
        <f>INDEX(nowcast!$B$2:$AP$115,MATCH(POS!$C18,nowcast!$B$2:$B$115,0),MATCH(POS!AQ$3,nowcast!$B$2:$AP$2,0))/1000000</f>
        <v>0.74717100000000003</v>
      </c>
      <c r="AR18" s="3">
        <f>INDEX(nowcast!$B$2:$AP$115,MATCH(POS!$C18,nowcast!$B$2:$B$115,0),MATCH(POS!AR$3,nowcast!$B$2:$AP$2,0))/1000000</f>
        <v>0.75660899999999998</v>
      </c>
      <c r="AS18" s="3">
        <f>INDEX(nowcast!$B$2:$AP$115,MATCH(POS!$C18,nowcast!$B$2:$B$115,0),MATCH(POS!AS$3,nowcast!$B$2:$AP$2,0))/1000000</f>
        <v>1.080756</v>
      </c>
      <c r="AT18" s="50"/>
      <c r="AU18" s="50"/>
      <c r="AV18" s="50"/>
      <c r="AW18" s="50"/>
      <c r="AX18" s="50"/>
      <c r="AY18" s="50"/>
      <c r="AZ18" s="23" t="s">
        <v>45</v>
      </c>
    </row>
    <row r="19" spans="3:52" x14ac:dyDescent="0.55000000000000004">
      <c r="C19" s="67" t="s">
        <v>88</v>
      </c>
      <c r="G19" s="3">
        <f>INDEX(nowcast!$B$2:$AP$115,MATCH(POS!$C19,nowcast!$B$2:$B$115,0),MATCH(POS!G$3,nowcast!$B$2:$AP$2,0))/1000000</f>
        <v>0</v>
      </c>
      <c r="H19" s="3">
        <f>INDEX(nowcast!$B$2:$AP$115,MATCH(POS!$C19,nowcast!$B$2:$B$115,0),MATCH(POS!H$3,nowcast!$B$2:$AP$2,0))/1000000</f>
        <v>0</v>
      </c>
      <c r="I19" s="3">
        <f>INDEX(nowcast!$B$2:$AP$115,MATCH(POS!$C19,nowcast!$B$2:$B$115,0),MATCH(POS!I$3,nowcast!$B$2:$AP$2,0))/1000000</f>
        <v>0</v>
      </c>
      <c r="J19" s="3">
        <f>INDEX(nowcast!$B$2:$AP$115,MATCH(POS!$C19,nowcast!$B$2:$B$115,0),MATCH(POS!J$3,nowcast!$B$2:$AP$2,0))/1000000</f>
        <v>0</v>
      </c>
      <c r="K19" s="3">
        <f>INDEX(nowcast!$B$2:$AP$115,MATCH(POS!$C19,nowcast!$B$2:$B$115,0),MATCH(POS!K$3,nowcast!$B$2:$AP$2,0))/1000000</f>
        <v>0</v>
      </c>
      <c r="L19" s="3">
        <f>INDEX(nowcast!$B$2:$AP$115,MATCH(POS!$C19,nowcast!$B$2:$B$115,0),MATCH(POS!L$3,nowcast!$B$2:$AP$2,0))/1000000</f>
        <v>0</v>
      </c>
      <c r="M19" s="3">
        <f>INDEX(nowcast!$B$2:$AP$115,MATCH(POS!$C19,nowcast!$B$2:$B$115,0),MATCH(POS!M$3,nowcast!$B$2:$AP$2,0))/1000000</f>
        <v>0</v>
      </c>
      <c r="N19" s="3">
        <f>INDEX(nowcast!$B$2:$AP$115,MATCH(POS!$C19,nowcast!$B$2:$B$115,0),MATCH(POS!N$3,nowcast!$B$2:$AP$2,0))/1000000</f>
        <v>0</v>
      </c>
      <c r="O19" s="3">
        <f>INDEX(nowcast!$B$2:$AP$115,MATCH(POS!$C19,nowcast!$B$2:$B$115,0),MATCH(POS!O$3,nowcast!$B$2:$AP$2,0))/1000000</f>
        <v>0</v>
      </c>
      <c r="P19" s="3">
        <f>INDEX(nowcast!$B$2:$AP$115,MATCH(POS!$C19,nowcast!$B$2:$B$115,0),MATCH(POS!P$3,nowcast!$B$2:$AP$2,0))/1000000</f>
        <v>0</v>
      </c>
      <c r="Q19" s="3">
        <f>INDEX(nowcast!$B$2:$AP$115,MATCH(POS!$C19,nowcast!$B$2:$B$115,0),MATCH(POS!Q$3,nowcast!$B$2:$AP$2,0))/1000000</f>
        <v>0</v>
      </c>
      <c r="R19" s="3">
        <f>INDEX(nowcast!$B$2:$AP$115,MATCH(POS!$C19,nowcast!$B$2:$B$115,0),MATCH(POS!R$3,nowcast!$B$2:$AP$2,0))/1000000</f>
        <v>0</v>
      </c>
      <c r="S19" s="3">
        <f>INDEX(nowcast!$B$2:$AP$115,MATCH(POS!$C19,nowcast!$B$2:$B$115,0),MATCH(POS!S$3,nowcast!$B$2:$AP$2,0))/1000000</f>
        <v>0</v>
      </c>
      <c r="T19" s="3">
        <f>INDEX(nowcast!$B$2:$AP$115,MATCH(POS!$C19,nowcast!$B$2:$B$115,0),MATCH(POS!T$3,nowcast!$B$2:$AP$2,0))/1000000</f>
        <v>0</v>
      </c>
      <c r="U19" s="3">
        <f>INDEX(nowcast!$B$2:$AP$115,MATCH(POS!$C19,nowcast!$B$2:$B$115,0),MATCH(POS!U$3,nowcast!$B$2:$AP$2,0))/1000000</f>
        <v>0</v>
      </c>
      <c r="V19" s="3">
        <f>INDEX(nowcast!$B$2:$AP$115,MATCH(POS!$C19,nowcast!$B$2:$B$115,0),MATCH(POS!V$3,nowcast!$B$2:$AP$2,0))/1000000</f>
        <v>0</v>
      </c>
      <c r="W19" s="3">
        <f>INDEX(nowcast!$B$2:$AP$115,MATCH(POS!$C19,nowcast!$B$2:$B$115,0),MATCH(POS!W$3,nowcast!$B$2:$AP$2,0))/1000000</f>
        <v>0</v>
      </c>
      <c r="X19" s="3">
        <f>INDEX(nowcast!$B$2:$AP$115,MATCH(POS!$C19,nowcast!$B$2:$B$115,0),MATCH(POS!X$3,nowcast!$B$2:$AP$2,0))/1000000</f>
        <v>0</v>
      </c>
      <c r="Y19" s="3">
        <f>INDEX(nowcast!$B$2:$AP$115,MATCH(POS!$C19,nowcast!$B$2:$B$115,0),MATCH(POS!Y$3,nowcast!$B$2:$AP$2,0))/1000000</f>
        <v>0</v>
      </c>
      <c r="Z19" s="3">
        <f>INDEX(nowcast!$B$2:$AP$115,MATCH(POS!$C19,nowcast!$B$2:$B$115,0),MATCH(POS!Z$3,nowcast!$B$2:$AP$2,0))/1000000</f>
        <v>0</v>
      </c>
      <c r="AA19" s="3">
        <f>INDEX(nowcast!$B$2:$AP$115,MATCH(POS!$C19,nowcast!$B$2:$B$115,0),MATCH(POS!AA$3,nowcast!$B$2:$AP$2,0))/1000000</f>
        <v>0</v>
      </c>
      <c r="AB19" s="3">
        <f>INDEX(nowcast!$B$2:$AP$115,MATCH(POS!$C19,nowcast!$B$2:$B$115,0),MATCH(POS!AB$3,nowcast!$B$2:$AP$2,0))/1000000</f>
        <v>0</v>
      </c>
      <c r="AC19" s="3">
        <f>INDEX(nowcast!$B$2:$AP$115,MATCH(POS!$C19,nowcast!$B$2:$B$115,0),MATCH(POS!AC$3,nowcast!$B$2:$AP$2,0))/1000000</f>
        <v>0</v>
      </c>
      <c r="AD19" s="3">
        <f>INDEX(nowcast!$B$2:$AP$115,MATCH(POS!$C19,nowcast!$B$2:$B$115,0),MATCH(POS!AD$3,nowcast!$B$2:$AP$2,0))/1000000</f>
        <v>0</v>
      </c>
      <c r="AE19" s="3">
        <f>INDEX(nowcast!$B$2:$AP$115,MATCH(POS!$C19,nowcast!$B$2:$B$115,0),MATCH(POS!AE$3,nowcast!$B$2:$AP$2,0))/1000000</f>
        <v>0</v>
      </c>
      <c r="AF19" s="3">
        <f>INDEX(nowcast!$B$2:$AP$115,MATCH(POS!$C19,nowcast!$B$2:$B$115,0),MATCH(POS!AF$3,nowcast!$B$2:$AP$2,0))/1000000</f>
        <v>0</v>
      </c>
      <c r="AG19" s="3">
        <f>INDEX(nowcast!$B$2:$AP$115,MATCH(POS!$C19,nowcast!$B$2:$B$115,0),MATCH(POS!AG$3,nowcast!$B$2:$AP$2,0))/1000000</f>
        <v>0</v>
      </c>
      <c r="AH19" s="3">
        <f>INDEX(nowcast!$B$2:$AP$115,MATCH(POS!$C19,nowcast!$B$2:$B$115,0),MATCH(POS!AH$3,nowcast!$B$2:$AP$2,0))/1000000</f>
        <v>1.631068</v>
      </c>
      <c r="AI19" s="3">
        <f>INDEX(nowcast!$B$2:$AP$115,MATCH(POS!$C19,nowcast!$B$2:$B$115,0),MATCH(POS!AI$3,nowcast!$B$2:$AP$2,0))/1000000</f>
        <v>1.8631610000000001</v>
      </c>
      <c r="AJ19" s="3">
        <f>INDEX(nowcast!$B$2:$AP$115,MATCH(POS!$C19,nowcast!$B$2:$B$115,0),MATCH(POS!AJ$3,nowcast!$B$2:$AP$2,0))/1000000</f>
        <v>1.7664249999999999</v>
      </c>
      <c r="AK19" s="3">
        <f>INDEX(nowcast!$B$2:$AP$115,MATCH(POS!$C19,nowcast!$B$2:$B$115,0),MATCH(POS!AK$3,nowcast!$B$2:$AP$2,0))/1000000</f>
        <v>1.8619000000000001</v>
      </c>
      <c r="AL19" s="3">
        <f>INDEX(nowcast!$B$2:$AP$115,MATCH(POS!$C19,nowcast!$B$2:$B$115,0),MATCH(POS!AL$3,nowcast!$B$2:$AP$2,0))/1000000</f>
        <v>1.981166</v>
      </c>
      <c r="AM19" s="3">
        <f>INDEX(nowcast!$B$2:$AP$115,MATCH(POS!$C19,nowcast!$B$2:$B$115,0),MATCH(POS!AM$3,nowcast!$B$2:$AP$2,0))/1000000</f>
        <v>1.7783439999999999</v>
      </c>
      <c r="AN19" s="3">
        <f>INDEX(nowcast!$B$2:$AP$115,MATCH(POS!$C19,nowcast!$B$2:$B$115,0),MATCH(POS!AN$3,nowcast!$B$2:$AP$2,0))/1000000</f>
        <v>2.0390820000000001</v>
      </c>
      <c r="AO19" s="3">
        <f>INDEX(nowcast!$B$2:$AP$115,MATCH(POS!$C19,nowcast!$B$2:$B$115,0),MATCH(POS!AO$3,nowcast!$B$2:$AP$2,0))/1000000</f>
        <v>2.0763750000000001</v>
      </c>
      <c r="AP19" s="3">
        <f>INDEX(nowcast!$B$2:$AP$115,MATCH(POS!$C19,nowcast!$B$2:$B$115,0),MATCH(POS!AP$3,nowcast!$B$2:$AP$2,0))/1000000</f>
        <v>1.600265</v>
      </c>
      <c r="AQ19" s="3">
        <f>INDEX(nowcast!$B$2:$AP$115,MATCH(POS!$C19,nowcast!$B$2:$B$115,0),MATCH(POS!AQ$3,nowcast!$B$2:$AP$2,0))/1000000</f>
        <v>1.39554</v>
      </c>
      <c r="AR19" s="3">
        <f>INDEX(nowcast!$B$2:$AP$115,MATCH(POS!$C19,nowcast!$B$2:$B$115,0),MATCH(POS!AR$3,nowcast!$B$2:$AP$2,0))/1000000</f>
        <v>0.40954000000000002</v>
      </c>
      <c r="AS19" s="3">
        <f>INDEX(nowcast!$B$2:$AP$115,MATCH(POS!$C19,nowcast!$B$2:$B$115,0),MATCH(POS!AS$3,nowcast!$B$2:$AP$2,0))/1000000</f>
        <v>3.3915000000000001E-2</v>
      </c>
      <c r="AZ19" s="23" t="s">
        <v>45</v>
      </c>
    </row>
    <row r="20" spans="3:52" x14ac:dyDescent="0.55000000000000004">
      <c r="C20" s="67" t="s">
        <v>89</v>
      </c>
      <c r="G20" s="3">
        <f>INDEX(nowcast!$B$2:$AP$115,MATCH(POS!$C20,nowcast!$B$2:$B$115,0),MATCH(POS!G$3,nowcast!$B$2:$AP$2,0))/1000000</f>
        <v>399.39195899999999</v>
      </c>
      <c r="H20" s="3">
        <f>INDEX(nowcast!$B$2:$AP$115,MATCH(POS!$C20,nowcast!$B$2:$B$115,0),MATCH(POS!H$3,nowcast!$B$2:$AP$2,0))/1000000</f>
        <v>432.293859</v>
      </c>
      <c r="I20" s="3">
        <f>INDEX(nowcast!$B$2:$AP$115,MATCH(POS!$C20,nowcast!$B$2:$B$115,0),MATCH(POS!I$3,nowcast!$B$2:$AP$2,0))/1000000</f>
        <v>385.347396</v>
      </c>
      <c r="J20" s="3">
        <f>INDEX(nowcast!$B$2:$AP$115,MATCH(POS!$C20,nowcast!$B$2:$B$115,0),MATCH(POS!J$3,nowcast!$B$2:$AP$2,0))/1000000</f>
        <v>480.78032100000001</v>
      </c>
      <c r="K20" s="3">
        <f>INDEX(nowcast!$B$2:$AP$115,MATCH(POS!$C20,nowcast!$B$2:$B$115,0),MATCH(POS!K$3,nowcast!$B$2:$AP$2,0))/1000000</f>
        <v>412.03557499999999</v>
      </c>
      <c r="L20" s="3">
        <f>INDEX(nowcast!$B$2:$AP$115,MATCH(POS!$C20,nowcast!$B$2:$B$115,0),MATCH(POS!L$3,nowcast!$B$2:$AP$2,0))/1000000</f>
        <v>426.47175600000003</v>
      </c>
      <c r="M20" s="3">
        <f>INDEX(nowcast!$B$2:$AP$115,MATCH(POS!$C20,nowcast!$B$2:$B$115,0),MATCH(POS!M$3,nowcast!$B$2:$AP$2,0))/1000000</f>
        <v>392.242774</v>
      </c>
      <c r="N20" s="3">
        <f>INDEX(nowcast!$B$2:$AP$115,MATCH(POS!$C20,nowcast!$B$2:$B$115,0),MATCH(POS!N$3,nowcast!$B$2:$AP$2,0))/1000000</f>
        <v>497.03550799999999</v>
      </c>
      <c r="O20" s="3">
        <f>INDEX(nowcast!$B$2:$AP$115,MATCH(POS!$C20,nowcast!$B$2:$B$115,0),MATCH(POS!O$3,nowcast!$B$2:$AP$2,0))/1000000</f>
        <v>432.39266700000002</v>
      </c>
      <c r="P20" s="3">
        <f>INDEX(nowcast!$B$2:$AP$115,MATCH(POS!$C20,nowcast!$B$2:$B$115,0),MATCH(POS!P$3,nowcast!$B$2:$AP$2,0))/1000000</f>
        <v>457.02630799999997</v>
      </c>
      <c r="Q20" s="3">
        <f>INDEX(nowcast!$B$2:$AP$115,MATCH(POS!$C20,nowcast!$B$2:$B$115,0),MATCH(POS!Q$3,nowcast!$B$2:$AP$2,0))/1000000</f>
        <v>397.15828099999999</v>
      </c>
      <c r="R20" s="3">
        <f>INDEX(nowcast!$B$2:$AP$115,MATCH(POS!$C20,nowcast!$B$2:$B$115,0),MATCH(POS!R$3,nowcast!$B$2:$AP$2,0))/1000000</f>
        <v>513.59939399999996</v>
      </c>
      <c r="S20" s="3">
        <f>INDEX(nowcast!$B$2:$AP$115,MATCH(POS!$C20,nowcast!$B$2:$B$115,0),MATCH(POS!S$3,nowcast!$B$2:$AP$2,0))/1000000</f>
        <v>406.76724300000001</v>
      </c>
      <c r="T20" s="3">
        <f>INDEX(nowcast!$B$2:$AP$115,MATCH(POS!$C20,nowcast!$B$2:$B$115,0),MATCH(POS!T$3,nowcast!$B$2:$AP$2,0))/1000000</f>
        <v>437.29398600000002</v>
      </c>
      <c r="U20" s="3">
        <f>INDEX(nowcast!$B$2:$AP$115,MATCH(POS!$C20,nowcast!$B$2:$B$115,0),MATCH(POS!U$3,nowcast!$B$2:$AP$2,0))/1000000</f>
        <v>391.37282499999998</v>
      </c>
      <c r="V20" s="3">
        <f>INDEX(nowcast!$B$2:$AP$115,MATCH(POS!$C20,nowcast!$B$2:$B$115,0),MATCH(POS!V$3,nowcast!$B$2:$AP$2,0))/1000000</f>
        <v>468.63739900000002</v>
      </c>
      <c r="W20" s="3">
        <f>INDEX(nowcast!$B$2:$AP$115,MATCH(POS!$C20,nowcast!$B$2:$B$115,0),MATCH(POS!W$3,nowcast!$B$2:$AP$2,0))/1000000</f>
        <v>385.86971499999999</v>
      </c>
      <c r="X20" s="3">
        <f>INDEX(nowcast!$B$2:$AP$115,MATCH(POS!$C20,nowcast!$B$2:$B$115,0),MATCH(POS!X$3,nowcast!$B$2:$AP$2,0))/1000000</f>
        <v>404.11544500000002</v>
      </c>
      <c r="Y20" s="3">
        <f>INDEX(nowcast!$B$2:$AP$115,MATCH(POS!$C20,nowcast!$B$2:$B$115,0),MATCH(POS!Y$3,nowcast!$B$2:$AP$2,0))/1000000</f>
        <v>475.24045899999999</v>
      </c>
      <c r="Z20" s="3">
        <f>INDEX(nowcast!$B$2:$AP$115,MATCH(POS!$C20,nowcast!$B$2:$B$115,0),MATCH(POS!Z$3,nowcast!$B$2:$AP$2,0))/1000000</f>
        <v>335.570559</v>
      </c>
      <c r="AA20" s="3">
        <f>INDEX(nowcast!$B$2:$AP$115,MATCH(POS!$C20,nowcast!$B$2:$B$115,0),MATCH(POS!AA$3,nowcast!$B$2:$AP$2,0))/1000000</f>
        <v>352.89075100000002</v>
      </c>
      <c r="AB20" s="3">
        <f>INDEX(nowcast!$B$2:$AP$115,MATCH(POS!$C20,nowcast!$B$2:$B$115,0),MATCH(POS!AB$3,nowcast!$B$2:$AP$2,0))/1000000</f>
        <v>279.15954299999999</v>
      </c>
      <c r="AC20" s="3">
        <f>INDEX(nowcast!$B$2:$AP$115,MATCH(POS!$C20,nowcast!$B$2:$B$115,0),MATCH(POS!AC$3,nowcast!$B$2:$AP$2,0))/1000000</f>
        <v>319.32349799999997</v>
      </c>
      <c r="AD20" s="3">
        <f>INDEX(nowcast!$B$2:$AP$115,MATCH(POS!$C20,nowcast!$B$2:$B$115,0),MATCH(POS!AD$3,nowcast!$B$2:$AP$2,0))/1000000</f>
        <v>348.44637399999999</v>
      </c>
      <c r="AE20" s="3">
        <f>INDEX(nowcast!$B$2:$AP$115,MATCH(POS!$C20,nowcast!$B$2:$B$115,0),MATCH(POS!AE$3,nowcast!$B$2:$AP$2,0))/1000000</f>
        <v>305.50763000000001</v>
      </c>
      <c r="AF20" s="3">
        <f>INDEX(nowcast!$B$2:$AP$115,MATCH(POS!$C20,nowcast!$B$2:$B$115,0),MATCH(POS!AF$3,nowcast!$B$2:$AP$2,0))/1000000</f>
        <v>299.92734000000002</v>
      </c>
      <c r="AG20" s="3">
        <f>INDEX(nowcast!$B$2:$AP$115,MATCH(POS!$C20,nowcast!$B$2:$B$115,0),MATCH(POS!AG$3,nowcast!$B$2:$AP$2,0))/1000000</f>
        <v>266.19120099999998</v>
      </c>
      <c r="AH20" s="3">
        <f>INDEX(nowcast!$B$2:$AP$115,MATCH(POS!$C20,nowcast!$B$2:$B$115,0),MATCH(POS!AH$3,nowcast!$B$2:$AP$2,0))/1000000</f>
        <v>345.20896399999998</v>
      </c>
      <c r="AI20" s="3">
        <f>INDEX(nowcast!$B$2:$AP$115,MATCH(POS!$C20,nowcast!$B$2:$B$115,0),MATCH(POS!AI$3,nowcast!$B$2:$AP$2,0))/1000000</f>
        <v>287.70934999999997</v>
      </c>
      <c r="AJ20" s="3">
        <f>INDEX(nowcast!$B$2:$AP$115,MATCH(POS!$C20,nowcast!$B$2:$B$115,0),MATCH(POS!AJ$3,nowcast!$B$2:$AP$2,0))/1000000</f>
        <v>287.30320499999999</v>
      </c>
      <c r="AK20" s="3">
        <f>INDEX(nowcast!$B$2:$AP$115,MATCH(POS!$C20,nowcast!$B$2:$B$115,0),MATCH(POS!AK$3,nowcast!$B$2:$AP$2,0))/1000000</f>
        <v>298.60943200000003</v>
      </c>
      <c r="AL20" s="3">
        <f>INDEX(nowcast!$B$2:$AP$115,MATCH(POS!$C20,nowcast!$B$2:$B$115,0),MATCH(POS!AL$3,nowcast!$B$2:$AP$2,0))/1000000</f>
        <v>345.94401399999998</v>
      </c>
      <c r="AM20" s="3">
        <f>INDEX(nowcast!$B$2:$AP$115,MATCH(POS!$C20,nowcast!$B$2:$B$115,0),MATCH(POS!AM$3,nowcast!$B$2:$AP$2,0))/1000000</f>
        <v>283.68327199999999</v>
      </c>
      <c r="AN20" s="3">
        <f>INDEX(nowcast!$B$2:$AP$115,MATCH(POS!$C20,nowcast!$B$2:$B$115,0),MATCH(POS!AN$3,nowcast!$B$2:$AP$2,0))/1000000</f>
        <v>308.568805</v>
      </c>
      <c r="AO20" s="3">
        <f>INDEX(nowcast!$B$2:$AP$115,MATCH(POS!$C20,nowcast!$B$2:$B$115,0),MATCH(POS!AO$3,nowcast!$B$2:$AP$2,0))/1000000</f>
        <v>284.30065500000001</v>
      </c>
      <c r="AP20" s="3">
        <f>INDEX(nowcast!$B$2:$AP$115,MATCH(POS!$C20,nowcast!$B$2:$B$115,0),MATCH(POS!AP$3,nowcast!$B$2:$AP$2,0))/1000000</f>
        <v>335.73149799999999</v>
      </c>
      <c r="AQ20" s="3">
        <f>INDEX(nowcast!$B$2:$AP$115,MATCH(POS!$C20,nowcast!$B$2:$B$115,0),MATCH(POS!AQ$3,nowcast!$B$2:$AP$2,0))/1000000</f>
        <v>301.51829300000003</v>
      </c>
      <c r="AR20" s="3">
        <f>INDEX(nowcast!$B$2:$AP$115,MATCH(POS!$C20,nowcast!$B$2:$B$115,0),MATCH(POS!AR$3,nowcast!$B$2:$AP$2,0))/1000000</f>
        <v>295.17696699999999</v>
      </c>
      <c r="AS20" s="3">
        <f>INDEX(nowcast!$B$2:$AP$115,MATCH(POS!$C20,nowcast!$B$2:$B$115,0),MATCH(POS!AS$3,nowcast!$B$2:$AP$2,0))/1000000</f>
        <v>305.86378400000001</v>
      </c>
      <c r="AZ20" s="23" t="s">
        <v>45</v>
      </c>
    </row>
    <row r="21" spans="3:52" x14ac:dyDescent="0.55000000000000004">
      <c r="C21" s="67" t="s">
        <v>90</v>
      </c>
      <c r="G21" s="3">
        <f>INDEX(nowcast!$B$2:$AP$115,MATCH(POS!$C21,nowcast!$B$2:$B$115,0),MATCH(POS!G$3,nowcast!$B$2:$AP$2,0))/1000000</f>
        <v>322.30221499999999</v>
      </c>
      <c r="H21" s="3">
        <f>INDEX(nowcast!$B$2:$AP$115,MATCH(POS!$C21,nowcast!$B$2:$B$115,0),MATCH(POS!H$3,nowcast!$B$2:$AP$2,0))/1000000</f>
        <v>331.19212599999997</v>
      </c>
      <c r="I21" s="3">
        <f>INDEX(nowcast!$B$2:$AP$115,MATCH(POS!$C21,nowcast!$B$2:$B$115,0),MATCH(POS!I$3,nowcast!$B$2:$AP$2,0))/1000000</f>
        <v>330.821753</v>
      </c>
      <c r="J21" s="3">
        <f>INDEX(nowcast!$B$2:$AP$115,MATCH(POS!$C21,nowcast!$B$2:$B$115,0),MATCH(POS!J$3,nowcast!$B$2:$AP$2,0))/1000000</f>
        <v>425.56037300000003</v>
      </c>
      <c r="K21" s="3">
        <f>INDEX(nowcast!$B$2:$AP$115,MATCH(POS!$C21,nowcast!$B$2:$B$115,0),MATCH(POS!K$3,nowcast!$B$2:$AP$2,0))/1000000</f>
        <v>324.42617300000001</v>
      </c>
      <c r="L21" s="3">
        <f>INDEX(nowcast!$B$2:$AP$115,MATCH(POS!$C21,nowcast!$B$2:$B$115,0),MATCH(POS!L$3,nowcast!$B$2:$AP$2,0))/1000000</f>
        <v>323.17672599999997</v>
      </c>
      <c r="M21" s="3">
        <f>INDEX(nowcast!$B$2:$AP$115,MATCH(POS!$C21,nowcast!$B$2:$B$115,0),MATCH(POS!M$3,nowcast!$B$2:$AP$2,0))/1000000</f>
        <v>327.53838500000001</v>
      </c>
      <c r="N21" s="3">
        <f>INDEX(nowcast!$B$2:$AP$115,MATCH(POS!$C21,nowcast!$B$2:$B$115,0),MATCH(POS!N$3,nowcast!$B$2:$AP$2,0))/1000000</f>
        <v>411.47095200000001</v>
      </c>
      <c r="O21" s="3">
        <f>INDEX(nowcast!$B$2:$AP$115,MATCH(POS!$C21,nowcast!$B$2:$B$115,0),MATCH(POS!O$3,nowcast!$B$2:$AP$2,0))/1000000</f>
        <v>309.96604400000001</v>
      </c>
      <c r="P21" s="3">
        <f>INDEX(nowcast!$B$2:$AP$115,MATCH(POS!$C21,nowcast!$B$2:$B$115,0),MATCH(POS!P$3,nowcast!$B$2:$AP$2,0))/1000000</f>
        <v>320.013554</v>
      </c>
      <c r="Q21" s="3">
        <f>INDEX(nowcast!$B$2:$AP$115,MATCH(POS!$C21,nowcast!$B$2:$B$115,0),MATCH(POS!Q$3,nowcast!$B$2:$AP$2,0))/1000000</f>
        <v>304.1771</v>
      </c>
      <c r="R21" s="3">
        <f>INDEX(nowcast!$B$2:$AP$115,MATCH(POS!$C21,nowcast!$B$2:$B$115,0),MATCH(POS!R$3,nowcast!$B$2:$AP$2,0))/1000000</f>
        <v>395.18773199999998</v>
      </c>
      <c r="S21" s="3">
        <f>INDEX(nowcast!$B$2:$AP$115,MATCH(POS!$C21,nowcast!$B$2:$B$115,0),MATCH(POS!S$3,nowcast!$B$2:$AP$2,0))/1000000</f>
        <v>299.44748499999997</v>
      </c>
      <c r="T21" s="3">
        <f>INDEX(nowcast!$B$2:$AP$115,MATCH(POS!$C21,nowcast!$B$2:$B$115,0),MATCH(POS!T$3,nowcast!$B$2:$AP$2,0))/1000000</f>
        <v>303.21017899999998</v>
      </c>
      <c r="U21" s="3">
        <f>INDEX(nowcast!$B$2:$AP$115,MATCH(POS!$C21,nowcast!$B$2:$B$115,0),MATCH(POS!U$3,nowcast!$B$2:$AP$2,0))/1000000</f>
        <v>307.293543</v>
      </c>
      <c r="V21" s="3">
        <f>INDEX(nowcast!$B$2:$AP$115,MATCH(POS!$C21,nowcast!$B$2:$B$115,0),MATCH(POS!V$3,nowcast!$B$2:$AP$2,0))/1000000</f>
        <v>375.17396400000001</v>
      </c>
      <c r="W21" s="3">
        <f>INDEX(nowcast!$B$2:$AP$115,MATCH(POS!$C21,nowcast!$B$2:$B$115,0),MATCH(POS!W$3,nowcast!$B$2:$AP$2,0))/1000000</f>
        <v>278.97120899999999</v>
      </c>
      <c r="X21" s="3">
        <f>INDEX(nowcast!$B$2:$AP$115,MATCH(POS!$C21,nowcast!$B$2:$B$115,0),MATCH(POS!X$3,nowcast!$B$2:$AP$2,0))/1000000</f>
        <v>274.00684699999999</v>
      </c>
      <c r="Y21" s="3">
        <f>INDEX(nowcast!$B$2:$AP$115,MATCH(POS!$C21,nowcast!$B$2:$B$115,0),MATCH(POS!Y$3,nowcast!$B$2:$AP$2,0))/1000000</f>
        <v>337.200918</v>
      </c>
      <c r="Z21" s="3">
        <f>INDEX(nowcast!$B$2:$AP$115,MATCH(POS!$C21,nowcast!$B$2:$B$115,0),MATCH(POS!Z$3,nowcast!$B$2:$AP$2,0))/1000000</f>
        <v>299.89684599999998</v>
      </c>
      <c r="AA21" s="3">
        <f>INDEX(nowcast!$B$2:$AP$115,MATCH(POS!$C21,nowcast!$B$2:$B$115,0),MATCH(POS!AA$3,nowcast!$B$2:$AP$2,0))/1000000</f>
        <v>222.77948499999999</v>
      </c>
      <c r="AB21" s="3">
        <f>INDEX(nowcast!$B$2:$AP$115,MATCH(POS!$C21,nowcast!$B$2:$B$115,0),MATCH(POS!AB$3,nowcast!$B$2:$AP$2,0))/1000000</f>
        <v>128.548359</v>
      </c>
      <c r="AC21" s="3">
        <f>INDEX(nowcast!$B$2:$AP$115,MATCH(POS!$C21,nowcast!$B$2:$B$115,0),MATCH(POS!AC$3,nowcast!$B$2:$AP$2,0))/1000000</f>
        <v>158.14686800000001</v>
      </c>
      <c r="AD21" s="3">
        <f>INDEX(nowcast!$B$2:$AP$115,MATCH(POS!$C21,nowcast!$B$2:$B$115,0),MATCH(POS!AD$3,nowcast!$B$2:$AP$2,0))/1000000</f>
        <v>222.796888</v>
      </c>
      <c r="AE21" s="3">
        <f>INDEX(nowcast!$B$2:$AP$115,MATCH(POS!$C21,nowcast!$B$2:$B$115,0),MATCH(POS!AE$3,nowcast!$B$2:$AP$2,0))/1000000</f>
        <v>144.39533499999999</v>
      </c>
      <c r="AF21" s="3">
        <f>INDEX(nowcast!$B$2:$AP$115,MATCH(POS!$C21,nowcast!$B$2:$B$115,0),MATCH(POS!AF$3,nowcast!$B$2:$AP$2,0))/1000000</f>
        <v>149.078881</v>
      </c>
      <c r="AG21" s="3">
        <f>INDEX(nowcast!$B$2:$AP$115,MATCH(POS!$C21,nowcast!$B$2:$B$115,0),MATCH(POS!AG$3,nowcast!$B$2:$AP$2,0))/1000000</f>
        <v>137.30821299999999</v>
      </c>
      <c r="AH21" s="3">
        <f>INDEX(nowcast!$B$2:$AP$115,MATCH(POS!$C21,nowcast!$B$2:$B$115,0),MATCH(POS!AH$3,nowcast!$B$2:$AP$2,0))/1000000</f>
        <v>215.465228</v>
      </c>
      <c r="AI21" s="3">
        <f>INDEX(nowcast!$B$2:$AP$115,MATCH(POS!$C21,nowcast!$B$2:$B$115,0),MATCH(POS!AI$3,nowcast!$B$2:$AP$2,0))/1000000</f>
        <v>143.20436100000001</v>
      </c>
      <c r="AJ21" s="3">
        <f>INDEX(nowcast!$B$2:$AP$115,MATCH(POS!$C21,nowcast!$B$2:$B$115,0),MATCH(POS!AJ$3,nowcast!$B$2:$AP$2,0))/1000000</f>
        <v>150.914298</v>
      </c>
      <c r="AK21" s="3">
        <f>INDEX(nowcast!$B$2:$AP$115,MATCH(POS!$C21,nowcast!$B$2:$B$115,0),MATCH(POS!AK$3,nowcast!$B$2:$AP$2,0))/1000000</f>
        <v>152.067476</v>
      </c>
      <c r="AL21" s="3">
        <f>INDEX(nowcast!$B$2:$AP$115,MATCH(POS!$C21,nowcast!$B$2:$B$115,0),MATCH(POS!AL$3,nowcast!$B$2:$AP$2,0))/1000000</f>
        <v>215.80168800000001</v>
      </c>
      <c r="AM21" s="3">
        <f>INDEX(nowcast!$B$2:$AP$115,MATCH(POS!$C21,nowcast!$B$2:$B$115,0),MATCH(POS!AM$3,nowcast!$B$2:$AP$2,0))/1000000</f>
        <v>155.961016</v>
      </c>
      <c r="AN21" s="3">
        <f>INDEX(nowcast!$B$2:$AP$115,MATCH(POS!$C21,nowcast!$B$2:$B$115,0),MATCH(POS!AN$3,nowcast!$B$2:$AP$2,0))/1000000</f>
        <v>172.584294</v>
      </c>
      <c r="AO21" s="3">
        <f>INDEX(nowcast!$B$2:$AP$115,MATCH(POS!$C21,nowcast!$B$2:$B$115,0),MATCH(POS!AO$3,nowcast!$B$2:$AP$2,0))/1000000</f>
        <v>175.64921000000001</v>
      </c>
      <c r="AP21" s="3">
        <f>INDEX(nowcast!$B$2:$AP$115,MATCH(POS!$C21,nowcast!$B$2:$B$115,0),MATCH(POS!AP$3,nowcast!$B$2:$AP$2,0))/1000000</f>
        <v>210.175197</v>
      </c>
      <c r="AQ21" s="3">
        <f>INDEX(nowcast!$B$2:$AP$115,MATCH(POS!$C21,nowcast!$B$2:$B$115,0),MATCH(POS!AQ$3,nowcast!$B$2:$AP$2,0))/1000000</f>
        <v>166.47445200000001</v>
      </c>
      <c r="AR21" s="3">
        <f>INDEX(nowcast!$B$2:$AP$115,MATCH(POS!$C21,nowcast!$B$2:$B$115,0),MATCH(POS!AR$3,nowcast!$B$2:$AP$2,0))/1000000</f>
        <v>175.497049</v>
      </c>
      <c r="AS21" s="3">
        <f>INDEX(nowcast!$B$2:$AP$115,MATCH(POS!$C21,nowcast!$B$2:$B$115,0),MATCH(POS!AS$3,nowcast!$B$2:$AP$2,0))/1000000</f>
        <v>157.24321399999999</v>
      </c>
      <c r="AZ21" s="23" t="s">
        <v>45</v>
      </c>
    </row>
    <row r="22" spans="3:52" x14ac:dyDescent="0.55000000000000004">
      <c r="C22" s="67" t="s">
        <v>91</v>
      </c>
      <c r="G22" s="3">
        <f>INDEX(nowcast!$B$2:$AP$115,MATCH(POS!$C22,nowcast!$B$2:$B$115,0),MATCH(POS!G$3,nowcast!$B$2:$AP$2,0))/1000000</f>
        <v>74.241349</v>
      </c>
      <c r="H22" s="3">
        <f>INDEX(nowcast!$B$2:$AP$115,MATCH(POS!$C22,nowcast!$B$2:$B$115,0),MATCH(POS!H$3,nowcast!$B$2:$AP$2,0))/1000000</f>
        <v>127.09226200000001</v>
      </c>
      <c r="I22" s="3">
        <f>INDEX(nowcast!$B$2:$AP$115,MATCH(POS!$C22,nowcast!$B$2:$B$115,0),MATCH(POS!I$3,nowcast!$B$2:$AP$2,0))/1000000</f>
        <v>111.85104699999999</v>
      </c>
      <c r="J22" s="3">
        <f>INDEX(nowcast!$B$2:$AP$115,MATCH(POS!$C22,nowcast!$B$2:$B$115,0),MATCH(POS!J$3,nowcast!$B$2:$AP$2,0))/1000000</f>
        <v>80.550212999999999</v>
      </c>
      <c r="K22" s="3">
        <f>INDEX(nowcast!$B$2:$AP$115,MATCH(POS!$C22,nowcast!$B$2:$B$115,0),MATCH(POS!K$3,nowcast!$B$2:$AP$2,0))/1000000</f>
        <v>73.386553000000006</v>
      </c>
      <c r="L22" s="3">
        <f>INDEX(nowcast!$B$2:$AP$115,MATCH(POS!$C22,nowcast!$B$2:$B$115,0),MATCH(POS!L$3,nowcast!$B$2:$AP$2,0))/1000000</f>
        <v>116.393569</v>
      </c>
      <c r="M22" s="3">
        <f>INDEX(nowcast!$B$2:$AP$115,MATCH(POS!$C22,nowcast!$B$2:$B$115,0),MATCH(POS!M$3,nowcast!$B$2:$AP$2,0))/1000000</f>
        <v>114.49988999999999</v>
      </c>
      <c r="N22" s="3">
        <f>INDEX(nowcast!$B$2:$AP$115,MATCH(POS!$C22,nowcast!$B$2:$B$115,0),MATCH(POS!N$3,nowcast!$B$2:$AP$2,0))/1000000</f>
        <v>91.552254000000005</v>
      </c>
      <c r="O22" s="3">
        <f>INDEX(nowcast!$B$2:$AP$115,MATCH(POS!$C22,nowcast!$B$2:$B$115,0),MATCH(POS!O$3,nowcast!$B$2:$AP$2,0))/1000000</f>
        <v>78.804196000000005</v>
      </c>
      <c r="P22" s="3">
        <f>INDEX(nowcast!$B$2:$AP$115,MATCH(POS!$C22,nowcast!$B$2:$B$115,0),MATCH(POS!P$3,nowcast!$B$2:$AP$2,0))/1000000</f>
        <v>123.735834</v>
      </c>
      <c r="Q22" s="3">
        <f>INDEX(nowcast!$B$2:$AP$115,MATCH(POS!$C22,nowcast!$B$2:$B$115,0),MATCH(POS!Q$3,nowcast!$B$2:$AP$2,0))/1000000</f>
        <v>115.15218</v>
      </c>
      <c r="R22" s="3">
        <f>INDEX(nowcast!$B$2:$AP$115,MATCH(POS!$C22,nowcast!$B$2:$B$115,0),MATCH(POS!R$3,nowcast!$B$2:$AP$2,0))/1000000</f>
        <v>97.921242000000007</v>
      </c>
      <c r="S22" s="3">
        <f>INDEX(nowcast!$B$2:$AP$115,MATCH(POS!$C22,nowcast!$B$2:$B$115,0),MATCH(POS!S$3,nowcast!$B$2:$AP$2,0))/1000000</f>
        <v>78.919139000000001</v>
      </c>
      <c r="T22" s="3">
        <f>INDEX(nowcast!$B$2:$AP$115,MATCH(POS!$C22,nowcast!$B$2:$B$115,0),MATCH(POS!T$3,nowcast!$B$2:$AP$2,0))/1000000</f>
        <v>119.166648</v>
      </c>
      <c r="U22" s="3">
        <f>INDEX(nowcast!$B$2:$AP$115,MATCH(POS!$C22,nowcast!$B$2:$B$115,0),MATCH(POS!U$3,nowcast!$B$2:$AP$2,0))/1000000</f>
        <v>122.953975</v>
      </c>
      <c r="V22" s="3">
        <f>INDEX(nowcast!$B$2:$AP$115,MATCH(POS!$C22,nowcast!$B$2:$B$115,0),MATCH(POS!V$3,nowcast!$B$2:$AP$2,0))/1000000</f>
        <v>94.498525999999998</v>
      </c>
      <c r="W22" s="3">
        <f>INDEX(nowcast!$B$2:$AP$115,MATCH(POS!$C22,nowcast!$B$2:$B$115,0),MATCH(POS!W$3,nowcast!$B$2:$AP$2,0))/1000000</f>
        <v>79.443978999999999</v>
      </c>
      <c r="X22" s="3">
        <f>INDEX(nowcast!$B$2:$AP$115,MATCH(POS!$C22,nowcast!$B$2:$B$115,0),MATCH(POS!X$3,nowcast!$B$2:$AP$2,0))/1000000</f>
        <v>115.709164</v>
      </c>
      <c r="Y22" s="3">
        <f>INDEX(nowcast!$B$2:$AP$115,MATCH(POS!$C22,nowcast!$B$2:$B$115,0),MATCH(POS!Y$3,nowcast!$B$2:$AP$2,0))/1000000</f>
        <v>116.299632</v>
      </c>
      <c r="Z22" s="3">
        <f>INDEX(nowcast!$B$2:$AP$115,MATCH(POS!$C22,nowcast!$B$2:$B$115,0),MATCH(POS!Z$3,nowcast!$B$2:$AP$2,0))/1000000</f>
        <v>84.301103999999995</v>
      </c>
      <c r="AA22" s="3">
        <f>INDEX(nowcast!$B$2:$AP$115,MATCH(POS!$C22,nowcast!$B$2:$B$115,0),MATCH(POS!AA$3,nowcast!$B$2:$AP$2,0))/1000000</f>
        <v>78.106628999999998</v>
      </c>
      <c r="AB22" s="3">
        <f>INDEX(nowcast!$B$2:$AP$115,MATCH(POS!$C22,nowcast!$B$2:$B$115,0),MATCH(POS!AB$3,nowcast!$B$2:$AP$2,0))/1000000</f>
        <v>91.742403999999993</v>
      </c>
      <c r="AC22" s="3">
        <f>INDEX(nowcast!$B$2:$AP$115,MATCH(POS!$C22,nowcast!$B$2:$B$115,0),MATCH(POS!AC$3,nowcast!$B$2:$AP$2,0))/1000000</f>
        <v>103.186044</v>
      </c>
      <c r="AD22" s="3">
        <f>INDEX(nowcast!$B$2:$AP$115,MATCH(POS!$C22,nowcast!$B$2:$B$115,0),MATCH(POS!AD$3,nowcast!$B$2:$AP$2,0))/1000000</f>
        <v>92.043145999999993</v>
      </c>
      <c r="AE22" s="3">
        <f>INDEX(nowcast!$B$2:$AP$115,MATCH(POS!$C22,nowcast!$B$2:$B$115,0),MATCH(POS!AE$3,nowcast!$B$2:$AP$2,0))/1000000</f>
        <v>74.768732</v>
      </c>
      <c r="AF22" s="3">
        <f>INDEX(nowcast!$B$2:$AP$115,MATCH(POS!$C22,nowcast!$B$2:$B$115,0),MATCH(POS!AF$3,nowcast!$B$2:$AP$2,0))/1000000</f>
        <v>96.993392</v>
      </c>
      <c r="AG22" s="3">
        <f>INDEX(nowcast!$B$2:$AP$115,MATCH(POS!$C22,nowcast!$B$2:$B$115,0),MATCH(POS!AG$3,nowcast!$B$2:$AP$2,0))/1000000</f>
        <v>95.454880000000003</v>
      </c>
      <c r="AH22" s="3">
        <f>INDEX(nowcast!$B$2:$AP$115,MATCH(POS!$C22,nowcast!$B$2:$B$115,0),MATCH(POS!AH$3,nowcast!$B$2:$AP$2,0))/1000000</f>
        <v>91.597903000000002</v>
      </c>
      <c r="AI22" s="3">
        <f>INDEX(nowcast!$B$2:$AP$115,MATCH(POS!$C22,nowcast!$B$2:$B$115,0),MATCH(POS!AI$3,nowcast!$B$2:$AP$2,0))/1000000</f>
        <v>76.306867999999994</v>
      </c>
      <c r="AJ22" s="3">
        <f>INDEX(nowcast!$B$2:$AP$115,MATCH(POS!$C22,nowcast!$B$2:$B$115,0),MATCH(POS!AJ$3,nowcast!$B$2:$AP$2,0))/1000000</f>
        <v>104.50117899999999</v>
      </c>
      <c r="AK22" s="3">
        <f>INDEX(nowcast!$B$2:$AP$115,MATCH(POS!$C22,nowcast!$B$2:$B$115,0),MATCH(POS!AK$3,nowcast!$B$2:$AP$2,0))/1000000</f>
        <v>105.313894</v>
      </c>
      <c r="AL22" s="3">
        <f>INDEX(nowcast!$B$2:$AP$115,MATCH(POS!$C22,nowcast!$B$2:$B$115,0),MATCH(POS!AL$3,nowcast!$B$2:$AP$2,0))/1000000</f>
        <v>92.492835999999997</v>
      </c>
      <c r="AM22" s="3">
        <f>INDEX(nowcast!$B$2:$AP$115,MATCH(POS!$C22,nowcast!$B$2:$B$115,0),MATCH(POS!AM$3,nowcast!$B$2:$AP$2,0))/1000000</f>
        <v>81.315110000000004</v>
      </c>
      <c r="AN22" s="3">
        <f>INDEX(nowcast!$B$2:$AP$115,MATCH(POS!$C22,nowcast!$B$2:$B$115,0),MATCH(POS!AN$3,nowcast!$B$2:$AP$2,0))/1000000</f>
        <v>121.171415</v>
      </c>
      <c r="AO22" s="3">
        <f>INDEX(nowcast!$B$2:$AP$115,MATCH(POS!$C22,nowcast!$B$2:$B$115,0),MATCH(POS!AO$3,nowcast!$B$2:$AP$2,0))/1000000</f>
        <v>134.87322900000001</v>
      </c>
      <c r="AP22" s="3">
        <f>INDEX(nowcast!$B$2:$AP$115,MATCH(POS!$C22,nowcast!$B$2:$B$115,0),MATCH(POS!AP$3,nowcast!$B$2:$AP$2,0))/1000000</f>
        <v>97.951511999999994</v>
      </c>
      <c r="AQ22" s="3">
        <f>INDEX(nowcast!$B$2:$AP$115,MATCH(POS!$C22,nowcast!$B$2:$B$115,0),MATCH(POS!AQ$3,nowcast!$B$2:$AP$2,0))/1000000</f>
        <v>82.809934999999996</v>
      </c>
      <c r="AR22" s="3">
        <f>INDEX(nowcast!$B$2:$AP$115,MATCH(POS!$C22,nowcast!$B$2:$B$115,0),MATCH(POS!AR$3,nowcast!$B$2:$AP$2,0))/1000000</f>
        <v>128.240375</v>
      </c>
      <c r="AS22" s="3">
        <f>INDEX(nowcast!$B$2:$AP$115,MATCH(POS!$C22,nowcast!$B$2:$B$115,0),MATCH(POS!AS$3,nowcast!$B$2:$AP$2,0))/1000000</f>
        <v>140.65087500000001</v>
      </c>
      <c r="AZ22" s="23" t="s">
        <v>45</v>
      </c>
    </row>
    <row r="23" spans="3:52" x14ac:dyDescent="0.55000000000000004">
      <c r="C23" s="67" t="s">
        <v>92</v>
      </c>
      <c r="G23" s="3">
        <f>INDEX(nowcast!$B$2:$AP$115,MATCH(POS!$C23,nowcast!$B$2:$B$115,0),MATCH(POS!G$3,nowcast!$B$2:$AP$2,0))/1000000</f>
        <v>1.1353960000000001</v>
      </c>
      <c r="H23" s="3">
        <f>INDEX(nowcast!$B$2:$AP$115,MATCH(POS!$C23,nowcast!$B$2:$B$115,0),MATCH(POS!H$3,nowcast!$B$2:$AP$2,0))/1000000</f>
        <v>1.2778309999999999</v>
      </c>
      <c r="I23" s="3">
        <f>INDEX(nowcast!$B$2:$AP$115,MATCH(POS!$C23,nowcast!$B$2:$B$115,0),MATCH(POS!I$3,nowcast!$B$2:$AP$2,0))/1000000</f>
        <v>0.951658</v>
      </c>
      <c r="J23" s="3">
        <f>INDEX(nowcast!$B$2:$AP$115,MATCH(POS!$C23,nowcast!$B$2:$B$115,0),MATCH(POS!J$3,nowcast!$B$2:$AP$2,0))/1000000</f>
        <v>7.2237010000000001</v>
      </c>
      <c r="K23" s="3">
        <f>INDEX(nowcast!$B$2:$AP$115,MATCH(POS!$C23,nowcast!$B$2:$B$115,0),MATCH(POS!K$3,nowcast!$B$2:$AP$2,0))/1000000</f>
        <v>1.239309</v>
      </c>
      <c r="L23" s="3">
        <f>INDEX(nowcast!$B$2:$AP$115,MATCH(POS!$C23,nowcast!$B$2:$B$115,0),MATCH(POS!L$3,nowcast!$B$2:$AP$2,0))/1000000</f>
        <v>0.89988400000000002</v>
      </c>
      <c r="M23" s="3">
        <f>INDEX(nowcast!$B$2:$AP$115,MATCH(POS!$C23,nowcast!$B$2:$B$115,0),MATCH(POS!M$3,nowcast!$B$2:$AP$2,0))/1000000</f>
        <v>0.71778299999999995</v>
      </c>
      <c r="N23" s="3">
        <f>INDEX(nowcast!$B$2:$AP$115,MATCH(POS!$C23,nowcast!$B$2:$B$115,0),MATCH(POS!N$3,nowcast!$B$2:$AP$2,0))/1000000</f>
        <v>7.2560180000000001</v>
      </c>
      <c r="O23" s="3">
        <f>INDEX(nowcast!$B$2:$AP$115,MATCH(POS!$C23,nowcast!$B$2:$B$115,0),MATCH(POS!O$3,nowcast!$B$2:$AP$2,0))/1000000</f>
        <v>1.158962</v>
      </c>
      <c r="P23" s="3">
        <f>INDEX(nowcast!$B$2:$AP$115,MATCH(POS!$C23,nowcast!$B$2:$B$115,0),MATCH(POS!P$3,nowcast!$B$2:$AP$2,0))/1000000</f>
        <v>0.93487900000000002</v>
      </c>
      <c r="Q23" s="3">
        <f>INDEX(nowcast!$B$2:$AP$115,MATCH(POS!$C23,nowcast!$B$2:$B$115,0),MATCH(POS!Q$3,nowcast!$B$2:$AP$2,0))/1000000</f>
        <v>0.64103200000000005</v>
      </c>
      <c r="R23" s="3">
        <f>INDEX(nowcast!$B$2:$AP$115,MATCH(POS!$C23,nowcast!$B$2:$B$115,0),MATCH(POS!R$3,nowcast!$B$2:$AP$2,0))/1000000</f>
        <v>5.8581190000000003</v>
      </c>
      <c r="S23" s="3">
        <f>INDEX(nowcast!$B$2:$AP$115,MATCH(POS!$C23,nowcast!$B$2:$B$115,0),MATCH(POS!S$3,nowcast!$B$2:$AP$2,0))/1000000</f>
        <v>1.175781</v>
      </c>
      <c r="T23" s="3">
        <f>INDEX(nowcast!$B$2:$AP$115,MATCH(POS!$C23,nowcast!$B$2:$B$115,0),MATCH(POS!T$3,nowcast!$B$2:$AP$2,0))/1000000</f>
        <v>0.79413400000000001</v>
      </c>
      <c r="U23" s="3">
        <f>INDEX(nowcast!$B$2:$AP$115,MATCH(POS!$C23,nowcast!$B$2:$B$115,0),MATCH(POS!U$3,nowcast!$B$2:$AP$2,0))/1000000</f>
        <v>0.57452700000000001</v>
      </c>
      <c r="V23" s="3">
        <f>INDEX(nowcast!$B$2:$AP$115,MATCH(POS!$C23,nowcast!$B$2:$B$115,0),MATCH(POS!V$3,nowcast!$B$2:$AP$2,0))/1000000</f>
        <v>5.8634060000000003</v>
      </c>
      <c r="W23" s="3">
        <f>INDEX(nowcast!$B$2:$AP$115,MATCH(POS!$C23,nowcast!$B$2:$B$115,0),MATCH(POS!W$3,nowcast!$B$2:$AP$2,0))/1000000</f>
        <v>0.940585</v>
      </c>
      <c r="X23" s="3">
        <f>INDEX(nowcast!$B$2:$AP$115,MATCH(POS!$C23,nowcast!$B$2:$B$115,0),MATCH(POS!X$3,nowcast!$B$2:$AP$2,0))/1000000</f>
        <v>0.60283799999999998</v>
      </c>
      <c r="Y23" s="3">
        <f>INDEX(nowcast!$B$2:$AP$115,MATCH(POS!$C23,nowcast!$B$2:$B$115,0),MATCH(POS!Y$3,nowcast!$B$2:$AP$2,0))/1000000</f>
        <v>0.65180199999999999</v>
      </c>
      <c r="Z23" s="3">
        <f>INDEX(nowcast!$B$2:$AP$115,MATCH(POS!$C23,nowcast!$B$2:$B$115,0),MATCH(POS!Z$3,nowcast!$B$2:$AP$2,0))/1000000</f>
        <v>4.992286</v>
      </c>
      <c r="AA23" s="3">
        <f>INDEX(nowcast!$B$2:$AP$115,MATCH(POS!$C23,nowcast!$B$2:$B$115,0),MATCH(POS!AA$3,nowcast!$B$2:$AP$2,0))/1000000</f>
        <v>0.91409600000000002</v>
      </c>
      <c r="AB23" s="3">
        <f>INDEX(nowcast!$B$2:$AP$115,MATCH(POS!$C23,nowcast!$B$2:$B$115,0),MATCH(POS!AB$3,nowcast!$B$2:$AP$2,0))/1000000</f>
        <v>0.28717300000000001</v>
      </c>
      <c r="AC23" s="3">
        <f>INDEX(nowcast!$B$2:$AP$115,MATCH(POS!$C23,nowcast!$B$2:$B$115,0),MATCH(POS!AC$3,nowcast!$B$2:$AP$2,0))/1000000</f>
        <v>0.39204899999999998</v>
      </c>
      <c r="AD23" s="3">
        <f>INDEX(nowcast!$B$2:$AP$115,MATCH(POS!$C23,nowcast!$B$2:$B$115,0),MATCH(POS!AD$3,nowcast!$B$2:$AP$2,0))/1000000</f>
        <v>4.9062989999999997</v>
      </c>
      <c r="AE23" s="3">
        <f>INDEX(nowcast!$B$2:$AP$115,MATCH(POS!$C23,nowcast!$B$2:$B$115,0),MATCH(POS!AE$3,nowcast!$B$2:$AP$2,0))/1000000</f>
        <v>0.59933899999999996</v>
      </c>
      <c r="AF23" s="3">
        <f>INDEX(nowcast!$B$2:$AP$115,MATCH(POS!$C23,nowcast!$B$2:$B$115,0),MATCH(POS!AF$3,nowcast!$B$2:$AP$2,0))/1000000</f>
        <v>0.37410399999999999</v>
      </c>
      <c r="AG23" s="3">
        <f>INDEX(nowcast!$B$2:$AP$115,MATCH(POS!$C23,nowcast!$B$2:$B$115,0),MATCH(POS!AG$3,nowcast!$B$2:$AP$2,0))/1000000</f>
        <v>0.33674999999999999</v>
      </c>
      <c r="AH23" s="3">
        <f>INDEX(nowcast!$B$2:$AP$115,MATCH(POS!$C23,nowcast!$B$2:$B$115,0),MATCH(POS!AH$3,nowcast!$B$2:$AP$2,0))/1000000</f>
        <v>5.8089950000000004</v>
      </c>
      <c r="AI23" s="3">
        <f>INDEX(nowcast!$B$2:$AP$115,MATCH(POS!$C23,nowcast!$B$2:$B$115,0),MATCH(POS!AI$3,nowcast!$B$2:$AP$2,0))/1000000</f>
        <v>0.65321899999999999</v>
      </c>
      <c r="AJ23" s="3">
        <f>INDEX(nowcast!$B$2:$AP$115,MATCH(POS!$C23,nowcast!$B$2:$B$115,0),MATCH(POS!AJ$3,nowcast!$B$2:$AP$2,0))/1000000</f>
        <v>0.32507399999999997</v>
      </c>
      <c r="AK23" s="3">
        <f>INDEX(nowcast!$B$2:$AP$115,MATCH(POS!$C23,nowcast!$B$2:$B$115,0),MATCH(POS!AK$3,nowcast!$B$2:$AP$2,0))/1000000</f>
        <v>0.299041</v>
      </c>
      <c r="AL23" s="3">
        <f>INDEX(nowcast!$B$2:$AP$115,MATCH(POS!$C23,nowcast!$B$2:$B$115,0),MATCH(POS!AL$3,nowcast!$B$2:$AP$2,0))/1000000</f>
        <v>5.0832579999999998</v>
      </c>
      <c r="AM23" s="3">
        <f>INDEX(nowcast!$B$2:$AP$115,MATCH(POS!$C23,nowcast!$B$2:$B$115,0),MATCH(POS!AM$3,nowcast!$B$2:$AP$2,0))/1000000</f>
        <v>0.58015399999999995</v>
      </c>
      <c r="AN23" s="3">
        <f>INDEX(nowcast!$B$2:$AP$115,MATCH(POS!$C23,nowcast!$B$2:$B$115,0),MATCH(POS!AN$3,nowcast!$B$2:$AP$2,0))/1000000</f>
        <v>0.18332200000000001</v>
      </c>
      <c r="AO23" s="3">
        <f>INDEX(nowcast!$B$2:$AP$115,MATCH(POS!$C23,nowcast!$B$2:$B$115,0),MATCH(POS!AO$3,nowcast!$B$2:$AP$2,0))/1000000</f>
        <v>0.20125000000000001</v>
      </c>
      <c r="AP23" s="3">
        <f>INDEX(nowcast!$B$2:$AP$115,MATCH(POS!$C23,nowcast!$B$2:$B$115,0),MATCH(POS!AP$3,nowcast!$B$2:$AP$2,0))/1000000</f>
        <v>4.3186999999999998</v>
      </c>
      <c r="AQ23" s="3">
        <f>INDEX(nowcast!$B$2:$AP$115,MATCH(POS!$C23,nowcast!$B$2:$B$115,0),MATCH(POS!AQ$3,nowcast!$B$2:$AP$2,0))/1000000</f>
        <v>0.70337499999999997</v>
      </c>
      <c r="AR23" s="3">
        <f>INDEX(nowcast!$B$2:$AP$115,MATCH(POS!$C23,nowcast!$B$2:$B$115,0),MATCH(POS!AR$3,nowcast!$B$2:$AP$2,0))/1000000</f>
        <v>0.44262499999999999</v>
      </c>
      <c r="AS23" s="3">
        <f>INDEX(nowcast!$B$2:$AP$115,MATCH(POS!$C23,nowcast!$B$2:$B$115,0),MATCH(POS!AS$3,nowcast!$B$2:$AP$2,0))/1000000</f>
        <v>0.34250000000000003</v>
      </c>
      <c r="AZ23" s="23" t="s">
        <v>45</v>
      </c>
    </row>
    <row r="24" spans="3:52" x14ac:dyDescent="0.55000000000000004">
      <c r="C24" s="67" t="s">
        <v>93</v>
      </c>
      <c r="G24" s="3">
        <f>INDEX(nowcast!$B$2:$AP$115,MATCH(POS!$C24,nowcast!$B$2:$B$115,0),MATCH(POS!G$3,nowcast!$B$2:$AP$2,0))/1000000</f>
        <v>115.65615699999999</v>
      </c>
      <c r="H24" s="3">
        <f>INDEX(nowcast!$B$2:$AP$115,MATCH(POS!$C24,nowcast!$B$2:$B$115,0),MATCH(POS!H$3,nowcast!$B$2:$AP$2,0))/1000000</f>
        <v>127.860157</v>
      </c>
      <c r="I24" s="3">
        <f>INDEX(nowcast!$B$2:$AP$115,MATCH(POS!$C24,nowcast!$B$2:$B$115,0),MATCH(POS!I$3,nowcast!$B$2:$AP$2,0))/1000000</f>
        <v>142.312093</v>
      </c>
      <c r="J24" s="3">
        <f>INDEX(nowcast!$B$2:$AP$115,MATCH(POS!$C24,nowcast!$B$2:$B$115,0),MATCH(POS!J$3,nowcast!$B$2:$AP$2,0))/1000000</f>
        <v>130.776647</v>
      </c>
      <c r="K24" s="3">
        <f>INDEX(nowcast!$B$2:$AP$115,MATCH(POS!$C24,nowcast!$B$2:$B$115,0),MATCH(POS!K$3,nowcast!$B$2:$AP$2,0))/1000000</f>
        <v>117.13258999999999</v>
      </c>
      <c r="L24" s="3">
        <f>INDEX(nowcast!$B$2:$AP$115,MATCH(POS!$C24,nowcast!$B$2:$B$115,0),MATCH(POS!L$3,nowcast!$B$2:$AP$2,0))/1000000</f>
        <v>129.64220599999999</v>
      </c>
      <c r="M24" s="3">
        <f>INDEX(nowcast!$B$2:$AP$115,MATCH(POS!$C24,nowcast!$B$2:$B$115,0),MATCH(POS!M$3,nowcast!$B$2:$AP$2,0))/1000000</f>
        <v>146.94260199999999</v>
      </c>
      <c r="N24" s="3">
        <f>INDEX(nowcast!$B$2:$AP$115,MATCH(POS!$C24,nowcast!$B$2:$B$115,0),MATCH(POS!N$3,nowcast!$B$2:$AP$2,0))/1000000</f>
        <v>133.43274400000001</v>
      </c>
      <c r="O24" s="3">
        <f>INDEX(nowcast!$B$2:$AP$115,MATCH(POS!$C24,nowcast!$B$2:$B$115,0),MATCH(POS!O$3,nowcast!$B$2:$AP$2,0))/1000000</f>
        <v>116.211545</v>
      </c>
      <c r="P24" s="3">
        <f>INDEX(nowcast!$B$2:$AP$115,MATCH(POS!$C24,nowcast!$B$2:$B$115,0),MATCH(POS!P$3,nowcast!$B$2:$AP$2,0))/1000000</f>
        <v>129.72543099999999</v>
      </c>
      <c r="Q24" s="3">
        <f>INDEX(nowcast!$B$2:$AP$115,MATCH(POS!$C24,nowcast!$B$2:$B$115,0),MATCH(POS!Q$3,nowcast!$B$2:$AP$2,0))/1000000</f>
        <v>136.05812900000001</v>
      </c>
      <c r="R24" s="3">
        <f>INDEX(nowcast!$B$2:$AP$115,MATCH(POS!$C24,nowcast!$B$2:$B$115,0),MATCH(POS!R$3,nowcast!$B$2:$AP$2,0))/1000000</f>
        <v>125.77463</v>
      </c>
      <c r="S24" s="3">
        <f>INDEX(nowcast!$B$2:$AP$115,MATCH(POS!$C24,nowcast!$B$2:$B$115,0),MATCH(POS!S$3,nowcast!$B$2:$AP$2,0))/1000000</f>
        <v>106.110922</v>
      </c>
      <c r="T24" s="3">
        <f>INDEX(nowcast!$B$2:$AP$115,MATCH(POS!$C24,nowcast!$B$2:$B$115,0),MATCH(POS!T$3,nowcast!$B$2:$AP$2,0))/1000000</f>
        <v>112.544629</v>
      </c>
      <c r="U24" s="3">
        <f>INDEX(nowcast!$B$2:$AP$115,MATCH(POS!$C24,nowcast!$B$2:$B$115,0),MATCH(POS!U$3,nowcast!$B$2:$AP$2,0))/1000000</f>
        <v>120.50745000000001</v>
      </c>
      <c r="V24" s="3">
        <f>INDEX(nowcast!$B$2:$AP$115,MATCH(POS!$C24,nowcast!$B$2:$B$115,0),MATCH(POS!V$3,nowcast!$B$2:$AP$2,0))/1000000</f>
        <v>106.29586999999999</v>
      </c>
      <c r="W24" s="3">
        <f>INDEX(nowcast!$B$2:$AP$115,MATCH(POS!$C24,nowcast!$B$2:$B$115,0),MATCH(POS!W$3,nowcast!$B$2:$AP$2,0))/1000000</f>
        <v>93.162025999999997</v>
      </c>
      <c r="X24" s="3">
        <f>INDEX(nowcast!$B$2:$AP$115,MATCH(POS!$C24,nowcast!$B$2:$B$115,0),MATCH(POS!X$3,nowcast!$B$2:$AP$2,0))/1000000</f>
        <v>98.006764000000004</v>
      </c>
      <c r="Y24" s="3">
        <f>INDEX(nowcast!$B$2:$AP$115,MATCH(POS!$C24,nowcast!$B$2:$B$115,0),MATCH(POS!Y$3,nowcast!$B$2:$AP$2,0))/1000000</f>
        <v>128.99200099999999</v>
      </c>
      <c r="Z24" s="3">
        <f>INDEX(nowcast!$B$2:$AP$115,MATCH(POS!$C24,nowcast!$B$2:$B$115,0),MATCH(POS!Z$3,nowcast!$B$2:$AP$2,0))/1000000</f>
        <v>94.178892000000005</v>
      </c>
      <c r="AA24" s="3">
        <f>INDEX(nowcast!$B$2:$AP$115,MATCH(POS!$C24,nowcast!$B$2:$B$115,0),MATCH(POS!AA$3,nowcast!$B$2:$AP$2,0))/1000000</f>
        <v>95.953441999999995</v>
      </c>
      <c r="AB24" s="3">
        <f>INDEX(nowcast!$B$2:$AP$115,MATCH(POS!$C24,nowcast!$B$2:$B$115,0),MATCH(POS!AB$3,nowcast!$B$2:$AP$2,0))/1000000</f>
        <v>90.934511999999998</v>
      </c>
      <c r="AC24" s="3">
        <f>INDEX(nowcast!$B$2:$AP$115,MATCH(POS!$C24,nowcast!$B$2:$B$115,0),MATCH(POS!AC$3,nowcast!$B$2:$AP$2,0))/1000000</f>
        <v>98.876914999999997</v>
      </c>
      <c r="AD24" s="3">
        <f>INDEX(nowcast!$B$2:$AP$115,MATCH(POS!$C24,nowcast!$B$2:$B$115,0),MATCH(POS!AD$3,nowcast!$B$2:$AP$2,0))/1000000</f>
        <v>95.652278999999993</v>
      </c>
      <c r="AE24" s="3">
        <f>INDEX(nowcast!$B$2:$AP$115,MATCH(POS!$C24,nowcast!$B$2:$B$115,0),MATCH(POS!AE$3,nowcast!$B$2:$AP$2,0))/1000000</f>
        <v>81.586331999999999</v>
      </c>
      <c r="AF24" s="3">
        <f>INDEX(nowcast!$B$2:$AP$115,MATCH(POS!$C24,nowcast!$B$2:$B$115,0),MATCH(POS!AF$3,nowcast!$B$2:$AP$2,0))/1000000</f>
        <v>85.763610999999997</v>
      </c>
      <c r="AG24" s="3">
        <f>INDEX(nowcast!$B$2:$AP$115,MATCH(POS!$C24,nowcast!$B$2:$B$115,0),MATCH(POS!AG$3,nowcast!$B$2:$AP$2,0))/1000000</f>
        <v>91.528782000000007</v>
      </c>
      <c r="AH24" s="3">
        <f>INDEX(nowcast!$B$2:$AP$115,MATCH(POS!$C24,nowcast!$B$2:$B$115,0),MATCH(POS!AH$3,nowcast!$B$2:$AP$2,0))/1000000</f>
        <v>90.033866000000003</v>
      </c>
      <c r="AI24" s="3">
        <f>INDEX(nowcast!$B$2:$AP$115,MATCH(POS!$C24,nowcast!$B$2:$B$115,0),MATCH(POS!AI$3,nowcast!$B$2:$AP$2,0))/1000000</f>
        <v>78.184092000000007</v>
      </c>
      <c r="AJ24" s="3">
        <f>INDEX(nowcast!$B$2:$AP$115,MATCH(POS!$C24,nowcast!$B$2:$B$115,0),MATCH(POS!AJ$3,nowcast!$B$2:$AP$2,0))/1000000</f>
        <v>78.081187999999997</v>
      </c>
      <c r="AK24" s="3">
        <f>INDEX(nowcast!$B$2:$AP$115,MATCH(POS!$C24,nowcast!$B$2:$B$115,0),MATCH(POS!AK$3,nowcast!$B$2:$AP$2,0))/1000000</f>
        <v>82.397620000000003</v>
      </c>
      <c r="AL24" s="3">
        <f>INDEX(nowcast!$B$2:$AP$115,MATCH(POS!$C24,nowcast!$B$2:$B$115,0),MATCH(POS!AL$3,nowcast!$B$2:$AP$2,0))/1000000</f>
        <v>75.661081999999993</v>
      </c>
      <c r="AM24" s="3">
        <f>INDEX(nowcast!$B$2:$AP$115,MATCH(POS!$C24,nowcast!$B$2:$B$115,0),MATCH(POS!AM$3,nowcast!$B$2:$AP$2,0))/1000000</f>
        <v>63.510604999999998</v>
      </c>
      <c r="AN24" s="3">
        <f>INDEX(nowcast!$B$2:$AP$115,MATCH(POS!$C24,nowcast!$B$2:$B$115,0),MATCH(POS!AN$3,nowcast!$B$2:$AP$2,0))/1000000</f>
        <v>71.033339999999995</v>
      </c>
      <c r="AO24" s="3">
        <f>INDEX(nowcast!$B$2:$AP$115,MATCH(POS!$C24,nowcast!$B$2:$B$115,0),MATCH(POS!AO$3,nowcast!$B$2:$AP$2,0))/1000000</f>
        <v>75.578669000000005</v>
      </c>
      <c r="AP24" s="3">
        <f>INDEX(nowcast!$B$2:$AP$115,MATCH(POS!$C24,nowcast!$B$2:$B$115,0),MATCH(POS!AP$3,nowcast!$B$2:$AP$2,0))/1000000</f>
        <v>69.474929000000003</v>
      </c>
      <c r="AQ24" s="3">
        <f>INDEX(nowcast!$B$2:$AP$115,MATCH(POS!$C24,nowcast!$B$2:$B$115,0),MATCH(POS!AQ$3,nowcast!$B$2:$AP$2,0))/1000000</f>
        <v>60.197693999999998</v>
      </c>
      <c r="AR24" s="3">
        <f>INDEX(nowcast!$B$2:$AP$115,MATCH(POS!$C24,nowcast!$B$2:$B$115,0),MATCH(POS!AR$3,nowcast!$B$2:$AP$2,0))/1000000</f>
        <v>66.885182</v>
      </c>
      <c r="AS24" s="3">
        <f>INDEX(nowcast!$B$2:$AP$115,MATCH(POS!$C24,nowcast!$B$2:$B$115,0),MATCH(POS!AS$3,nowcast!$B$2:$AP$2,0))/1000000</f>
        <v>75.173637999999997</v>
      </c>
      <c r="AZ24" s="23" t="s">
        <v>45</v>
      </c>
    </row>
    <row r="25" spans="3:52" x14ac:dyDescent="0.55000000000000004">
      <c r="C25" s="67" t="s">
        <v>94</v>
      </c>
      <c r="G25" s="3">
        <f>INDEX(nowcast!$B$2:$AP$115,MATCH(POS!$C25,nowcast!$B$2:$B$115,0),MATCH(POS!G$3,nowcast!$B$2:$AP$2,0))/1000000</f>
        <v>41.281447999999997</v>
      </c>
      <c r="H25" s="3">
        <f>INDEX(nowcast!$B$2:$AP$115,MATCH(POS!$C25,nowcast!$B$2:$B$115,0),MATCH(POS!H$3,nowcast!$B$2:$AP$2,0))/1000000</f>
        <v>43.550066999999999</v>
      </c>
      <c r="I25" s="3">
        <f>INDEX(nowcast!$B$2:$AP$115,MATCH(POS!$C25,nowcast!$B$2:$B$115,0),MATCH(POS!I$3,nowcast!$B$2:$AP$2,0))/1000000</f>
        <v>43.684595999999999</v>
      </c>
      <c r="J25" s="3">
        <f>INDEX(nowcast!$B$2:$AP$115,MATCH(POS!$C25,nowcast!$B$2:$B$115,0),MATCH(POS!J$3,nowcast!$B$2:$AP$2,0))/1000000</f>
        <v>43.510340999999997</v>
      </c>
      <c r="K25" s="3">
        <f>INDEX(nowcast!$B$2:$AP$115,MATCH(POS!$C25,nowcast!$B$2:$B$115,0),MATCH(POS!K$3,nowcast!$B$2:$AP$2,0))/1000000</f>
        <v>41.633493999999999</v>
      </c>
      <c r="L25" s="3">
        <f>INDEX(nowcast!$B$2:$AP$115,MATCH(POS!$C25,nowcast!$B$2:$B$115,0),MATCH(POS!L$3,nowcast!$B$2:$AP$2,0))/1000000</f>
        <v>42.703009999999999</v>
      </c>
      <c r="M25" s="3">
        <f>INDEX(nowcast!$B$2:$AP$115,MATCH(POS!$C25,nowcast!$B$2:$B$115,0),MATCH(POS!M$3,nowcast!$B$2:$AP$2,0))/1000000</f>
        <v>44.550369000000003</v>
      </c>
      <c r="N25" s="3">
        <f>INDEX(nowcast!$B$2:$AP$115,MATCH(POS!$C25,nowcast!$B$2:$B$115,0),MATCH(POS!N$3,nowcast!$B$2:$AP$2,0))/1000000</f>
        <v>44.969358</v>
      </c>
      <c r="O25" s="3">
        <f>INDEX(nowcast!$B$2:$AP$115,MATCH(POS!$C25,nowcast!$B$2:$B$115,0),MATCH(POS!O$3,nowcast!$B$2:$AP$2,0))/1000000</f>
        <v>42.818272999999998</v>
      </c>
      <c r="P25" s="3">
        <f>INDEX(nowcast!$B$2:$AP$115,MATCH(POS!$C25,nowcast!$B$2:$B$115,0),MATCH(POS!P$3,nowcast!$B$2:$AP$2,0))/1000000</f>
        <v>43.923724999999997</v>
      </c>
      <c r="Q25" s="3">
        <f>INDEX(nowcast!$B$2:$AP$115,MATCH(POS!$C25,nowcast!$B$2:$B$115,0),MATCH(POS!Q$3,nowcast!$B$2:$AP$2,0))/1000000</f>
        <v>42.290678999999997</v>
      </c>
      <c r="R25" s="3">
        <f>INDEX(nowcast!$B$2:$AP$115,MATCH(POS!$C25,nowcast!$B$2:$B$115,0),MATCH(POS!R$3,nowcast!$B$2:$AP$2,0))/1000000</f>
        <v>42.569580999999999</v>
      </c>
      <c r="S25" s="3">
        <f>INDEX(nowcast!$B$2:$AP$115,MATCH(POS!$C25,nowcast!$B$2:$B$115,0),MATCH(POS!S$3,nowcast!$B$2:$AP$2,0))/1000000</f>
        <v>37.670475000000003</v>
      </c>
      <c r="T25" s="3">
        <f>INDEX(nowcast!$B$2:$AP$115,MATCH(POS!$C25,nowcast!$B$2:$B$115,0),MATCH(POS!T$3,nowcast!$B$2:$AP$2,0))/1000000</f>
        <v>39.941496999999998</v>
      </c>
      <c r="U25" s="3">
        <f>INDEX(nowcast!$B$2:$AP$115,MATCH(POS!$C25,nowcast!$B$2:$B$115,0),MATCH(POS!U$3,nowcast!$B$2:$AP$2,0))/1000000</f>
        <v>37.511975999999997</v>
      </c>
      <c r="V25" s="3">
        <f>INDEX(nowcast!$B$2:$AP$115,MATCH(POS!$C25,nowcast!$B$2:$B$115,0),MATCH(POS!V$3,nowcast!$B$2:$AP$2,0))/1000000</f>
        <v>39.632966000000003</v>
      </c>
      <c r="W25" s="3">
        <f>INDEX(nowcast!$B$2:$AP$115,MATCH(POS!$C25,nowcast!$B$2:$B$115,0),MATCH(POS!W$3,nowcast!$B$2:$AP$2,0))/1000000</f>
        <v>34.791291999999999</v>
      </c>
      <c r="X25" s="3">
        <f>INDEX(nowcast!$B$2:$AP$115,MATCH(POS!$C25,nowcast!$B$2:$B$115,0),MATCH(POS!X$3,nowcast!$B$2:$AP$2,0))/1000000</f>
        <v>37.046275000000001</v>
      </c>
      <c r="Y25" s="3">
        <f>INDEX(nowcast!$B$2:$AP$115,MATCH(POS!$C25,nowcast!$B$2:$B$115,0),MATCH(POS!Y$3,nowcast!$B$2:$AP$2,0))/1000000</f>
        <v>39.820844000000001</v>
      </c>
      <c r="Z25" s="3">
        <f>INDEX(nowcast!$B$2:$AP$115,MATCH(POS!$C25,nowcast!$B$2:$B$115,0),MATCH(POS!Z$3,nowcast!$B$2:$AP$2,0))/1000000</f>
        <v>33.297505999999998</v>
      </c>
      <c r="AA25" s="3">
        <f>INDEX(nowcast!$B$2:$AP$115,MATCH(POS!$C25,nowcast!$B$2:$B$115,0),MATCH(POS!AA$3,nowcast!$B$2:$AP$2,0))/1000000</f>
        <v>34.874248999999999</v>
      </c>
      <c r="AB25" s="3">
        <f>INDEX(nowcast!$B$2:$AP$115,MATCH(POS!$C25,nowcast!$B$2:$B$115,0),MATCH(POS!AB$3,nowcast!$B$2:$AP$2,0))/1000000</f>
        <v>27.883023999999999</v>
      </c>
      <c r="AC25" s="3">
        <f>INDEX(nowcast!$B$2:$AP$115,MATCH(POS!$C25,nowcast!$B$2:$B$115,0),MATCH(POS!AC$3,nowcast!$B$2:$AP$2,0))/1000000</f>
        <v>32.344805999999998</v>
      </c>
      <c r="AD25" s="3">
        <f>INDEX(nowcast!$B$2:$AP$115,MATCH(POS!$C25,nowcast!$B$2:$B$115,0),MATCH(POS!AD$3,nowcast!$B$2:$AP$2,0))/1000000</f>
        <v>32.802695999999997</v>
      </c>
      <c r="AE25" s="3">
        <f>INDEX(nowcast!$B$2:$AP$115,MATCH(POS!$C25,nowcast!$B$2:$B$115,0),MATCH(POS!AE$3,nowcast!$B$2:$AP$2,0))/1000000</f>
        <v>28.746300999999999</v>
      </c>
      <c r="AF25" s="3">
        <f>INDEX(nowcast!$B$2:$AP$115,MATCH(POS!$C25,nowcast!$B$2:$B$115,0),MATCH(POS!AF$3,nowcast!$B$2:$AP$2,0))/1000000</f>
        <v>30.673176000000002</v>
      </c>
      <c r="AG25" s="3">
        <f>INDEX(nowcast!$B$2:$AP$115,MATCH(POS!$C25,nowcast!$B$2:$B$115,0),MATCH(POS!AG$3,nowcast!$B$2:$AP$2,0))/1000000</f>
        <v>29.923956</v>
      </c>
      <c r="AH25" s="3">
        <f>INDEX(nowcast!$B$2:$AP$115,MATCH(POS!$C25,nowcast!$B$2:$B$115,0),MATCH(POS!AH$3,nowcast!$B$2:$AP$2,0))/1000000</f>
        <v>31.295455</v>
      </c>
      <c r="AI25" s="3">
        <f>INDEX(nowcast!$B$2:$AP$115,MATCH(POS!$C25,nowcast!$B$2:$B$115,0),MATCH(POS!AI$3,nowcast!$B$2:$AP$2,0))/1000000</f>
        <v>26.051207999999999</v>
      </c>
      <c r="AJ25" s="3">
        <f>INDEX(nowcast!$B$2:$AP$115,MATCH(POS!$C25,nowcast!$B$2:$B$115,0),MATCH(POS!AJ$3,nowcast!$B$2:$AP$2,0))/1000000</f>
        <v>29.701858999999999</v>
      </c>
      <c r="AK25" s="3">
        <f>INDEX(nowcast!$B$2:$AP$115,MATCH(POS!$C25,nowcast!$B$2:$B$115,0),MATCH(POS!AK$3,nowcast!$B$2:$AP$2,0))/1000000</f>
        <v>28.567125000000001</v>
      </c>
      <c r="AL25" s="3">
        <f>INDEX(nowcast!$B$2:$AP$115,MATCH(POS!$C25,nowcast!$B$2:$B$115,0),MATCH(POS!AL$3,nowcast!$B$2:$AP$2,0))/1000000</f>
        <v>32.486640999999999</v>
      </c>
      <c r="AM25" s="3">
        <f>INDEX(nowcast!$B$2:$AP$115,MATCH(POS!$C25,nowcast!$B$2:$B$115,0),MATCH(POS!AM$3,nowcast!$B$2:$AP$2,0))/1000000</f>
        <v>29.767499999999998</v>
      </c>
      <c r="AN25" s="3">
        <f>INDEX(nowcast!$B$2:$AP$115,MATCH(POS!$C25,nowcast!$B$2:$B$115,0),MATCH(POS!AN$3,nowcast!$B$2:$AP$2,0))/1000000</f>
        <v>32.287446000000003</v>
      </c>
      <c r="AO25" s="3">
        <f>INDEX(nowcast!$B$2:$AP$115,MATCH(POS!$C25,nowcast!$B$2:$B$115,0),MATCH(POS!AO$3,nowcast!$B$2:$AP$2,0))/1000000</f>
        <v>28.615749999999998</v>
      </c>
      <c r="AP25" s="3">
        <f>INDEX(nowcast!$B$2:$AP$115,MATCH(POS!$C25,nowcast!$B$2:$B$115,0),MATCH(POS!AP$3,nowcast!$B$2:$AP$2,0))/1000000</f>
        <v>32.467326</v>
      </c>
      <c r="AQ25" s="3">
        <f>INDEX(nowcast!$B$2:$AP$115,MATCH(POS!$C25,nowcast!$B$2:$B$115,0),MATCH(POS!AQ$3,nowcast!$B$2:$AP$2,0))/1000000</f>
        <v>28.782831999999999</v>
      </c>
      <c r="AR25" s="3">
        <f>INDEX(nowcast!$B$2:$AP$115,MATCH(POS!$C25,nowcast!$B$2:$B$115,0),MATCH(POS!AR$3,nowcast!$B$2:$AP$2,0))/1000000</f>
        <v>30.697512</v>
      </c>
      <c r="AS25" s="3">
        <f>INDEX(nowcast!$B$2:$AP$115,MATCH(POS!$C25,nowcast!$B$2:$B$115,0),MATCH(POS!AS$3,nowcast!$B$2:$AP$2,0))/1000000</f>
        <v>30.107413999999999</v>
      </c>
      <c r="AZ25" s="23" t="s">
        <v>45</v>
      </c>
    </row>
    <row r="26" spans="3:52" x14ac:dyDescent="0.55000000000000004">
      <c r="C26" s="67" t="s">
        <v>95</v>
      </c>
      <c r="G26" s="3">
        <f>INDEX(nowcast!$B$2:$AP$115,MATCH(POS!$C26,nowcast!$B$2:$B$115,0),MATCH(POS!G$3,nowcast!$B$2:$AP$2,0))/1000000</f>
        <v>41.393816999999999</v>
      </c>
      <c r="H26" s="3">
        <f>INDEX(nowcast!$B$2:$AP$115,MATCH(POS!$C26,nowcast!$B$2:$B$115,0),MATCH(POS!H$3,nowcast!$B$2:$AP$2,0))/1000000</f>
        <v>39.752001</v>
      </c>
      <c r="I26" s="3">
        <f>INDEX(nowcast!$B$2:$AP$115,MATCH(POS!$C26,nowcast!$B$2:$B$115,0),MATCH(POS!I$3,nowcast!$B$2:$AP$2,0))/1000000</f>
        <v>38.174219000000001</v>
      </c>
      <c r="J26" s="3">
        <f>INDEX(nowcast!$B$2:$AP$115,MATCH(POS!$C26,nowcast!$B$2:$B$115,0),MATCH(POS!J$3,nowcast!$B$2:$AP$2,0))/1000000</f>
        <v>38.859487999999999</v>
      </c>
      <c r="K26" s="3">
        <f>INDEX(nowcast!$B$2:$AP$115,MATCH(POS!$C26,nowcast!$B$2:$B$115,0),MATCH(POS!K$3,nowcast!$B$2:$AP$2,0))/1000000</f>
        <v>37.315223000000003</v>
      </c>
      <c r="L26" s="3">
        <f>INDEX(nowcast!$B$2:$AP$115,MATCH(POS!$C26,nowcast!$B$2:$B$115,0),MATCH(POS!L$3,nowcast!$B$2:$AP$2,0))/1000000</f>
        <v>35.932102</v>
      </c>
      <c r="M26" s="3">
        <f>INDEX(nowcast!$B$2:$AP$115,MATCH(POS!$C26,nowcast!$B$2:$B$115,0),MATCH(POS!M$3,nowcast!$B$2:$AP$2,0))/1000000</f>
        <v>35.392760000000003</v>
      </c>
      <c r="N26" s="3">
        <f>INDEX(nowcast!$B$2:$AP$115,MATCH(POS!$C26,nowcast!$B$2:$B$115,0),MATCH(POS!N$3,nowcast!$B$2:$AP$2,0))/1000000</f>
        <v>36.738010000000003</v>
      </c>
      <c r="O26" s="3">
        <f>INDEX(nowcast!$B$2:$AP$115,MATCH(POS!$C26,nowcast!$B$2:$B$115,0),MATCH(POS!O$3,nowcast!$B$2:$AP$2,0))/1000000</f>
        <v>34.649191000000002</v>
      </c>
      <c r="P26" s="3">
        <f>INDEX(nowcast!$B$2:$AP$115,MATCH(POS!$C26,nowcast!$B$2:$B$115,0),MATCH(POS!P$3,nowcast!$B$2:$AP$2,0))/1000000</f>
        <v>34.912896000000003</v>
      </c>
      <c r="Q26" s="3">
        <f>INDEX(nowcast!$B$2:$AP$115,MATCH(POS!$C26,nowcast!$B$2:$B$115,0),MATCH(POS!Q$3,nowcast!$B$2:$AP$2,0))/1000000</f>
        <v>35.734603999999997</v>
      </c>
      <c r="R26" s="3">
        <f>INDEX(nowcast!$B$2:$AP$115,MATCH(POS!$C26,nowcast!$B$2:$B$115,0),MATCH(POS!R$3,nowcast!$B$2:$AP$2,0))/1000000</f>
        <v>35.345689999999998</v>
      </c>
      <c r="S26" s="3">
        <f>INDEX(nowcast!$B$2:$AP$115,MATCH(POS!$C26,nowcast!$B$2:$B$115,0),MATCH(POS!S$3,nowcast!$B$2:$AP$2,0))/1000000</f>
        <v>31.637771000000001</v>
      </c>
      <c r="T26" s="3">
        <f>INDEX(nowcast!$B$2:$AP$115,MATCH(POS!$C26,nowcast!$B$2:$B$115,0),MATCH(POS!T$3,nowcast!$B$2:$AP$2,0))/1000000</f>
        <v>33.737597000000001</v>
      </c>
      <c r="U26" s="3">
        <f>INDEX(nowcast!$B$2:$AP$115,MATCH(POS!$C26,nowcast!$B$2:$B$115,0),MATCH(POS!U$3,nowcast!$B$2:$AP$2,0))/1000000</f>
        <v>40.898135000000003</v>
      </c>
      <c r="V26" s="3">
        <f>INDEX(nowcast!$B$2:$AP$115,MATCH(POS!$C26,nowcast!$B$2:$B$115,0),MATCH(POS!V$3,nowcast!$B$2:$AP$2,0))/1000000</f>
        <v>44.051724999999998</v>
      </c>
      <c r="W26" s="3">
        <f>INDEX(nowcast!$B$2:$AP$115,MATCH(POS!$C26,nowcast!$B$2:$B$115,0),MATCH(POS!W$3,nowcast!$B$2:$AP$2,0))/1000000</f>
        <v>39.207693999999996</v>
      </c>
      <c r="X26" s="3">
        <f>INDEX(nowcast!$B$2:$AP$115,MATCH(POS!$C26,nowcast!$B$2:$B$115,0),MATCH(POS!X$3,nowcast!$B$2:$AP$2,0))/1000000</f>
        <v>37.996518999999999</v>
      </c>
      <c r="Y26" s="3">
        <f>INDEX(nowcast!$B$2:$AP$115,MATCH(POS!$C26,nowcast!$B$2:$B$115,0),MATCH(POS!Y$3,nowcast!$B$2:$AP$2,0))/1000000</f>
        <v>77.373442999999995</v>
      </c>
      <c r="Z26" s="3">
        <f>INDEX(nowcast!$B$2:$AP$115,MATCH(POS!$C26,nowcast!$B$2:$B$115,0),MATCH(POS!Z$3,nowcast!$B$2:$AP$2,0))/1000000</f>
        <v>29.513316</v>
      </c>
      <c r="AA26" s="3">
        <f>INDEX(nowcast!$B$2:$AP$115,MATCH(POS!$C26,nowcast!$B$2:$B$115,0),MATCH(POS!AA$3,nowcast!$B$2:$AP$2,0))/1000000</f>
        <v>56.734127999999998</v>
      </c>
      <c r="AB26" s="3">
        <f>INDEX(nowcast!$B$2:$AP$115,MATCH(POS!$C26,nowcast!$B$2:$B$115,0),MATCH(POS!AB$3,nowcast!$B$2:$AP$2,0))/1000000</f>
        <v>34.770395000000001</v>
      </c>
      <c r="AC26" s="3">
        <f>INDEX(nowcast!$B$2:$AP$115,MATCH(POS!$C26,nowcast!$B$2:$B$115,0),MATCH(POS!AC$3,nowcast!$B$2:$AP$2,0))/1000000</f>
        <v>36.781683000000001</v>
      </c>
      <c r="AD26" s="3">
        <f>INDEX(nowcast!$B$2:$AP$115,MATCH(POS!$C26,nowcast!$B$2:$B$115,0),MATCH(POS!AD$3,nowcast!$B$2:$AP$2,0))/1000000</f>
        <v>31.876387999999999</v>
      </c>
      <c r="AE26" s="3">
        <f>INDEX(nowcast!$B$2:$AP$115,MATCH(POS!$C26,nowcast!$B$2:$B$115,0),MATCH(POS!AE$3,nowcast!$B$2:$AP$2,0))/1000000</f>
        <v>30.254023</v>
      </c>
      <c r="AF26" s="3">
        <f>INDEX(nowcast!$B$2:$AP$115,MATCH(POS!$C26,nowcast!$B$2:$B$115,0),MATCH(POS!AF$3,nowcast!$B$2:$AP$2,0))/1000000</f>
        <v>29.532992</v>
      </c>
      <c r="AG26" s="3">
        <f>INDEX(nowcast!$B$2:$AP$115,MATCH(POS!$C26,nowcast!$B$2:$B$115,0),MATCH(POS!AG$3,nowcast!$B$2:$AP$2,0))/1000000</f>
        <v>28.817502000000001</v>
      </c>
      <c r="AH26" s="3">
        <f>INDEX(nowcast!$B$2:$AP$115,MATCH(POS!$C26,nowcast!$B$2:$B$115,0),MATCH(POS!AH$3,nowcast!$B$2:$AP$2,0))/1000000</f>
        <v>29.623214999999998</v>
      </c>
      <c r="AI26" s="3">
        <f>INDEX(nowcast!$B$2:$AP$115,MATCH(POS!$C26,nowcast!$B$2:$B$115,0),MATCH(POS!AI$3,nowcast!$B$2:$AP$2,0))/1000000</f>
        <v>26.809038999999999</v>
      </c>
      <c r="AJ26" s="3">
        <f>INDEX(nowcast!$B$2:$AP$115,MATCH(POS!$C26,nowcast!$B$2:$B$115,0),MATCH(POS!AJ$3,nowcast!$B$2:$AP$2,0))/1000000</f>
        <v>25.707809999999998</v>
      </c>
      <c r="AK26" s="3">
        <f>INDEX(nowcast!$B$2:$AP$115,MATCH(POS!$C26,nowcast!$B$2:$B$115,0),MATCH(POS!AK$3,nowcast!$B$2:$AP$2,0))/1000000</f>
        <v>23.816734</v>
      </c>
      <c r="AL26" s="3">
        <f>INDEX(nowcast!$B$2:$AP$115,MATCH(POS!$C26,nowcast!$B$2:$B$115,0),MATCH(POS!AL$3,nowcast!$B$2:$AP$2,0))/1000000</f>
        <v>26.225508000000001</v>
      </c>
      <c r="AM26" s="3">
        <f>INDEX(nowcast!$B$2:$AP$115,MATCH(POS!$C26,nowcast!$B$2:$B$115,0),MATCH(POS!AM$3,nowcast!$B$2:$AP$2,0))/1000000</f>
        <v>23.237843000000002</v>
      </c>
      <c r="AN26" s="3">
        <f>INDEX(nowcast!$B$2:$AP$115,MATCH(POS!$C26,nowcast!$B$2:$B$115,0),MATCH(POS!AN$3,nowcast!$B$2:$AP$2,0))/1000000</f>
        <v>23.877866999999998</v>
      </c>
      <c r="AO26" s="3">
        <f>INDEX(nowcast!$B$2:$AP$115,MATCH(POS!$C26,nowcast!$B$2:$B$115,0),MATCH(POS!AO$3,nowcast!$B$2:$AP$2,0))/1000000</f>
        <v>21.993324999999999</v>
      </c>
      <c r="AP26" s="3">
        <f>INDEX(nowcast!$B$2:$AP$115,MATCH(POS!$C26,nowcast!$B$2:$B$115,0),MATCH(POS!AP$3,nowcast!$B$2:$AP$2,0))/1000000</f>
        <v>23.692917000000001</v>
      </c>
      <c r="AQ26" s="3">
        <f>INDEX(nowcast!$B$2:$AP$115,MATCH(POS!$C26,nowcast!$B$2:$B$115,0),MATCH(POS!AQ$3,nowcast!$B$2:$AP$2,0))/1000000</f>
        <v>22.556766</v>
      </c>
      <c r="AR26" s="3">
        <f>INDEX(nowcast!$B$2:$AP$115,MATCH(POS!$C26,nowcast!$B$2:$B$115,0),MATCH(POS!AR$3,nowcast!$B$2:$AP$2,0))/1000000</f>
        <v>21.620951999999999</v>
      </c>
      <c r="AS26" s="3">
        <f>INDEX(nowcast!$B$2:$AP$115,MATCH(POS!$C26,nowcast!$B$2:$B$115,0),MATCH(POS!AS$3,nowcast!$B$2:$AP$2,0))/1000000</f>
        <v>20.604938000000001</v>
      </c>
      <c r="AZ26" s="23" t="s">
        <v>45</v>
      </c>
    </row>
    <row r="27" spans="3:52" x14ac:dyDescent="0.55000000000000004">
      <c r="C27" s="67" t="s">
        <v>96</v>
      </c>
      <c r="G27" s="3">
        <f>INDEX(nowcast!$B$2:$AP$115,MATCH(POS!$C27,nowcast!$B$2:$B$115,0),MATCH(POS!G$3,nowcast!$B$2:$AP$2,0))/1000000</f>
        <v>21.54881</v>
      </c>
      <c r="H27" s="3">
        <f>INDEX(nowcast!$B$2:$AP$115,MATCH(POS!$C27,nowcast!$B$2:$B$115,0),MATCH(POS!H$3,nowcast!$B$2:$AP$2,0))/1000000</f>
        <v>23.474661000000001</v>
      </c>
      <c r="I27" s="3">
        <f>INDEX(nowcast!$B$2:$AP$115,MATCH(POS!$C27,nowcast!$B$2:$B$115,0),MATCH(POS!I$3,nowcast!$B$2:$AP$2,0))/1000000</f>
        <v>22.763726999999999</v>
      </c>
      <c r="J27" s="3">
        <f>INDEX(nowcast!$B$2:$AP$115,MATCH(POS!$C27,nowcast!$B$2:$B$115,0),MATCH(POS!J$3,nowcast!$B$2:$AP$2,0))/1000000</f>
        <v>24.327586</v>
      </c>
      <c r="K27" s="3">
        <f>INDEX(nowcast!$B$2:$AP$115,MATCH(POS!$C27,nowcast!$B$2:$B$115,0),MATCH(POS!K$3,nowcast!$B$2:$AP$2,0))/1000000</f>
        <v>21.713481999999999</v>
      </c>
      <c r="L27" s="3">
        <f>INDEX(nowcast!$B$2:$AP$115,MATCH(POS!$C27,nowcast!$B$2:$B$115,0),MATCH(POS!L$3,nowcast!$B$2:$AP$2,0))/1000000</f>
        <v>22.053370000000001</v>
      </c>
      <c r="M27" s="3">
        <f>INDEX(nowcast!$B$2:$AP$115,MATCH(POS!$C27,nowcast!$B$2:$B$115,0),MATCH(POS!M$3,nowcast!$B$2:$AP$2,0))/1000000</f>
        <v>22.512522000000001</v>
      </c>
      <c r="N27" s="3">
        <f>INDEX(nowcast!$B$2:$AP$115,MATCH(POS!$C27,nowcast!$B$2:$B$115,0),MATCH(POS!N$3,nowcast!$B$2:$AP$2,0))/1000000</f>
        <v>22.988477</v>
      </c>
      <c r="O27" s="3">
        <f>INDEX(nowcast!$B$2:$AP$115,MATCH(POS!$C27,nowcast!$B$2:$B$115,0),MATCH(POS!O$3,nowcast!$B$2:$AP$2,0))/1000000</f>
        <v>20.192444999999999</v>
      </c>
      <c r="P27" s="3">
        <f>INDEX(nowcast!$B$2:$AP$115,MATCH(POS!$C27,nowcast!$B$2:$B$115,0),MATCH(POS!P$3,nowcast!$B$2:$AP$2,0))/1000000</f>
        <v>21.391749000000001</v>
      </c>
      <c r="Q27" s="3">
        <f>INDEX(nowcast!$B$2:$AP$115,MATCH(POS!$C27,nowcast!$B$2:$B$115,0),MATCH(POS!Q$3,nowcast!$B$2:$AP$2,0))/1000000</f>
        <v>21.370999000000001</v>
      </c>
      <c r="R27" s="3">
        <f>INDEX(nowcast!$B$2:$AP$115,MATCH(POS!$C27,nowcast!$B$2:$B$115,0),MATCH(POS!R$3,nowcast!$B$2:$AP$2,0))/1000000</f>
        <v>22.426062000000002</v>
      </c>
      <c r="S27" s="3">
        <f>INDEX(nowcast!$B$2:$AP$115,MATCH(POS!$C27,nowcast!$B$2:$B$115,0),MATCH(POS!S$3,nowcast!$B$2:$AP$2,0))/1000000</f>
        <v>19.004574000000002</v>
      </c>
      <c r="T27" s="3">
        <f>INDEX(nowcast!$B$2:$AP$115,MATCH(POS!$C27,nowcast!$B$2:$B$115,0),MATCH(POS!T$3,nowcast!$B$2:$AP$2,0))/1000000</f>
        <v>21.622254000000002</v>
      </c>
      <c r="U27" s="3">
        <f>INDEX(nowcast!$B$2:$AP$115,MATCH(POS!$C27,nowcast!$B$2:$B$115,0),MATCH(POS!U$3,nowcast!$B$2:$AP$2,0))/1000000</f>
        <v>20.465899</v>
      </c>
      <c r="V27" s="3">
        <f>INDEX(nowcast!$B$2:$AP$115,MATCH(POS!$C27,nowcast!$B$2:$B$115,0),MATCH(POS!V$3,nowcast!$B$2:$AP$2,0))/1000000</f>
        <v>21.058805</v>
      </c>
      <c r="W27" s="3">
        <f>INDEX(nowcast!$B$2:$AP$115,MATCH(POS!$C27,nowcast!$B$2:$B$115,0),MATCH(POS!W$3,nowcast!$B$2:$AP$2,0))/1000000</f>
        <v>18.98546</v>
      </c>
      <c r="X27" s="3">
        <f>INDEX(nowcast!$B$2:$AP$115,MATCH(POS!$C27,nowcast!$B$2:$B$115,0),MATCH(POS!X$3,nowcast!$B$2:$AP$2,0))/1000000</f>
        <v>19.540220000000001</v>
      </c>
      <c r="Y27" s="3">
        <f>INDEX(nowcast!$B$2:$AP$115,MATCH(POS!$C27,nowcast!$B$2:$B$115,0),MATCH(POS!Y$3,nowcast!$B$2:$AP$2,0))/1000000</f>
        <v>21.269659999999998</v>
      </c>
      <c r="Z27" s="3">
        <f>INDEX(nowcast!$B$2:$AP$115,MATCH(POS!$C27,nowcast!$B$2:$B$115,0),MATCH(POS!Z$3,nowcast!$B$2:$AP$2,0))/1000000</f>
        <v>17.894407999999999</v>
      </c>
      <c r="AA27" s="3">
        <f>INDEX(nowcast!$B$2:$AP$115,MATCH(POS!$C27,nowcast!$B$2:$B$115,0),MATCH(POS!AA$3,nowcast!$B$2:$AP$2,0))/1000000</f>
        <v>17.892018</v>
      </c>
      <c r="AB27" s="3">
        <f>INDEX(nowcast!$B$2:$AP$115,MATCH(POS!$C27,nowcast!$B$2:$B$115,0),MATCH(POS!AB$3,nowcast!$B$2:$AP$2,0))/1000000</f>
        <v>16.046682000000001</v>
      </c>
      <c r="AC27" s="3">
        <f>INDEX(nowcast!$B$2:$AP$115,MATCH(POS!$C27,nowcast!$B$2:$B$115,0),MATCH(POS!AC$3,nowcast!$B$2:$AP$2,0))/1000000</f>
        <v>15.915775</v>
      </c>
      <c r="AD27" s="3">
        <f>INDEX(nowcast!$B$2:$AP$115,MATCH(POS!$C27,nowcast!$B$2:$B$115,0),MATCH(POS!AD$3,nowcast!$B$2:$AP$2,0))/1000000</f>
        <v>17.205480000000001</v>
      </c>
      <c r="AE27" s="3">
        <f>INDEX(nowcast!$B$2:$AP$115,MATCH(POS!$C27,nowcast!$B$2:$B$115,0),MATCH(POS!AE$3,nowcast!$B$2:$AP$2,0))/1000000</f>
        <v>14.814423</v>
      </c>
      <c r="AF27" s="3">
        <f>INDEX(nowcast!$B$2:$AP$115,MATCH(POS!$C27,nowcast!$B$2:$B$115,0),MATCH(POS!AF$3,nowcast!$B$2:$AP$2,0))/1000000</f>
        <v>16.085232000000001</v>
      </c>
      <c r="AG27" s="3">
        <f>INDEX(nowcast!$B$2:$AP$115,MATCH(POS!$C27,nowcast!$B$2:$B$115,0),MATCH(POS!AG$3,nowcast!$B$2:$AP$2,0))/1000000</f>
        <v>15.281075</v>
      </c>
      <c r="AH27" s="3">
        <f>INDEX(nowcast!$B$2:$AP$115,MATCH(POS!$C27,nowcast!$B$2:$B$115,0),MATCH(POS!AH$3,nowcast!$B$2:$AP$2,0))/1000000</f>
        <v>16.381775999999999</v>
      </c>
      <c r="AI27" s="3">
        <f>INDEX(nowcast!$B$2:$AP$115,MATCH(POS!$C27,nowcast!$B$2:$B$115,0),MATCH(POS!AI$3,nowcast!$B$2:$AP$2,0))/1000000</f>
        <v>14.239138000000001</v>
      </c>
      <c r="AJ27" s="3">
        <f>INDEX(nowcast!$B$2:$AP$115,MATCH(POS!$C27,nowcast!$B$2:$B$115,0),MATCH(POS!AJ$3,nowcast!$B$2:$AP$2,0))/1000000</f>
        <v>14.480745000000001</v>
      </c>
      <c r="AK27" s="3">
        <f>INDEX(nowcast!$B$2:$AP$115,MATCH(POS!$C27,nowcast!$B$2:$B$115,0),MATCH(POS!AK$3,nowcast!$B$2:$AP$2,0))/1000000</f>
        <v>14.102593000000001</v>
      </c>
      <c r="AL27" s="3">
        <f>INDEX(nowcast!$B$2:$AP$115,MATCH(POS!$C27,nowcast!$B$2:$B$115,0),MATCH(POS!AL$3,nowcast!$B$2:$AP$2,0))/1000000</f>
        <v>15.201802000000001</v>
      </c>
      <c r="AM27" s="3">
        <f>INDEX(nowcast!$B$2:$AP$115,MATCH(POS!$C27,nowcast!$B$2:$B$115,0),MATCH(POS!AM$3,nowcast!$B$2:$AP$2,0))/1000000</f>
        <v>13.121340999999999</v>
      </c>
      <c r="AN27" s="3">
        <f>INDEX(nowcast!$B$2:$AP$115,MATCH(POS!$C27,nowcast!$B$2:$B$115,0),MATCH(POS!AN$3,nowcast!$B$2:$AP$2,0))/1000000</f>
        <v>13.741364000000001</v>
      </c>
      <c r="AO27" s="3">
        <f>INDEX(nowcast!$B$2:$AP$115,MATCH(POS!$C27,nowcast!$B$2:$B$115,0),MATCH(POS!AO$3,nowcast!$B$2:$AP$2,0))/1000000</f>
        <v>13.141804</v>
      </c>
      <c r="AP27" s="3">
        <f>INDEX(nowcast!$B$2:$AP$115,MATCH(POS!$C27,nowcast!$B$2:$B$115,0),MATCH(POS!AP$3,nowcast!$B$2:$AP$2,0))/1000000</f>
        <v>14.154586</v>
      </c>
      <c r="AQ27" s="3">
        <f>INDEX(nowcast!$B$2:$AP$115,MATCH(POS!$C27,nowcast!$B$2:$B$115,0),MATCH(POS!AQ$3,nowcast!$B$2:$AP$2,0))/1000000</f>
        <v>13.157185999999999</v>
      </c>
      <c r="AR27" s="3">
        <f>INDEX(nowcast!$B$2:$AP$115,MATCH(POS!$C27,nowcast!$B$2:$B$115,0),MATCH(POS!AR$3,nowcast!$B$2:$AP$2,0))/1000000</f>
        <v>13.174351</v>
      </c>
      <c r="AS27" s="3">
        <f>INDEX(nowcast!$B$2:$AP$115,MATCH(POS!$C27,nowcast!$B$2:$B$115,0),MATCH(POS!AS$3,nowcast!$B$2:$AP$2,0))/1000000</f>
        <v>13.101686000000001</v>
      </c>
      <c r="AZ27" s="23" t="s">
        <v>45</v>
      </c>
    </row>
    <row r="28" spans="3:52" x14ac:dyDescent="0.55000000000000004">
      <c r="C28" s="67" t="s">
        <v>97</v>
      </c>
      <c r="G28" s="3">
        <f>INDEX(nowcast!$B$2:$AP$115,MATCH(POS!$C28,nowcast!$B$2:$B$115,0),MATCH(POS!G$3,nowcast!$B$2:$AP$2,0))/1000000</f>
        <v>0</v>
      </c>
      <c r="H28" s="3">
        <f>INDEX(nowcast!$B$2:$AP$115,MATCH(POS!$C28,nowcast!$B$2:$B$115,0),MATCH(POS!H$3,nowcast!$B$2:$AP$2,0))/1000000</f>
        <v>0</v>
      </c>
      <c r="I28" s="3">
        <f>INDEX(nowcast!$B$2:$AP$115,MATCH(POS!$C28,nowcast!$B$2:$B$115,0),MATCH(POS!I$3,nowcast!$B$2:$AP$2,0))/1000000</f>
        <v>0</v>
      </c>
      <c r="J28" s="3">
        <f>INDEX(nowcast!$B$2:$AP$115,MATCH(POS!$C28,nowcast!$B$2:$B$115,0),MATCH(POS!J$3,nowcast!$B$2:$AP$2,0))/1000000</f>
        <v>0</v>
      </c>
      <c r="K28" s="3">
        <f>INDEX(nowcast!$B$2:$AP$115,MATCH(POS!$C28,nowcast!$B$2:$B$115,0),MATCH(POS!K$3,nowcast!$B$2:$AP$2,0))/1000000</f>
        <v>0</v>
      </c>
      <c r="L28" s="3">
        <f>INDEX(nowcast!$B$2:$AP$115,MATCH(POS!$C28,nowcast!$B$2:$B$115,0),MATCH(POS!L$3,nowcast!$B$2:$AP$2,0))/1000000</f>
        <v>0</v>
      </c>
      <c r="M28" s="3">
        <f>INDEX(nowcast!$B$2:$AP$115,MATCH(POS!$C28,nowcast!$B$2:$B$115,0),MATCH(POS!M$3,nowcast!$B$2:$AP$2,0))/1000000</f>
        <v>0</v>
      </c>
      <c r="N28" s="3">
        <f>INDEX(nowcast!$B$2:$AP$115,MATCH(POS!$C28,nowcast!$B$2:$B$115,0),MATCH(POS!N$3,nowcast!$B$2:$AP$2,0))/1000000</f>
        <v>0</v>
      </c>
      <c r="O28" s="3">
        <f>INDEX(nowcast!$B$2:$AP$115,MATCH(POS!$C28,nowcast!$B$2:$B$115,0),MATCH(POS!O$3,nowcast!$B$2:$AP$2,0))/1000000</f>
        <v>0</v>
      </c>
      <c r="P28" s="3">
        <f>INDEX(nowcast!$B$2:$AP$115,MATCH(POS!$C28,nowcast!$B$2:$B$115,0),MATCH(POS!P$3,nowcast!$B$2:$AP$2,0))/1000000</f>
        <v>0</v>
      </c>
      <c r="Q28" s="3">
        <f>INDEX(nowcast!$B$2:$AP$115,MATCH(POS!$C28,nowcast!$B$2:$B$115,0),MATCH(POS!Q$3,nowcast!$B$2:$AP$2,0))/1000000</f>
        <v>0</v>
      </c>
      <c r="R28" s="3">
        <f>INDEX(nowcast!$B$2:$AP$115,MATCH(POS!$C28,nowcast!$B$2:$B$115,0),MATCH(POS!R$3,nowcast!$B$2:$AP$2,0))/1000000</f>
        <v>0</v>
      </c>
      <c r="S28" s="3">
        <f>INDEX(nowcast!$B$2:$AP$115,MATCH(POS!$C28,nowcast!$B$2:$B$115,0),MATCH(POS!S$3,nowcast!$B$2:$AP$2,0))/1000000</f>
        <v>0</v>
      </c>
      <c r="T28" s="3">
        <f>INDEX(nowcast!$B$2:$AP$115,MATCH(POS!$C28,nowcast!$B$2:$B$115,0),MATCH(POS!T$3,nowcast!$B$2:$AP$2,0))/1000000</f>
        <v>0</v>
      </c>
      <c r="U28" s="3">
        <f>INDEX(nowcast!$B$2:$AP$115,MATCH(POS!$C28,nowcast!$B$2:$B$115,0),MATCH(POS!U$3,nowcast!$B$2:$AP$2,0))/1000000</f>
        <v>0</v>
      </c>
      <c r="V28" s="3">
        <f>INDEX(nowcast!$B$2:$AP$115,MATCH(POS!$C28,nowcast!$B$2:$B$115,0),MATCH(POS!V$3,nowcast!$B$2:$AP$2,0))/1000000</f>
        <v>0</v>
      </c>
      <c r="W28" s="3">
        <f>INDEX(nowcast!$B$2:$AP$115,MATCH(POS!$C28,nowcast!$B$2:$B$115,0),MATCH(POS!W$3,nowcast!$B$2:$AP$2,0))/1000000</f>
        <v>0</v>
      </c>
      <c r="X28" s="3">
        <f>INDEX(nowcast!$B$2:$AP$115,MATCH(POS!$C28,nowcast!$B$2:$B$115,0),MATCH(POS!X$3,nowcast!$B$2:$AP$2,0))/1000000</f>
        <v>0</v>
      </c>
      <c r="Y28" s="3">
        <f>INDEX(nowcast!$B$2:$AP$115,MATCH(POS!$C28,nowcast!$B$2:$B$115,0),MATCH(POS!Y$3,nowcast!$B$2:$AP$2,0))/1000000</f>
        <v>0</v>
      </c>
      <c r="Z28" s="3">
        <f>INDEX(nowcast!$B$2:$AP$115,MATCH(POS!$C28,nowcast!$B$2:$B$115,0),MATCH(POS!Z$3,nowcast!$B$2:$AP$2,0))/1000000</f>
        <v>0</v>
      </c>
      <c r="AA28" s="3">
        <f>INDEX(nowcast!$B$2:$AP$115,MATCH(POS!$C28,nowcast!$B$2:$B$115,0),MATCH(POS!AA$3,nowcast!$B$2:$AP$2,0))/1000000</f>
        <v>0</v>
      </c>
      <c r="AB28" s="3">
        <f>INDEX(nowcast!$B$2:$AP$115,MATCH(POS!$C28,nowcast!$B$2:$B$115,0),MATCH(POS!AB$3,nowcast!$B$2:$AP$2,0))/1000000</f>
        <v>0</v>
      </c>
      <c r="AC28" s="3">
        <f>INDEX(nowcast!$B$2:$AP$115,MATCH(POS!$C28,nowcast!$B$2:$B$115,0),MATCH(POS!AC$3,nowcast!$B$2:$AP$2,0))/1000000</f>
        <v>0</v>
      </c>
      <c r="AD28" s="3">
        <f>INDEX(nowcast!$B$2:$AP$115,MATCH(POS!$C28,nowcast!$B$2:$B$115,0),MATCH(POS!AD$3,nowcast!$B$2:$AP$2,0))/1000000</f>
        <v>0</v>
      </c>
      <c r="AE28" s="3">
        <f>INDEX(nowcast!$B$2:$AP$115,MATCH(POS!$C28,nowcast!$B$2:$B$115,0),MATCH(POS!AE$3,nowcast!$B$2:$AP$2,0))/1000000</f>
        <v>0</v>
      </c>
      <c r="AF28" s="3">
        <f>INDEX(nowcast!$B$2:$AP$115,MATCH(POS!$C28,nowcast!$B$2:$B$115,0),MATCH(POS!AF$3,nowcast!$B$2:$AP$2,0))/1000000</f>
        <v>0</v>
      </c>
      <c r="AG28" s="3">
        <f>INDEX(nowcast!$B$2:$AP$115,MATCH(POS!$C28,nowcast!$B$2:$B$115,0),MATCH(POS!AG$3,nowcast!$B$2:$AP$2,0))/1000000</f>
        <v>0</v>
      </c>
      <c r="AH28" s="3">
        <f>INDEX(nowcast!$B$2:$AP$115,MATCH(POS!$C28,nowcast!$B$2:$B$115,0),MATCH(POS!AH$3,nowcast!$B$2:$AP$2,0))/1000000</f>
        <v>0</v>
      </c>
      <c r="AI28" s="3">
        <f>INDEX(nowcast!$B$2:$AP$115,MATCH(POS!$C28,nowcast!$B$2:$B$115,0),MATCH(POS!AI$3,nowcast!$B$2:$AP$2,0))/1000000</f>
        <v>0</v>
      </c>
      <c r="AJ28" s="3">
        <f>INDEX(nowcast!$B$2:$AP$115,MATCH(POS!$C28,nowcast!$B$2:$B$115,0),MATCH(POS!AJ$3,nowcast!$B$2:$AP$2,0))/1000000</f>
        <v>0</v>
      </c>
      <c r="AK28" s="3">
        <f>INDEX(nowcast!$B$2:$AP$115,MATCH(POS!$C28,nowcast!$B$2:$B$115,0),MATCH(POS!AK$3,nowcast!$B$2:$AP$2,0))/1000000</f>
        <v>1.2027000000000001</v>
      </c>
      <c r="AL28" s="3">
        <f>INDEX(nowcast!$B$2:$AP$115,MATCH(POS!$C28,nowcast!$B$2:$B$115,0),MATCH(POS!AL$3,nowcast!$B$2:$AP$2,0))/1000000</f>
        <v>0.66015000000000001</v>
      </c>
      <c r="AM28" s="3">
        <f>INDEX(nowcast!$B$2:$AP$115,MATCH(POS!$C28,nowcast!$B$2:$B$115,0),MATCH(POS!AM$3,nowcast!$B$2:$AP$2,0))/1000000</f>
        <v>5.3100000000000001E-2</v>
      </c>
      <c r="AN28" s="3">
        <f>INDEX(nowcast!$B$2:$AP$115,MATCH(POS!$C28,nowcast!$B$2:$B$115,0),MATCH(POS!AN$3,nowcast!$B$2:$AP$2,0))/1000000</f>
        <v>3.5999999999999997E-2</v>
      </c>
      <c r="AO28" s="3">
        <f>INDEX(nowcast!$B$2:$AP$115,MATCH(POS!$C28,nowcast!$B$2:$B$115,0),MATCH(POS!AO$3,nowcast!$B$2:$AP$2,0))/1000000</f>
        <v>1.7100000000000001E-2</v>
      </c>
      <c r="AP28" s="3">
        <f>INDEX(nowcast!$B$2:$AP$115,MATCH(POS!$C28,nowcast!$B$2:$B$115,0),MATCH(POS!AP$3,nowcast!$B$2:$AP$2,0))/1000000</f>
        <v>3.5099999999999999E-2</v>
      </c>
      <c r="AQ28" s="3">
        <f>INDEX(nowcast!$B$2:$AP$115,MATCH(POS!$C28,nowcast!$B$2:$B$115,0),MATCH(POS!AQ$3,nowcast!$B$2:$AP$2,0))/1000000</f>
        <v>1.2E-2</v>
      </c>
      <c r="AR28" s="3">
        <f>INDEX(nowcast!$B$2:$AP$115,MATCH(POS!$C28,nowcast!$B$2:$B$115,0),MATCH(POS!AR$3,nowcast!$B$2:$AP$2,0))/1000000</f>
        <v>0.03</v>
      </c>
      <c r="AS28" s="3">
        <f>INDEX(nowcast!$B$2:$AP$115,MATCH(POS!$C28,nowcast!$B$2:$B$115,0),MATCH(POS!AS$3,nowcast!$B$2:$AP$2,0))/1000000</f>
        <v>2.4E-2</v>
      </c>
      <c r="AZ28" s="23" t="s">
        <v>45</v>
      </c>
    </row>
    <row r="29" spans="3:52" x14ac:dyDescent="0.55000000000000004">
      <c r="C29" s="67" t="s">
        <v>98</v>
      </c>
      <c r="G29" s="3">
        <f>INDEX(nowcast!$B$2:$AP$115,MATCH(POS!$C29,nowcast!$B$2:$B$115,0),MATCH(POS!G$3,nowcast!$B$2:$AP$2,0))/1000000</f>
        <v>25.094847999999999</v>
      </c>
      <c r="H29" s="3">
        <f>INDEX(nowcast!$B$2:$AP$115,MATCH(POS!$C29,nowcast!$B$2:$B$115,0),MATCH(POS!H$3,nowcast!$B$2:$AP$2,0))/1000000</f>
        <v>27.761261999999999</v>
      </c>
      <c r="I29" s="3">
        <f>INDEX(nowcast!$B$2:$AP$115,MATCH(POS!$C29,nowcast!$B$2:$B$115,0),MATCH(POS!I$3,nowcast!$B$2:$AP$2,0))/1000000</f>
        <v>32.333354</v>
      </c>
      <c r="J29" s="3">
        <f>INDEX(nowcast!$B$2:$AP$115,MATCH(POS!$C29,nowcast!$B$2:$B$115,0),MATCH(POS!J$3,nowcast!$B$2:$AP$2,0))/1000000</f>
        <v>37.604948999999998</v>
      </c>
      <c r="K29" s="3">
        <f>INDEX(nowcast!$B$2:$AP$115,MATCH(POS!$C29,nowcast!$B$2:$B$115,0),MATCH(POS!K$3,nowcast!$B$2:$AP$2,0))/1000000</f>
        <v>25.755054000000001</v>
      </c>
      <c r="L29" s="3">
        <f>INDEX(nowcast!$B$2:$AP$115,MATCH(POS!$C29,nowcast!$B$2:$B$115,0),MATCH(POS!L$3,nowcast!$B$2:$AP$2,0))/1000000</f>
        <v>28.255095000000001</v>
      </c>
      <c r="M29" s="3">
        <f>INDEX(nowcast!$B$2:$AP$115,MATCH(POS!$C29,nowcast!$B$2:$B$115,0),MATCH(POS!M$3,nowcast!$B$2:$AP$2,0))/1000000</f>
        <v>31.506032000000001</v>
      </c>
      <c r="N29" s="3">
        <f>INDEX(nowcast!$B$2:$AP$115,MATCH(POS!$C29,nowcast!$B$2:$B$115,0),MATCH(POS!N$3,nowcast!$B$2:$AP$2,0))/1000000</f>
        <v>43.085464000000002</v>
      </c>
      <c r="O29" s="3">
        <f>INDEX(nowcast!$B$2:$AP$115,MATCH(POS!$C29,nowcast!$B$2:$B$115,0),MATCH(POS!O$3,nowcast!$B$2:$AP$2,0))/1000000</f>
        <v>26.490151999999998</v>
      </c>
      <c r="P29" s="3">
        <f>INDEX(nowcast!$B$2:$AP$115,MATCH(POS!$C29,nowcast!$B$2:$B$115,0),MATCH(POS!P$3,nowcast!$B$2:$AP$2,0))/1000000</f>
        <v>30.678681999999998</v>
      </c>
      <c r="Q29" s="3">
        <f>INDEX(nowcast!$B$2:$AP$115,MATCH(POS!$C29,nowcast!$B$2:$B$115,0),MATCH(POS!Q$3,nowcast!$B$2:$AP$2,0))/1000000</f>
        <v>33.169116000000002</v>
      </c>
      <c r="R29" s="3">
        <f>INDEX(nowcast!$B$2:$AP$115,MATCH(POS!$C29,nowcast!$B$2:$B$115,0),MATCH(POS!R$3,nowcast!$B$2:$AP$2,0))/1000000</f>
        <v>38.454022000000002</v>
      </c>
      <c r="S29" s="3">
        <f>INDEX(nowcast!$B$2:$AP$115,MATCH(POS!$C29,nowcast!$B$2:$B$115,0),MATCH(POS!S$3,nowcast!$B$2:$AP$2,0))/1000000</f>
        <v>25.097587000000001</v>
      </c>
      <c r="T29" s="3">
        <f>INDEX(nowcast!$B$2:$AP$115,MATCH(POS!$C29,nowcast!$B$2:$B$115,0),MATCH(POS!T$3,nowcast!$B$2:$AP$2,0))/1000000</f>
        <v>28.419343000000001</v>
      </c>
      <c r="U29" s="3">
        <f>INDEX(nowcast!$B$2:$AP$115,MATCH(POS!$C29,nowcast!$B$2:$B$115,0),MATCH(POS!U$3,nowcast!$B$2:$AP$2,0))/1000000</f>
        <v>30.841552</v>
      </c>
      <c r="V29" s="3">
        <f>INDEX(nowcast!$B$2:$AP$115,MATCH(POS!$C29,nowcast!$B$2:$B$115,0),MATCH(POS!V$3,nowcast!$B$2:$AP$2,0))/1000000</f>
        <v>34.984146000000003</v>
      </c>
      <c r="W29" s="3">
        <f>INDEX(nowcast!$B$2:$AP$115,MATCH(POS!$C29,nowcast!$B$2:$B$115,0),MATCH(POS!W$3,nowcast!$B$2:$AP$2,0))/1000000</f>
        <v>25.267688</v>
      </c>
      <c r="X29" s="3">
        <f>INDEX(nowcast!$B$2:$AP$115,MATCH(POS!$C29,nowcast!$B$2:$B$115,0),MATCH(POS!X$3,nowcast!$B$2:$AP$2,0))/1000000</f>
        <v>27.345715999999999</v>
      </c>
      <c r="Y29" s="3">
        <f>INDEX(nowcast!$B$2:$AP$115,MATCH(POS!$C29,nowcast!$B$2:$B$115,0),MATCH(POS!Y$3,nowcast!$B$2:$AP$2,0))/1000000</f>
        <v>34.180236999999998</v>
      </c>
      <c r="Z29" s="3">
        <f>INDEX(nowcast!$B$2:$AP$115,MATCH(POS!$C29,nowcast!$B$2:$B$115,0),MATCH(POS!Z$3,nowcast!$B$2:$AP$2,0))/1000000</f>
        <v>32.894517999999998</v>
      </c>
      <c r="AA29" s="3">
        <f>INDEX(nowcast!$B$2:$AP$115,MATCH(POS!$C29,nowcast!$B$2:$B$115,0),MATCH(POS!AA$3,nowcast!$B$2:$AP$2,0))/1000000</f>
        <v>28.849581000000001</v>
      </c>
      <c r="AB29" s="3">
        <f>INDEX(nowcast!$B$2:$AP$115,MATCH(POS!$C29,nowcast!$B$2:$B$115,0),MATCH(POS!AB$3,nowcast!$B$2:$AP$2,0))/1000000</f>
        <v>34.764313000000001</v>
      </c>
      <c r="AC29" s="3">
        <f>INDEX(nowcast!$B$2:$AP$115,MATCH(POS!$C29,nowcast!$B$2:$B$115,0),MATCH(POS!AC$3,nowcast!$B$2:$AP$2,0))/1000000</f>
        <v>40.187334999999997</v>
      </c>
      <c r="AD29" s="3">
        <f>INDEX(nowcast!$B$2:$AP$115,MATCH(POS!$C29,nowcast!$B$2:$B$115,0),MATCH(POS!AD$3,nowcast!$B$2:$AP$2,0))/1000000</f>
        <v>45.943818</v>
      </c>
      <c r="AE29" s="3">
        <f>INDEX(nowcast!$B$2:$AP$115,MATCH(POS!$C29,nowcast!$B$2:$B$115,0),MATCH(POS!AE$3,nowcast!$B$2:$AP$2,0))/1000000</f>
        <v>29.862409</v>
      </c>
      <c r="AF29" s="3">
        <f>INDEX(nowcast!$B$2:$AP$115,MATCH(POS!$C29,nowcast!$B$2:$B$115,0),MATCH(POS!AF$3,nowcast!$B$2:$AP$2,0))/1000000</f>
        <v>33.199565</v>
      </c>
      <c r="AG29" s="3">
        <f>INDEX(nowcast!$B$2:$AP$115,MATCH(POS!$C29,nowcast!$B$2:$B$115,0),MATCH(POS!AG$3,nowcast!$B$2:$AP$2,0))/1000000</f>
        <v>38.365555000000001</v>
      </c>
      <c r="AH29" s="3">
        <f>INDEX(nowcast!$B$2:$AP$115,MATCH(POS!$C29,nowcast!$B$2:$B$115,0),MATCH(POS!AH$3,nowcast!$B$2:$AP$2,0))/1000000</f>
        <v>37.892783000000001</v>
      </c>
      <c r="AI29" s="3">
        <f>INDEX(nowcast!$B$2:$AP$115,MATCH(POS!$C29,nowcast!$B$2:$B$115,0),MATCH(POS!AI$3,nowcast!$B$2:$AP$2,0))/1000000</f>
        <v>28.522368</v>
      </c>
      <c r="AJ29" s="3">
        <f>INDEX(nowcast!$B$2:$AP$115,MATCH(POS!$C29,nowcast!$B$2:$B$115,0),MATCH(POS!AJ$3,nowcast!$B$2:$AP$2,0))/1000000</f>
        <v>30.391006000000001</v>
      </c>
      <c r="AK29" s="3">
        <f>INDEX(nowcast!$B$2:$AP$115,MATCH(POS!$C29,nowcast!$B$2:$B$115,0),MATCH(POS!AK$3,nowcast!$B$2:$AP$2,0))/1000000</f>
        <v>33.681075</v>
      </c>
      <c r="AL29" s="3">
        <f>INDEX(nowcast!$B$2:$AP$115,MATCH(POS!$C29,nowcast!$B$2:$B$115,0),MATCH(POS!AL$3,nowcast!$B$2:$AP$2,0))/1000000</f>
        <v>35.375345000000003</v>
      </c>
      <c r="AM29" s="3">
        <f>INDEX(nowcast!$B$2:$AP$115,MATCH(POS!$C29,nowcast!$B$2:$B$115,0),MATCH(POS!AM$3,nowcast!$B$2:$AP$2,0))/1000000</f>
        <v>25.515011999999999</v>
      </c>
      <c r="AN29" s="3">
        <f>INDEX(nowcast!$B$2:$AP$115,MATCH(POS!$C29,nowcast!$B$2:$B$115,0),MATCH(POS!AN$3,nowcast!$B$2:$AP$2,0))/1000000</f>
        <v>29.545515000000002</v>
      </c>
      <c r="AO29" s="3">
        <f>INDEX(nowcast!$B$2:$AP$115,MATCH(POS!$C29,nowcast!$B$2:$B$115,0),MATCH(POS!AO$3,nowcast!$B$2:$AP$2,0))/1000000</f>
        <v>31.134608</v>
      </c>
      <c r="AP29" s="3">
        <f>INDEX(nowcast!$B$2:$AP$115,MATCH(POS!$C29,nowcast!$B$2:$B$115,0),MATCH(POS!AP$3,nowcast!$B$2:$AP$2,0))/1000000</f>
        <v>34.688206999999998</v>
      </c>
      <c r="AQ29" s="3">
        <f>INDEX(nowcast!$B$2:$AP$115,MATCH(POS!$C29,nowcast!$B$2:$B$115,0),MATCH(POS!AQ$3,nowcast!$B$2:$AP$2,0))/1000000</f>
        <v>25.051288</v>
      </c>
      <c r="AR29" s="3">
        <f>INDEX(nowcast!$B$2:$AP$115,MATCH(POS!$C29,nowcast!$B$2:$B$115,0),MATCH(POS!AR$3,nowcast!$B$2:$AP$2,0))/1000000</f>
        <v>26.789421999999998</v>
      </c>
      <c r="AS29" s="3">
        <f>INDEX(nowcast!$B$2:$AP$115,MATCH(POS!$C29,nowcast!$B$2:$B$115,0),MATCH(POS!AS$3,nowcast!$B$2:$AP$2,0))/1000000</f>
        <v>29.283314000000001</v>
      </c>
      <c r="AZ29" s="23" t="s">
        <v>45</v>
      </c>
    </row>
    <row r="30" spans="3:52" x14ac:dyDescent="0.55000000000000004">
      <c r="C30" s="67" t="s">
        <v>99</v>
      </c>
      <c r="G30" s="3">
        <f>INDEX(nowcast!$B$2:$AP$115,MATCH(POS!$C30,nowcast!$B$2:$B$115,0),MATCH(POS!G$3,nowcast!$B$2:$AP$2,0))/1000000</f>
        <v>8.3940000000000004E-3</v>
      </c>
      <c r="H30" s="3">
        <f>INDEX(nowcast!$B$2:$AP$115,MATCH(POS!$C30,nowcast!$B$2:$B$115,0),MATCH(POS!H$3,nowcast!$B$2:$AP$2,0))/1000000</f>
        <v>5.5960000000000003E-3</v>
      </c>
      <c r="I30" s="3">
        <f>INDEX(nowcast!$B$2:$AP$115,MATCH(POS!$C30,nowcast!$B$2:$B$115,0),MATCH(POS!I$3,nowcast!$B$2:$AP$2,0))/1000000</f>
        <v>2.0985E-2</v>
      </c>
      <c r="J30" s="3">
        <f>INDEX(nowcast!$B$2:$AP$115,MATCH(POS!$C30,nowcast!$B$2:$B$115,0),MATCH(POS!J$3,nowcast!$B$2:$AP$2,0))/1000000</f>
        <v>1.2171E-2</v>
      </c>
      <c r="K30" s="3">
        <f>INDEX(nowcast!$B$2:$AP$115,MATCH(POS!$C30,nowcast!$B$2:$B$115,0),MATCH(POS!K$3,nowcast!$B$2:$AP$2,0))/1000000</f>
        <v>1.052E-2</v>
      </c>
      <c r="L30" s="3">
        <f>INDEX(nowcast!$B$2:$AP$115,MATCH(POS!$C30,nowcast!$B$2:$B$115,0),MATCH(POS!L$3,nowcast!$B$2:$AP$2,0))/1000000</f>
        <v>1.052E-2</v>
      </c>
      <c r="M30" s="3">
        <f>INDEX(nowcast!$B$2:$AP$115,MATCH(POS!$C30,nowcast!$B$2:$B$115,0),MATCH(POS!M$3,nowcast!$B$2:$AP$2,0))/1000000</f>
        <v>2.104E-2</v>
      </c>
      <c r="N30" s="3">
        <f>INDEX(nowcast!$B$2:$AP$115,MATCH(POS!$C30,nowcast!$B$2:$B$115,0),MATCH(POS!N$3,nowcast!$B$2:$AP$2,0))/1000000</f>
        <v>1.052E-2</v>
      </c>
      <c r="O30" s="3">
        <f>INDEX(nowcast!$B$2:$AP$115,MATCH(POS!$C30,nowcast!$B$2:$B$115,0),MATCH(POS!O$3,nowcast!$B$2:$AP$2,0))/1000000</f>
        <v>3.9449999999999997E-3</v>
      </c>
      <c r="P30" s="3">
        <f>INDEX(nowcast!$B$2:$AP$115,MATCH(POS!$C30,nowcast!$B$2:$B$115,0),MATCH(POS!P$3,nowcast!$B$2:$AP$2,0))/1000000</f>
        <v>1.052E-2</v>
      </c>
      <c r="Q30" s="3">
        <f>INDEX(nowcast!$B$2:$AP$115,MATCH(POS!$C30,nowcast!$B$2:$B$115,0),MATCH(POS!Q$3,nowcast!$B$2:$AP$2,0))/1000000</f>
        <v>2.2355E-2</v>
      </c>
      <c r="R30" s="3">
        <f>INDEX(nowcast!$B$2:$AP$115,MATCH(POS!$C30,nowcast!$B$2:$B$115,0),MATCH(POS!R$3,nowcast!$B$2:$AP$2,0))/1000000</f>
        <v>1.052E-2</v>
      </c>
      <c r="S30" s="3">
        <f>INDEX(nowcast!$B$2:$AP$115,MATCH(POS!$C30,nowcast!$B$2:$B$115,0),MATCH(POS!S$3,nowcast!$B$2:$AP$2,0))/1000000</f>
        <v>1.9724999999999999E-2</v>
      </c>
      <c r="T30" s="3">
        <f>INDEX(nowcast!$B$2:$AP$115,MATCH(POS!$C30,nowcast!$B$2:$B$115,0),MATCH(POS!T$3,nowcast!$B$2:$AP$2,0))/1000000</f>
        <v>1.1835E-2</v>
      </c>
      <c r="U30" s="3">
        <f>INDEX(nowcast!$B$2:$AP$115,MATCH(POS!$C30,nowcast!$B$2:$B$115,0),MATCH(POS!U$3,nowcast!$B$2:$AP$2,0))/1000000</f>
        <v>1.9882E-2</v>
      </c>
      <c r="V30" s="3">
        <f>INDEX(nowcast!$B$2:$AP$115,MATCH(POS!$C30,nowcast!$B$2:$B$115,0),MATCH(POS!V$3,nowcast!$B$2:$AP$2,0))/1000000</f>
        <v>1.3041000000000001E-2</v>
      </c>
      <c r="W30" s="3">
        <f>INDEX(nowcast!$B$2:$AP$115,MATCH(POS!$C30,nowcast!$B$2:$B$115,0),MATCH(POS!W$3,nowcast!$B$2:$AP$2,0))/1000000</f>
        <v>1.499E-2</v>
      </c>
      <c r="X30" s="3">
        <f>INDEX(nowcast!$B$2:$AP$115,MATCH(POS!$C30,nowcast!$B$2:$B$115,0),MATCH(POS!X$3,nowcast!$B$2:$AP$2,0))/1000000</f>
        <v>1.0493000000000001E-2</v>
      </c>
      <c r="Y30" s="3">
        <f>INDEX(nowcast!$B$2:$AP$115,MATCH(POS!$C30,nowcast!$B$2:$B$115,0),MATCH(POS!Y$3,nowcast!$B$2:$AP$2,0))/1000000</f>
        <v>2.2485000000000002E-2</v>
      </c>
      <c r="Z30" s="3">
        <f>INDEX(nowcast!$B$2:$AP$115,MATCH(POS!$C30,nowcast!$B$2:$B$115,0),MATCH(POS!Z$3,nowcast!$B$2:$AP$2,0))/1000000</f>
        <v>1.1991999999999999E-2</v>
      </c>
      <c r="AA30" s="3">
        <f>INDEX(nowcast!$B$2:$AP$115,MATCH(POS!$C30,nowcast!$B$2:$B$115,0),MATCH(POS!AA$3,nowcast!$B$2:$AP$2,0))/1000000</f>
        <v>5.9959999999999996E-3</v>
      </c>
      <c r="AB30" s="3">
        <f>INDEX(nowcast!$B$2:$AP$115,MATCH(POS!$C30,nowcast!$B$2:$B$115,0),MATCH(POS!AB$3,nowcast!$B$2:$AP$2,0))/1000000</f>
        <v>0</v>
      </c>
      <c r="AC30" s="3">
        <f>INDEX(nowcast!$B$2:$AP$115,MATCH(POS!$C30,nowcast!$B$2:$B$115,0),MATCH(POS!AC$3,nowcast!$B$2:$AP$2,0))/1000000</f>
        <v>0</v>
      </c>
      <c r="AD30" s="3">
        <f>INDEX(nowcast!$B$2:$AP$115,MATCH(POS!$C30,nowcast!$B$2:$B$115,0),MATCH(POS!AD$3,nowcast!$B$2:$AP$2,0))/1000000</f>
        <v>0</v>
      </c>
      <c r="AE30" s="3">
        <f>INDEX(nowcast!$B$2:$AP$115,MATCH(POS!$C30,nowcast!$B$2:$B$115,0),MATCH(POS!AE$3,nowcast!$B$2:$AP$2,0))/1000000</f>
        <v>0</v>
      </c>
      <c r="AF30" s="3">
        <f>INDEX(nowcast!$B$2:$AP$115,MATCH(POS!$C30,nowcast!$B$2:$B$115,0),MATCH(POS!AF$3,nowcast!$B$2:$AP$2,0))/1000000</f>
        <v>1.0500000000000001E-2</v>
      </c>
      <c r="AG30" s="3">
        <f>INDEX(nowcast!$B$2:$AP$115,MATCH(POS!$C30,nowcast!$B$2:$B$115,0),MATCH(POS!AG$3,nowcast!$B$2:$AP$2,0))/1000000</f>
        <v>1.7250000000000001E-2</v>
      </c>
      <c r="AH30" s="3">
        <f>INDEX(nowcast!$B$2:$AP$115,MATCH(POS!$C30,nowcast!$B$2:$B$115,0),MATCH(POS!AH$3,nowcast!$B$2:$AP$2,0))/1000000</f>
        <v>1.125E-2</v>
      </c>
      <c r="AI30" s="3">
        <f>INDEX(nowcast!$B$2:$AP$115,MATCH(POS!$C30,nowcast!$B$2:$B$115,0),MATCH(POS!AI$3,nowcast!$B$2:$AP$2,0))/1000000</f>
        <v>6.0000000000000001E-3</v>
      </c>
      <c r="AJ30" s="3">
        <f>INDEX(nowcast!$B$2:$AP$115,MATCH(POS!$C30,nowcast!$B$2:$B$115,0),MATCH(POS!AJ$3,nowcast!$B$2:$AP$2,0))/1000000</f>
        <v>9.75E-3</v>
      </c>
      <c r="AK30" s="3">
        <f>INDEX(nowcast!$B$2:$AP$115,MATCH(POS!$C30,nowcast!$B$2:$B$115,0),MATCH(POS!AK$3,nowcast!$B$2:$AP$2,0))/1000000</f>
        <v>7.5000000000000002E-4</v>
      </c>
      <c r="AL30" s="3">
        <f>INDEX(nowcast!$B$2:$AP$115,MATCH(POS!$C30,nowcast!$B$2:$B$115,0),MATCH(POS!AL$3,nowcast!$B$2:$AP$2,0))/1000000</f>
        <v>6.7499999999999999E-3</v>
      </c>
      <c r="AM30" s="3">
        <f>INDEX(nowcast!$B$2:$AP$115,MATCH(POS!$C30,nowcast!$B$2:$B$115,0),MATCH(POS!AM$3,nowcast!$B$2:$AP$2,0))/1000000</f>
        <v>6.7499999999999999E-3</v>
      </c>
      <c r="AN30" s="3">
        <f>INDEX(nowcast!$B$2:$AP$115,MATCH(POS!$C30,nowcast!$B$2:$B$115,0),MATCH(POS!AN$3,nowcast!$B$2:$AP$2,0))/1000000</f>
        <v>8.3800000000000003E-3</v>
      </c>
      <c r="AO30" s="3">
        <f>INDEX(nowcast!$B$2:$AP$115,MATCH(POS!$C30,nowcast!$B$2:$B$115,0),MATCH(POS!AO$3,nowcast!$B$2:$AP$2,0))/1000000</f>
        <v>1.1990000000000001E-2</v>
      </c>
      <c r="AP30" s="3">
        <f>INDEX(nowcast!$B$2:$AP$115,MATCH(POS!$C30,nowcast!$B$2:$B$115,0),MATCH(POS!AP$3,nowcast!$B$2:$AP$2,0))/1000000</f>
        <v>7.6299999999999996E-3</v>
      </c>
      <c r="AQ30" s="3">
        <f>INDEX(nowcast!$B$2:$AP$115,MATCH(POS!$C30,nowcast!$B$2:$B$115,0),MATCH(POS!AQ$3,nowcast!$B$2:$AP$2,0))/1000000</f>
        <v>5.45E-3</v>
      </c>
      <c r="AR30" s="3">
        <f>INDEX(nowcast!$B$2:$AP$115,MATCH(POS!$C30,nowcast!$B$2:$B$115,0),MATCH(POS!AR$3,nowcast!$B$2:$AP$2,0))/1000000</f>
        <v>0</v>
      </c>
      <c r="AS30" s="3">
        <f>INDEX(nowcast!$B$2:$AP$115,MATCH(POS!$C30,nowcast!$B$2:$B$115,0),MATCH(POS!AS$3,nowcast!$B$2:$AP$2,0))/1000000</f>
        <v>2.1800000000000001E-3</v>
      </c>
      <c r="AZ30" s="23" t="s">
        <v>45</v>
      </c>
    </row>
    <row r="31" spans="3:52" x14ac:dyDescent="0.55000000000000004">
      <c r="C31" s="67" t="s">
        <v>100</v>
      </c>
      <c r="G31" s="3">
        <f>INDEX(nowcast!$B$2:$AP$115,MATCH(POS!$C31,nowcast!$B$2:$B$115,0),MATCH(POS!G$3,nowcast!$B$2:$AP$2,0))/1000000</f>
        <v>5.3633600000000001</v>
      </c>
      <c r="H31" s="3">
        <f>INDEX(nowcast!$B$2:$AP$115,MATCH(POS!$C31,nowcast!$B$2:$B$115,0),MATCH(POS!H$3,nowcast!$B$2:$AP$2,0))/1000000</f>
        <v>5.9005609999999997</v>
      </c>
      <c r="I31" s="3">
        <f>INDEX(nowcast!$B$2:$AP$115,MATCH(POS!$C31,nowcast!$B$2:$B$115,0),MATCH(POS!I$3,nowcast!$B$2:$AP$2,0))/1000000</f>
        <v>6.1458380000000004</v>
      </c>
      <c r="J31" s="3">
        <f>INDEX(nowcast!$B$2:$AP$115,MATCH(POS!$C31,nowcast!$B$2:$B$115,0),MATCH(POS!J$3,nowcast!$B$2:$AP$2,0))/1000000</f>
        <v>5.7929370000000002</v>
      </c>
      <c r="K31" s="3">
        <f>INDEX(nowcast!$B$2:$AP$115,MATCH(POS!$C31,nowcast!$B$2:$B$115,0),MATCH(POS!K$3,nowcast!$B$2:$AP$2,0))/1000000</f>
        <v>4.9976739999999999</v>
      </c>
      <c r="L31" s="3">
        <f>INDEX(nowcast!$B$2:$AP$115,MATCH(POS!$C31,nowcast!$B$2:$B$115,0),MATCH(POS!L$3,nowcast!$B$2:$AP$2,0))/1000000</f>
        <v>5.5679759999999998</v>
      </c>
      <c r="M31" s="3">
        <f>INDEX(nowcast!$B$2:$AP$115,MATCH(POS!$C31,nowcast!$B$2:$B$115,0),MATCH(POS!M$3,nowcast!$B$2:$AP$2,0))/1000000</f>
        <v>5.2948709999999997</v>
      </c>
      <c r="N31" s="3">
        <f>INDEX(nowcast!$B$2:$AP$115,MATCH(POS!$C31,nowcast!$B$2:$B$115,0),MATCH(POS!N$3,nowcast!$B$2:$AP$2,0))/1000000</f>
        <v>5.2943759999999997</v>
      </c>
      <c r="O31" s="3">
        <f>INDEX(nowcast!$B$2:$AP$115,MATCH(POS!$C31,nowcast!$B$2:$B$115,0),MATCH(POS!O$3,nowcast!$B$2:$AP$2,0))/1000000</f>
        <v>4.6492000000000004</v>
      </c>
      <c r="P31" s="3">
        <f>INDEX(nowcast!$B$2:$AP$115,MATCH(POS!$C31,nowcast!$B$2:$B$115,0),MATCH(POS!P$3,nowcast!$B$2:$AP$2,0))/1000000</f>
        <v>5.0738919999999998</v>
      </c>
      <c r="Q31" s="3">
        <f>INDEX(nowcast!$B$2:$AP$115,MATCH(POS!$C31,nowcast!$B$2:$B$115,0),MATCH(POS!Q$3,nowcast!$B$2:$AP$2,0))/1000000</f>
        <v>5.1641399999999997</v>
      </c>
      <c r="R31" s="3">
        <f>INDEX(nowcast!$B$2:$AP$115,MATCH(POS!$C31,nowcast!$B$2:$B$115,0),MATCH(POS!R$3,nowcast!$B$2:$AP$2,0))/1000000</f>
        <v>4.6791</v>
      </c>
      <c r="S31" s="3">
        <f>INDEX(nowcast!$B$2:$AP$115,MATCH(POS!$C31,nowcast!$B$2:$B$115,0),MATCH(POS!S$3,nowcast!$B$2:$AP$2,0))/1000000</f>
        <v>4.1174650000000002</v>
      </c>
      <c r="T31" s="3">
        <f>INDEX(nowcast!$B$2:$AP$115,MATCH(POS!$C31,nowcast!$B$2:$B$115,0),MATCH(POS!T$3,nowcast!$B$2:$AP$2,0))/1000000</f>
        <v>4.5290650000000001</v>
      </c>
      <c r="U31" s="3">
        <f>INDEX(nowcast!$B$2:$AP$115,MATCH(POS!$C31,nowcast!$B$2:$B$115,0),MATCH(POS!U$3,nowcast!$B$2:$AP$2,0))/1000000</f>
        <v>4.7039780000000002</v>
      </c>
      <c r="V31" s="3">
        <f>INDEX(nowcast!$B$2:$AP$115,MATCH(POS!$C31,nowcast!$B$2:$B$115,0),MATCH(POS!V$3,nowcast!$B$2:$AP$2,0))/1000000</f>
        <v>4.5062850000000001</v>
      </c>
      <c r="W31" s="3">
        <f>INDEX(nowcast!$B$2:$AP$115,MATCH(POS!$C31,nowcast!$B$2:$B$115,0),MATCH(POS!W$3,nowcast!$B$2:$AP$2,0))/1000000</f>
        <v>3.774813</v>
      </c>
      <c r="X31" s="3">
        <f>INDEX(nowcast!$B$2:$AP$115,MATCH(POS!$C31,nowcast!$B$2:$B$115,0),MATCH(POS!X$3,nowcast!$B$2:$AP$2,0))/1000000</f>
        <v>4.0908369999999996</v>
      </c>
      <c r="Y31" s="3">
        <f>INDEX(nowcast!$B$2:$AP$115,MATCH(POS!$C31,nowcast!$B$2:$B$115,0),MATCH(POS!Y$3,nowcast!$B$2:$AP$2,0))/1000000</f>
        <v>4.5653540000000001</v>
      </c>
      <c r="Z31" s="3">
        <f>INDEX(nowcast!$B$2:$AP$115,MATCH(POS!$C31,nowcast!$B$2:$B$115,0),MATCH(POS!Z$3,nowcast!$B$2:$AP$2,0))/1000000</f>
        <v>3.591059</v>
      </c>
      <c r="AA31" s="3">
        <f>INDEX(nowcast!$B$2:$AP$115,MATCH(POS!$C31,nowcast!$B$2:$B$115,0),MATCH(POS!AA$3,nowcast!$B$2:$AP$2,0))/1000000</f>
        <v>3.580355</v>
      </c>
      <c r="AB31" s="3">
        <f>INDEX(nowcast!$B$2:$AP$115,MATCH(POS!$C31,nowcast!$B$2:$B$115,0),MATCH(POS!AB$3,nowcast!$B$2:$AP$2,0))/1000000</f>
        <v>3.2392500000000002</v>
      </c>
      <c r="AC31" s="3">
        <f>INDEX(nowcast!$B$2:$AP$115,MATCH(POS!$C31,nowcast!$B$2:$B$115,0),MATCH(POS!AC$3,nowcast!$B$2:$AP$2,0))/1000000</f>
        <v>3.5147699999999999</v>
      </c>
      <c r="AD31" s="3">
        <f>INDEX(nowcast!$B$2:$AP$115,MATCH(POS!$C31,nowcast!$B$2:$B$115,0),MATCH(POS!AD$3,nowcast!$B$2:$AP$2,0))/1000000</f>
        <v>3.5921560000000001</v>
      </c>
      <c r="AE31" s="3">
        <f>INDEX(nowcast!$B$2:$AP$115,MATCH(POS!$C31,nowcast!$B$2:$B$115,0),MATCH(POS!AE$3,nowcast!$B$2:$AP$2,0))/1000000</f>
        <v>3.0247929999999998</v>
      </c>
      <c r="AF31" s="3">
        <f>INDEX(nowcast!$B$2:$AP$115,MATCH(POS!$C31,nowcast!$B$2:$B$115,0),MATCH(POS!AF$3,nowcast!$B$2:$AP$2,0))/1000000</f>
        <v>3.305158</v>
      </c>
      <c r="AG31" s="3">
        <f>INDEX(nowcast!$B$2:$AP$115,MATCH(POS!$C31,nowcast!$B$2:$B$115,0),MATCH(POS!AG$3,nowcast!$B$2:$AP$2,0))/1000000</f>
        <v>3.2899080000000001</v>
      </c>
      <c r="AH31" s="3">
        <f>INDEX(nowcast!$B$2:$AP$115,MATCH(POS!$C31,nowcast!$B$2:$B$115,0),MATCH(POS!AH$3,nowcast!$B$2:$AP$2,0))/1000000</f>
        <v>3.5623279999999999</v>
      </c>
      <c r="AI31" s="3">
        <f>INDEX(nowcast!$B$2:$AP$115,MATCH(POS!$C31,nowcast!$B$2:$B$115,0),MATCH(POS!AI$3,nowcast!$B$2:$AP$2,0))/1000000</f>
        <v>3.0280179999999999</v>
      </c>
      <c r="AJ31" s="3">
        <f>INDEX(nowcast!$B$2:$AP$115,MATCH(POS!$C31,nowcast!$B$2:$B$115,0),MATCH(POS!AJ$3,nowcast!$B$2:$AP$2,0))/1000000</f>
        <v>3.40347</v>
      </c>
      <c r="AK31" s="3">
        <f>INDEX(nowcast!$B$2:$AP$115,MATCH(POS!$C31,nowcast!$B$2:$B$115,0),MATCH(POS!AK$3,nowcast!$B$2:$AP$2,0))/1000000</f>
        <v>3.6044309999999999</v>
      </c>
      <c r="AL31" s="3">
        <f>INDEX(nowcast!$B$2:$AP$115,MATCH(POS!$C31,nowcast!$B$2:$B$115,0),MATCH(POS!AL$3,nowcast!$B$2:$AP$2,0))/1000000</f>
        <v>3.9263859999999999</v>
      </c>
      <c r="AM31" s="3">
        <f>INDEX(nowcast!$B$2:$AP$115,MATCH(POS!$C31,nowcast!$B$2:$B$115,0),MATCH(POS!AM$3,nowcast!$B$2:$AP$2,0))/1000000</f>
        <v>3.3028710000000001</v>
      </c>
      <c r="AN31" s="3">
        <f>INDEX(nowcast!$B$2:$AP$115,MATCH(POS!$C31,nowcast!$B$2:$B$115,0),MATCH(POS!AN$3,nowcast!$B$2:$AP$2,0))/1000000</f>
        <v>4.2900010000000002</v>
      </c>
      <c r="AO31" s="3">
        <f>INDEX(nowcast!$B$2:$AP$115,MATCH(POS!$C31,nowcast!$B$2:$B$115,0),MATCH(POS!AO$3,nowcast!$B$2:$AP$2,0))/1000000</f>
        <v>4.2770200000000003</v>
      </c>
      <c r="AP31" s="3">
        <f>INDEX(nowcast!$B$2:$AP$115,MATCH(POS!$C31,nowcast!$B$2:$B$115,0),MATCH(POS!AP$3,nowcast!$B$2:$AP$2,0))/1000000</f>
        <v>4.0749630000000003</v>
      </c>
      <c r="AQ31" s="3">
        <f>INDEX(nowcast!$B$2:$AP$115,MATCH(POS!$C31,nowcast!$B$2:$B$115,0),MATCH(POS!AQ$3,nowcast!$B$2:$AP$2,0))/1000000</f>
        <v>3.6997990000000001</v>
      </c>
      <c r="AR31" s="3">
        <f>INDEX(nowcast!$B$2:$AP$115,MATCH(POS!$C31,nowcast!$B$2:$B$115,0),MATCH(POS!AR$3,nowcast!$B$2:$AP$2,0))/1000000</f>
        <v>3.0817359999999998</v>
      </c>
      <c r="AS31" s="3">
        <f>INDEX(nowcast!$B$2:$AP$115,MATCH(POS!$C31,nowcast!$B$2:$B$115,0),MATCH(POS!AS$3,nowcast!$B$2:$AP$2,0))/1000000</f>
        <v>0.299286</v>
      </c>
      <c r="AZ31" s="23" t="s">
        <v>45</v>
      </c>
    </row>
    <row r="32" spans="3:52" x14ac:dyDescent="0.55000000000000004">
      <c r="C32" s="67" t="s">
        <v>101</v>
      </c>
      <c r="G32" s="3">
        <f>INDEX(nowcast!$B$2:$AP$115,MATCH(POS!$C32,nowcast!$B$2:$B$115,0),MATCH(POS!G$3,nowcast!$B$2:$AP$2,0))/1000000</f>
        <v>20.759184999999999</v>
      </c>
      <c r="H32" s="3">
        <f>INDEX(nowcast!$B$2:$AP$115,MATCH(POS!$C32,nowcast!$B$2:$B$115,0),MATCH(POS!H$3,nowcast!$B$2:$AP$2,0))/1000000</f>
        <v>52.464168999999998</v>
      </c>
      <c r="I32" s="3">
        <f>INDEX(nowcast!$B$2:$AP$115,MATCH(POS!$C32,nowcast!$B$2:$B$115,0),MATCH(POS!I$3,nowcast!$B$2:$AP$2,0))/1000000</f>
        <v>62.865124999999999</v>
      </c>
      <c r="J32" s="3">
        <f>INDEX(nowcast!$B$2:$AP$115,MATCH(POS!$C32,nowcast!$B$2:$B$115,0),MATCH(POS!J$3,nowcast!$B$2:$AP$2,0))/1000000</f>
        <v>88.828442999999993</v>
      </c>
      <c r="K32" s="3">
        <f>INDEX(nowcast!$B$2:$AP$115,MATCH(POS!$C32,nowcast!$B$2:$B$115,0),MATCH(POS!K$3,nowcast!$B$2:$AP$2,0))/1000000</f>
        <v>18.706648000000001</v>
      </c>
      <c r="L32" s="3">
        <f>INDEX(nowcast!$B$2:$AP$115,MATCH(POS!$C32,nowcast!$B$2:$B$115,0),MATCH(POS!L$3,nowcast!$B$2:$AP$2,0))/1000000</f>
        <v>45.963219000000002</v>
      </c>
      <c r="M32" s="3">
        <f>INDEX(nowcast!$B$2:$AP$115,MATCH(POS!$C32,nowcast!$B$2:$B$115,0),MATCH(POS!M$3,nowcast!$B$2:$AP$2,0))/1000000</f>
        <v>59.323372999999997</v>
      </c>
      <c r="N32" s="3">
        <f>INDEX(nowcast!$B$2:$AP$115,MATCH(POS!$C32,nowcast!$B$2:$B$115,0),MATCH(POS!N$3,nowcast!$B$2:$AP$2,0))/1000000</f>
        <v>79.637434999999996</v>
      </c>
      <c r="O32" s="3">
        <f>INDEX(nowcast!$B$2:$AP$115,MATCH(POS!$C32,nowcast!$B$2:$B$115,0),MATCH(POS!O$3,nowcast!$B$2:$AP$2,0))/1000000</f>
        <v>15.740481000000001</v>
      </c>
      <c r="P32" s="3">
        <f>INDEX(nowcast!$B$2:$AP$115,MATCH(POS!$C32,nowcast!$B$2:$B$115,0),MATCH(POS!P$3,nowcast!$B$2:$AP$2,0))/1000000</f>
        <v>43.854788999999997</v>
      </c>
      <c r="Q32" s="3">
        <f>INDEX(nowcast!$B$2:$AP$115,MATCH(POS!$C32,nowcast!$B$2:$B$115,0),MATCH(POS!Q$3,nowcast!$B$2:$AP$2,0))/1000000</f>
        <v>58.524009</v>
      </c>
      <c r="R32" s="3">
        <f>INDEX(nowcast!$B$2:$AP$115,MATCH(POS!$C32,nowcast!$B$2:$B$115,0),MATCH(POS!R$3,nowcast!$B$2:$AP$2,0))/1000000</f>
        <v>77.178798999999998</v>
      </c>
      <c r="S32" s="3">
        <f>INDEX(nowcast!$B$2:$AP$115,MATCH(POS!$C32,nowcast!$B$2:$B$115,0),MATCH(POS!S$3,nowcast!$B$2:$AP$2,0))/1000000</f>
        <v>16.158847000000002</v>
      </c>
      <c r="T32" s="3">
        <f>INDEX(nowcast!$B$2:$AP$115,MATCH(POS!$C32,nowcast!$B$2:$B$115,0),MATCH(POS!T$3,nowcast!$B$2:$AP$2,0))/1000000</f>
        <v>41.269002999999998</v>
      </c>
      <c r="U32" s="3">
        <f>INDEX(nowcast!$B$2:$AP$115,MATCH(POS!$C32,nowcast!$B$2:$B$115,0),MATCH(POS!U$3,nowcast!$B$2:$AP$2,0))/1000000</f>
        <v>56.974117</v>
      </c>
      <c r="V32" s="3">
        <f>INDEX(nowcast!$B$2:$AP$115,MATCH(POS!$C32,nowcast!$B$2:$B$115,0),MATCH(POS!V$3,nowcast!$B$2:$AP$2,0))/1000000</f>
        <v>70.741174999999998</v>
      </c>
      <c r="W32" s="3">
        <f>INDEX(nowcast!$B$2:$AP$115,MATCH(POS!$C32,nowcast!$B$2:$B$115,0),MATCH(POS!W$3,nowcast!$B$2:$AP$2,0))/1000000</f>
        <v>15.446278</v>
      </c>
      <c r="X32" s="3">
        <f>INDEX(nowcast!$B$2:$AP$115,MATCH(POS!$C32,nowcast!$B$2:$B$115,0),MATCH(POS!X$3,nowcast!$B$2:$AP$2,0))/1000000</f>
        <v>37.721268000000002</v>
      </c>
      <c r="Y32" s="3">
        <f>INDEX(nowcast!$B$2:$AP$115,MATCH(POS!$C32,nowcast!$B$2:$B$115,0),MATCH(POS!Y$3,nowcast!$B$2:$AP$2,0))/1000000</f>
        <v>53.193644999999997</v>
      </c>
      <c r="Z32" s="3">
        <f>INDEX(nowcast!$B$2:$AP$115,MATCH(POS!$C32,nowcast!$B$2:$B$115,0),MATCH(POS!Z$3,nowcast!$B$2:$AP$2,0))/1000000</f>
        <v>64.396940999999998</v>
      </c>
      <c r="AA32" s="3">
        <f>INDEX(nowcast!$B$2:$AP$115,MATCH(POS!$C32,nowcast!$B$2:$B$115,0),MATCH(POS!AA$3,nowcast!$B$2:$AP$2,0))/1000000</f>
        <v>14.844094999999999</v>
      </c>
      <c r="AB32" s="3">
        <f>INDEX(nowcast!$B$2:$AP$115,MATCH(POS!$C32,nowcast!$B$2:$B$115,0),MATCH(POS!AB$3,nowcast!$B$2:$AP$2,0))/1000000</f>
        <v>28.515398999999999</v>
      </c>
      <c r="AC32" s="3">
        <f>INDEX(nowcast!$B$2:$AP$115,MATCH(POS!$C32,nowcast!$B$2:$B$115,0),MATCH(POS!AC$3,nowcast!$B$2:$AP$2,0))/1000000</f>
        <v>39.741567000000003</v>
      </c>
      <c r="AD32" s="3">
        <f>INDEX(nowcast!$B$2:$AP$115,MATCH(POS!$C32,nowcast!$B$2:$B$115,0),MATCH(POS!AD$3,nowcast!$B$2:$AP$2,0))/1000000</f>
        <v>50.016641999999997</v>
      </c>
      <c r="AE32" s="3">
        <f>INDEX(nowcast!$B$2:$AP$115,MATCH(POS!$C32,nowcast!$B$2:$B$115,0),MATCH(POS!AE$3,nowcast!$B$2:$AP$2,0))/1000000</f>
        <v>9.5827030000000004</v>
      </c>
      <c r="AF32" s="3">
        <f>INDEX(nowcast!$B$2:$AP$115,MATCH(POS!$C32,nowcast!$B$2:$B$115,0),MATCH(POS!AF$3,nowcast!$B$2:$AP$2,0))/1000000</f>
        <v>24.392275999999999</v>
      </c>
      <c r="AG32" s="3">
        <f>INDEX(nowcast!$B$2:$AP$115,MATCH(POS!$C32,nowcast!$B$2:$B$115,0),MATCH(POS!AG$3,nowcast!$B$2:$AP$2,0))/1000000</f>
        <v>33.962204999999997</v>
      </c>
      <c r="AH32" s="3">
        <f>INDEX(nowcast!$B$2:$AP$115,MATCH(POS!$C32,nowcast!$B$2:$B$115,0),MATCH(POS!AH$3,nowcast!$B$2:$AP$2,0))/1000000</f>
        <v>45.579678999999999</v>
      </c>
      <c r="AI32" s="3">
        <f>INDEX(nowcast!$B$2:$AP$115,MATCH(POS!$C32,nowcast!$B$2:$B$115,0),MATCH(POS!AI$3,nowcast!$B$2:$AP$2,0))/1000000</f>
        <v>10.210082999999999</v>
      </c>
      <c r="AJ32" s="3">
        <f>INDEX(nowcast!$B$2:$AP$115,MATCH(POS!$C32,nowcast!$B$2:$B$115,0),MATCH(POS!AJ$3,nowcast!$B$2:$AP$2,0))/1000000</f>
        <v>21.289204000000002</v>
      </c>
      <c r="AK32" s="3">
        <f>INDEX(nowcast!$B$2:$AP$115,MATCH(POS!$C32,nowcast!$B$2:$B$115,0),MATCH(POS!AK$3,nowcast!$B$2:$AP$2,0))/1000000</f>
        <v>28.299737</v>
      </c>
      <c r="AL32" s="3">
        <f>INDEX(nowcast!$B$2:$AP$115,MATCH(POS!$C32,nowcast!$B$2:$B$115,0),MATCH(POS!AL$3,nowcast!$B$2:$AP$2,0))/1000000</f>
        <v>39.428369000000004</v>
      </c>
      <c r="AM32" s="3">
        <f>INDEX(nowcast!$B$2:$AP$115,MATCH(POS!$C32,nowcast!$B$2:$B$115,0),MATCH(POS!AM$3,nowcast!$B$2:$AP$2,0))/1000000</f>
        <v>9.5979589999999995</v>
      </c>
      <c r="AN32" s="3">
        <f>INDEX(nowcast!$B$2:$AP$115,MATCH(POS!$C32,nowcast!$B$2:$B$115,0),MATCH(POS!AN$3,nowcast!$B$2:$AP$2,0))/1000000</f>
        <v>19.711476000000001</v>
      </c>
      <c r="AO32" s="3">
        <f>INDEX(nowcast!$B$2:$AP$115,MATCH(POS!$C32,nowcast!$B$2:$B$115,0),MATCH(POS!AO$3,nowcast!$B$2:$AP$2,0))/1000000</f>
        <v>27.854405</v>
      </c>
      <c r="AP32" s="3">
        <f>INDEX(nowcast!$B$2:$AP$115,MATCH(POS!$C32,nowcast!$B$2:$B$115,0),MATCH(POS!AP$3,nowcast!$B$2:$AP$2,0))/1000000</f>
        <v>37.831809</v>
      </c>
      <c r="AQ32" s="3">
        <f>INDEX(nowcast!$B$2:$AP$115,MATCH(POS!$C32,nowcast!$B$2:$B$115,0),MATCH(POS!AQ$3,nowcast!$B$2:$AP$2,0))/1000000</f>
        <v>8.2806709999999999</v>
      </c>
      <c r="AR32" s="3">
        <f>INDEX(nowcast!$B$2:$AP$115,MATCH(POS!$C32,nowcast!$B$2:$B$115,0),MATCH(POS!AR$3,nowcast!$B$2:$AP$2,0))/1000000</f>
        <v>18.981268</v>
      </c>
      <c r="AS32" s="3">
        <f>INDEX(nowcast!$B$2:$AP$115,MATCH(POS!$C32,nowcast!$B$2:$B$115,0),MATCH(POS!AS$3,nowcast!$B$2:$AP$2,0))/1000000</f>
        <v>25.569057000000001</v>
      </c>
      <c r="AZ32" s="23" t="s">
        <v>45</v>
      </c>
    </row>
    <row r="33" spans="2:52" x14ac:dyDescent="0.55000000000000004">
      <c r="AZ33" s="23" t="s">
        <v>45</v>
      </c>
    </row>
    <row r="34" spans="2:52" x14ac:dyDescent="0.55000000000000004">
      <c r="AZ34" s="23" t="s">
        <v>45</v>
      </c>
    </row>
    <row r="35" spans="2:52" s="72" customFormat="1" x14ac:dyDescent="0.55000000000000004">
      <c r="AZ35" s="73" t="s">
        <v>45</v>
      </c>
    </row>
    <row r="36" spans="2:52" x14ac:dyDescent="0.55000000000000004">
      <c r="B36" s="1" t="s">
        <v>102</v>
      </c>
      <c r="AZ36" s="23" t="s">
        <v>45</v>
      </c>
    </row>
    <row r="37" spans="2:52" x14ac:dyDescent="0.55000000000000004">
      <c r="C37" t="s">
        <v>16</v>
      </c>
      <c r="G37" s="3">
        <f t="shared" ref="G37:AZ37" si="3">G4-SUM(G5:G32)</f>
        <v>0</v>
      </c>
      <c r="H37" s="3">
        <f t="shared" si="3"/>
        <v>0</v>
      </c>
      <c r="I37" s="3">
        <f t="shared" si="3"/>
        <v>0</v>
      </c>
      <c r="J37" s="3">
        <f t="shared" si="3"/>
        <v>0</v>
      </c>
      <c r="K37" s="3">
        <f t="shared" si="3"/>
        <v>0</v>
      </c>
      <c r="L37" s="3">
        <f t="shared" si="3"/>
        <v>0</v>
      </c>
      <c r="M37" s="3">
        <f t="shared" si="3"/>
        <v>0</v>
      </c>
      <c r="N37" s="3">
        <f t="shared" si="3"/>
        <v>0</v>
      </c>
      <c r="O37" s="3">
        <f t="shared" si="3"/>
        <v>0</v>
      </c>
      <c r="P37" s="3">
        <f t="shared" si="3"/>
        <v>0</v>
      </c>
      <c r="Q37" s="3">
        <f t="shared" si="3"/>
        <v>0</v>
      </c>
      <c r="R37" s="3">
        <f t="shared" si="3"/>
        <v>0</v>
      </c>
      <c r="S37" s="3">
        <f t="shared" si="3"/>
        <v>0</v>
      </c>
      <c r="T37" s="3">
        <f t="shared" si="3"/>
        <v>0</v>
      </c>
      <c r="U37" s="3">
        <f t="shared" si="3"/>
        <v>0</v>
      </c>
      <c r="V37" s="3">
        <f t="shared" si="3"/>
        <v>0</v>
      </c>
      <c r="W37" s="3">
        <f t="shared" si="3"/>
        <v>0</v>
      </c>
      <c r="X37" s="3">
        <f t="shared" si="3"/>
        <v>0</v>
      </c>
      <c r="Y37" s="3">
        <f t="shared" si="3"/>
        <v>0</v>
      </c>
      <c r="Z37" s="3">
        <f t="shared" si="3"/>
        <v>0</v>
      </c>
      <c r="AA37" s="3">
        <f t="shared" si="3"/>
        <v>0</v>
      </c>
      <c r="AB37" s="3">
        <f t="shared" si="3"/>
        <v>0</v>
      </c>
      <c r="AC37" s="3">
        <f t="shared" si="3"/>
        <v>0</v>
      </c>
      <c r="AD37" s="3">
        <f t="shared" si="3"/>
        <v>0</v>
      </c>
      <c r="AE37" s="3">
        <f t="shared" si="3"/>
        <v>0</v>
      </c>
      <c r="AF37" s="3">
        <f t="shared" si="3"/>
        <v>0</v>
      </c>
      <c r="AG37" s="3">
        <f t="shared" si="3"/>
        <v>0</v>
      </c>
      <c r="AH37" s="3">
        <f t="shared" si="3"/>
        <v>0</v>
      </c>
      <c r="AI37" s="3">
        <f t="shared" si="3"/>
        <v>0</v>
      </c>
      <c r="AJ37" s="3">
        <f t="shared" si="3"/>
        <v>0</v>
      </c>
      <c r="AK37" s="3">
        <f t="shared" si="3"/>
        <v>0</v>
      </c>
      <c r="AL37" s="3">
        <f t="shared" si="3"/>
        <v>0</v>
      </c>
      <c r="AM37" s="3">
        <f t="shared" si="3"/>
        <v>0</v>
      </c>
      <c r="AN37" s="3">
        <f t="shared" si="3"/>
        <v>0</v>
      </c>
      <c r="AO37" s="3">
        <f t="shared" si="3"/>
        <v>0</v>
      </c>
      <c r="AP37" s="3">
        <f t="shared" si="3"/>
        <v>0</v>
      </c>
      <c r="AQ37" s="3">
        <f t="shared" si="3"/>
        <v>0</v>
      </c>
      <c r="AR37" s="3">
        <f t="shared" si="3"/>
        <v>0</v>
      </c>
      <c r="AS37" s="3">
        <f t="shared" si="3"/>
        <v>0</v>
      </c>
      <c r="AT37" s="3">
        <f t="shared" si="3"/>
        <v>0</v>
      </c>
      <c r="AU37" s="3">
        <f t="shared" si="3"/>
        <v>0</v>
      </c>
      <c r="AV37" s="3">
        <f t="shared" si="3"/>
        <v>0</v>
      </c>
      <c r="AW37" s="3">
        <f t="shared" si="3"/>
        <v>0</v>
      </c>
      <c r="AX37" s="3">
        <f t="shared" si="3"/>
        <v>0</v>
      </c>
      <c r="AY37" s="3">
        <f t="shared" si="3"/>
        <v>0</v>
      </c>
      <c r="AZ37" s="3" t="e">
        <f t="shared" si="3"/>
        <v>#VALUE!</v>
      </c>
    </row>
    <row r="38" spans="2:52" x14ac:dyDescent="0.55000000000000004">
      <c r="AZ38" s="23" t="s">
        <v>45</v>
      </c>
    </row>
  </sheetData>
  <phoneticPr fontId="1"/>
  <conditionalFormatting sqref="G37:AZ37">
    <cfRule type="cellIs" dxfId="0" priority="1"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EC0DB-34B3-4C54-AB19-94F6B8346AAF}">
  <sheetPr>
    <tabColor rgb="FFFFFF00"/>
  </sheetPr>
  <dimension ref="A1"/>
  <sheetViews>
    <sheetView workbookViewId="0"/>
  </sheetViews>
  <sheetFormatPr defaultColWidth="8.6640625" defaultRowHeight="18" x14ac:dyDescent="0.55000000000000004"/>
  <cols>
    <col min="1" max="13" width="4.58203125" style="22" customWidth="1"/>
    <col min="14" max="16384" width="8.6640625" style="22"/>
  </cols>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382C-7E93-46D6-BF78-50A7F57D3DC9}">
  <dimension ref="A1:CB191"/>
  <sheetViews>
    <sheetView showGridLines="0" zoomScale="70" zoomScaleNormal="70" workbookViewId="0">
      <pane xSplit="2" ySplit="14" topLeftCell="L69" activePane="bottomRight" state="frozenSplit"/>
      <selection pane="topRight" activeCell="B1" sqref="B1"/>
      <selection pane="bottomLeft" activeCell="A15" sqref="A15"/>
      <selection pane="bottomRight" activeCell="R77" sqref="R77"/>
    </sheetView>
  </sheetViews>
  <sheetFormatPr defaultRowHeight="13.5" x14ac:dyDescent="0.55000000000000004"/>
  <cols>
    <col min="1" max="1" width="4.58203125" style="37" customWidth="1"/>
    <col min="2" max="2" width="33.9140625" style="37" customWidth="1"/>
    <col min="3" max="257" width="10.58203125" style="37" customWidth="1"/>
    <col min="258" max="16384" width="8.6640625" style="37"/>
  </cols>
  <sheetData>
    <row r="1" spans="1:80" ht="15" x14ac:dyDescent="0.55000000000000004">
      <c r="B1" s="107" t="s">
        <v>103</v>
      </c>
    </row>
    <row r="2" spans="1:80" ht="15" x14ac:dyDescent="0.55000000000000004">
      <c r="B2" s="107" t="s">
        <v>104</v>
      </c>
    </row>
    <row r="5" spans="1:80" ht="14" thickBot="1" x14ac:dyDescent="0.6">
      <c r="B5" s="108" t="s">
        <v>558</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row>
    <row r="6" spans="1:80" ht="14" thickTop="1" x14ac:dyDescent="0.55000000000000004">
      <c r="B6" s="109" t="s">
        <v>106</v>
      </c>
      <c r="C6" s="109" t="s">
        <v>107</v>
      </c>
      <c r="D6" s="109" t="s">
        <v>108</v>
      </c>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row>
    <row r="7" spans="1:80" x14ac:dyDescent="0.55000000000000004">
      <c r="B7" s="110" t="s">
        <v>109</v>
      </c>
      <c r="C7" s="110" t="s">
        <v>110</v>
      </c>
      <c r="D7" s="110" t="s">
        <v>559</v>
      </c>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row>
    <row r="8" spans="1:80" x14ac:dyDescent="0.55000000000000004">
      <c r="B8" s="37">
        <v>1</v>
      </c>
      <c r="C8" s="37">
        <f>B8+1</f>
        <v>2</v>
      </c>
      <c r="D8" s="37">
        <f t="shared" ref="D8:BO8" si="0">C8+1</f>
        <v>3</v>
      </c>
      <c r="E8" s="37">
        <f t="shared" si="0"/>
        <v>4</v>
      </c>
      <c r="F8" s="37">
        <f t="shared" si="0"/>
        <v>5</v>
      </c>
      <c r="G8" s="37">
        <f t="shared" si="0"/>
        <v>6</v>
      </c>
      <c r="H8" s="37">
        <f t="shared" si="0"/>
        <v>7</v>
      </c>
      <c r="I8" s="37">
        <f t="shared" si="0"/>
        <v>8</v>
      </c>
      <c r="J8" s="37">
        <f t="shared" si="0"/>
        <v>9</v>
      </c>
      <c r="K8" s="37">
        <f t="shared" si="0"/>
        <v>10</v>
      </c>
      <c r="L8" s="37">
        <f t="shared" si="0"/>
        <v>11</v>
      </c>
      <c r="M8" s="37">
        <f t="shared" si="0"/>
        <v>12</v>
      </c>
      <c r="N8" s="37">
        <f t="shared" si="0"/>
        <v>13</v>
      </c>
      <c r="O8" s="37">
        <f t="shared" si="0"/>
        <v>14</v>
      </c>
      <c r="P8" s="37">
        <f t="shared" si="0"/>
        <v>15</v>
      </c>
      <c r="Q8" s="37">
        <f t="shared" si="0"/>
        <v>16</v>
      </c>
      <c r="R8" s="37">
        <f t="shared" si="0"/>
        <v>17</v>
      </c>
      <c r="S8" s="37">
        <f t="shared" si="0"/>
        <v>18</v>
      </c>
      <c r="T8" s="37">
        <f t="shared" si="0"/>
        <v>19</v>
      </c>
      <c r="U8" s="37">
        <f t="shared" si="0"/>
        <v>20</v>
      </c>
      <c r="V8" s="37">
        <f t="shared" si="0"/>
        <v>21</v>
      </c>
      <c r="W8" s="37">
        <f t="shared" si="0"/>
        <v>22</v>
      </c>
      <c r="X8" s="37">
        <f t="shared" si="0"/>
        <v>23</v>
      </c>
      <c r="Y8" s="37">
        <f t="shared" si="0"/>
        <v>24</v>
      </c>
      <c r="Z8" s="37">
        <f t="shared" si="0"/>
        <v>25</v>
      </c>
      <c r="AA8" s="37">
        <f t="shared" si="0"/>
        <v>26</v>
      </c>
      <c r="AB8" s="37">
        <f t="shared" si="0"/>
        <v>27</v>
      </c>
      <c r="AC8" s="37">
        <f t="shared" si="0"/>
        <v>28</v>
      </c>
      <c r="AD8" s="37">
        <f t="shared" si="0"/>
        <v>29</v>
      </c>
      <c r="AE8" s="37">
        <f t="shared" si="0"/>
        <v>30</v>
      </c>
      <c r="AF8" s="37">
        <f t="shared" si="0"/>
        <v>31</v>
      </c>
      <c r="AG8" s="37">
        <f t="shared" si="0"/>
        <v>32</v>
      </c>
      <c r="AH8" s="37">
        <f t="shared" si="0"/>
        <v>33</v>
      </c>
      <c r="AI8" s="37">
        <f t="shared" si="0"/>
        <v>34</v>
      </c>
      <c r="AJ8" s="37">
        <f t="shared" si="0"/>
        <v>35</v>
      </c>
      <c r="AK8" s="37">
        <f t="shared" si="0"/>
        <v>36</v>
      </c>
      <c r="AL8" s="37">
        <f t="shared" si="0"/>
        <v>37</v>
      </c>
      <c r="AM8" s="37">
        <f t="shared" si="0"/>
        <v>38</v>
      </c>
      <c r="AN8" s="37">
        <f t="shared" si="0"/>
        <v>39</v>
      </c>
      <c r="AO8" s="37">
        <f t="shared" si="0"/>
        <v>40</v>
      </c>
      <c r="AP8" s="37">
        <f t="shared" si="0"/>
        <v>41</v>
      </c>
      <c r="AQ8" s="37">
        <f t="shared" si="0"/>
        <v>42</v>
      </c>
      <c r="AR8" s="37">
        <f t="shared" si="0"/>
        <v>43</v>
      </c>
      <c r="AS8" s="37">
        <f t="shared" si="0"/>
        <v>44</v>
      </c>
      <c r="AT8" s="37">
        <f t="shared" si="0"/>
        <v>45</v>
      </c>
      <c r="AU8" s="37">
        <f t="shared" si="0"/>
        <v>46</v>
      </c>
      <c r="AV8" s="37">
        <f t="shared" si="0"/>
        <v>47</v>
      </c>
      <c r="AW8" s="37">
        <f t="shared" si="0"/>
        <v>48</v>
      </c>
      <c r="AX8" s="37">
        <f t="shared" si="0"/>
        <v>49</v>
      </c>
      <c r="AY8" s="37">
        <f t="shared" si="0"/>
        <v>50</v>
      </c>
      <c r="AZ8" s="37">
        <f t="shared" si="0"/>
        <v>51</v>
      </c>
      <c r="BA8" s="37">
        <f t="shared" si="0"/>
        <v>52</v>
      </c>
      <c r="BB8" s="37">
        <f t="shared" si="0"/>
        <v>53</v>
      </c>
      <c r="BC8" s="37">
        <f t="shared" si="0"/>
        <v>54</v>
      </c>
      <c r="BD8" s="37">
        <f t="shared" si="0"/>
        <v>55</v>
      </c>
      <c r="BE8" s="37">
        <f t="shared" si="0"/>
        <v>56</v>
      </c>
      <c r="BF8" s="37">
        <f t="shared" si="0"/>
        <v>57</v>
      </c>
      <c r="BG8" s="37">
        <f t="shared" si="0"/>
        <v>58</v>
      </c>
      <c r="BH8" s="37">
        <f t="shared" si="0"/>
        <v>59</v>
      </c>
      <c r="BI8" s="37">
        <f t="shared" si="0"/>
        <v>60</v>
      </c>
      <c r="BJ8" s="37">
        <f t="shared" si="0"/>
        <v>61</v>
      </c>
      <c r="BK8" s="37">
        <f t="shared" si="0"/>
        <v>62</v>
      </c>
      <c r="BL8" s="37">
        <f t="shared" si="0"/>
        <v>63</v>
      </c>
      <c r="BM8" s="37">
        <f t="shared" si="0"/>
        <v>64</v>
      </c>
      <c r="BN8" s="37">
        <f t="shared" si="0"/>
        <v>65</v>
      </c>
      <c r="BO8" s="37">
        <f t="shared" si="0"/>
        <v>66</v>
      </c>
      <c r="BP8" s="37">
        <f t="shared" ref="BP8:CB8" si="1">BO8+1</f>
        <v>67</v>
      </c>
      <c r="BQ8" s="37">
        <f t="shared" si="1"/>
        <v>68</v>
      </c>
      <c r="BR8" s="37">
        <f t="shared" si="1"/>
        <v>69</v>
      </c>
      <c r="BS8" s="37">
        <f t="shared" si="1"/>
        <v>70</v>
      </c>
      <c r="BT8" s="37">
        <f t="shared" si="1"/>
        <v>71</v>
      </c>
      <c r="BU8" s="37">
        <f t="shared" si="1"/>
        <v>72</v>
      </c>
      <c r="BV8" s="37">
        <f t="shared" si="1"/>
        <v>73</v>
      </c>
      <c r="BW8" s="37">
        <f t="shared" si="1"/>
        <v>74</v>
      </c>
      <c r="BX8" s="37">
        <f t="shared" si="1"/>
        <v>75</v>
      </c>
      <c r="BY8" s="37">
        <f t="shared" si="1"/>
        <v>76</v>
      </c>
      <c r="BZ8" s="37">
        <f t="shared" si="1"/>
        <v>77</v>
      </c>
      <c r="CA8" s="37">
        <f t="shared" si="1"/>
        <v>78</v>
      </c>
      <c r="CB8" s="37">
        <f t="shared" si="1"/>
        <v>79</v>
      </c>
    </row>
    <row r="9" spans="1:80" x14ac:dyDescent="0.55000000000000004">
      <c r="A9" s="37">
        <v>1</v>
      </c>
      <c r="B9" s="28" t="s">
        <v>112</v>
      </c>
      <c r="C9" s="111">
        <v>38504</v>
      </c>
      <c r="D9" s="111">
        <v>38596</v>
      </c>
      <c r="E9" s="111">
        <v>38687</v>
      </c>
      <c r="F9" s="111">
        <v>38777</v>
      </c>
      <c r="G9" s="111">
        <v>38869</v>
      </c>
      <c r="H9" s="111">
        <v>38961</v>
      </c>
      <c r="I9" s="111">
        <v>39052</v>
      </c>
      <c r="J9" s="111">
        <v>39142</v>
      </c>
      <c r="K9" s="111">
        <v>39234</v>
      </c>
      <c r="L9" s="111">
        <v>39326</v>
      </c>
      <c r="M9" s="111">
        <v>39417</v>
      </c>
      <c r="N9" s="111">
        <v>39508</v>
      </c>
      <c r="O9" s="111">
        <v>39600</v>
      </c>
      <c r="P9" s="111">
        <v>39692</v>
      </c>
      <c r="Q9" s="111">
        <v>39783</v>
      </c>
      <c r="R9" s="111">
        <v>39873</v>
      </c>
      <c r="S9" s="111">
        <v>39965</v>
      </c>
      <c r="T9" s="111">
        <v>40057</v>
      </c>
      <c r="U9" s="111">
        <v>40148</v>
      </c>
      <c r="V9" s="111">
        <v>40238</v>
      </c>
      <c r="W9" s="111">
        <v>40330</v>
      </c>
      <c r="X9" s="111">
        <v>40422</v>
      </c>
      <c r="Y9" s="111">
        <v>40513</v>
      </c>
      <c r="Z9" s="111">
        <v>40603</v>
      </c>
      <c r="AA9" s="111">
        <v>40695</v>
      </c>
      <c r="AB9" s="111">
        <v>40787</v>
      </c>
      <c r="AC9" s="111">
        <v>40878</v>
      </c>
      <c r="AD9" s="111">
        <v>40969</v>
      </c>
      <c r="AE9" s="111">
        <v>41061</v>
      </c>
      <c r="AF9" s="111">
        <v>41153</v>
      </c>
      <c r="AG9" s="111">
        <v>41244</v>
      </c>
      <c r="AH9" s="111">
        <v>41334</v>
      </c>
      <c r="AI9" s="111">
        <v>41426</v>
      </c>
      <c r="AJ9" s="111">
        <v>41518</v>
      </c>
      <c r="AK9" s="111">
        <v>41609</v>
      </c>
      <c r="AL9" s="111">
        <v>41699</v>
      </c>
      <c r="AM9" s="111">
        <v>41791</v>
      </c>
      <c r="AN9" s="111">
        <v>41883</v>
      </c>
      <c r="AO9" s="111">
        <v>41974</v>
      </c>
      <c r="AP9" s="111">
        <v>42064</v>
      </c>
      <c r="AQ9" s="111">
        <v>42156</v>
      </c>
      <c r="AR9" s="111">
        <v>42248</v>
      </c>
      <c r="AS9" s="111">
        <v>42339</v>
      </c>
      <c r="AT9" s="111">
        <v>42430</v>
      </c>
      <c r="AU9" s="111">
        <v>42522</v>
      </c>
      <c r="AV9" s="111">
        <v>42614</v>
      </c>
      <c r="AW9" s="111">
        <v>42705</v>
      </c>
      <c r="AX9" s="111">
        <v>42795</v>
      </c>
      <c r="AY9" s="111">
        <v>42887</v>
      </c>
      <c r="AZ9" s="111">
        <v>42979</v>
      </c>
      <c r="BA9" s="111">
        <v>43070</v>
      </c>
      <c r="BB9" s="111">
        <v>43160</v>
      </c>
      <c r="BC9" s="111">
        <v>43252</v>
      </c>
      <c r="BD9" s="111">
        <v>43344</v>
      </c>
      <c r="BE9" s="111">
        <v>43435</v>
      </c>
      <c r="BF9" s="111">
        <v>43525</v>
      </c>
      <c r="BG9" s="111">
        <v>43617</v>
      </c>
      <c r="BH9" s="111">
        <v>43709</v>
      </c>
      <c r="BI9" s="111">
        <v>43800</v>
      </c>
      <c r="BJ9" s="111">
        <v>43891</v>
      </c>
      <c r="BK9" s="111">
        <v>43983</v>
      </c>
      <c r="BL9" s="111">
        <v>44075</v>
      </c>
      <c r="BM9" s="111">
        <v>44166</v>
      </c>
      <c r="BN9" s="111">
        <v>44256</v>
      </c>
      <c r="BO9" s="111">
        <v>44348</v>
      </c>
      <c r="BP9" s="111">
        <v>44440</v>
      </c>
      <c r="BQ9" s="111">
        <v>44531</v>
      </c>
      <c r="BR9" s="111">
        <v>44621</v>
      </c>
      <c r="BS9" s="111">
        <v>44713</v>
      </c>
      <c r="BT9" s="111">
        <v>44805</v>
      </c>
      <c r="BU9" s="111">
        <v>44896</v>
      </c>
      <c r="BV9" s="111">
        <v>44986</v>
      </c>
      <c r="BW9" s="111">
        <v>45078</v>
      </c>
      <c r="BX9" s="111">
        <v>45170</v>
      </c>
      <c r="BY9" s="111">
        <v>45261</v>
      </c>
      <c r="BZ9" s="111">
        <v>45352</v>
      </c>
      <c r="CA9" s="111">
        <v>45444</v>
      </c>
      <c r="CB9" s="111">
        <v>45536</v>
      </c>
    </row>
    <row r="10" spans="1:80" x14ac:dyDescent="0.55000000000000004">
      <c r="A10" s="37">
        <f>A9+1</f>
        <v>2</v>
      </c>
      <c r="B10" s="28" t="s">
        <v>152</v>
      </c>
      <c r="C10" s="28" t="s">
        <v>153</v>
      </c>
      <c r="D10" s="28" t="s">
        <v>560</v>
      </c>
      <c r="E10" s="28" t="s">
        <v>561</v>
      </c>
      <c r="F10" s="28" t="s">
        <v>562</v>
      </c>
      <c r="G10" s="28" t="s">
        <v>153</v>
      </c>
      <c r="H10" s="28" t="s">
        <v>560</v>
      </c>
      <c r="I10" s="28" t="s">
        <v>561</v>
      </c>
      <c r="J10" s="28" t="s">
        <v>562</v>
      </c>
      <c r="K10" s="28" t="s">
        <v>153</v>
      </c>
      <c r="L10" s="28" t="s">
        <v>560</v>
      </c>
      <c r="M10" s="28" t="s">
        <v>561</v>
      </c>
      <c r="N10" s="28" t="s">
        <v>562</v>
      </c>
      <c r="O10" s="28" t="s">
        <v>153</v>
      </c>
      <c r="P10" s="28" t="s">
        <v>560</v>
      </c>
      <c r="Q10" s="28" t="s">
        <v>561</v>
      </c>
      <c r="R10" s="28" t="s">
        <v>562</v>
      </c>
      <c r="S10" s="28" t="s">
        <v>153</v>
      </c>
      <c r="T10" s="28" t="s">
        <v>560</v>
      </c>
      <c r="U10" s="28" t="s">
        <v>561</v>
      </c>
      <c r="V10" s="28" t="s">
        <v>562</v>
      </c>
      <c r="W10" s="28" t="s">
        <v>153</v>
      </c>
      <c r="X10" s="28" t="s">
        <v>560</v>
      </c>
      <c r="Y10" s="28" t="s">
        <v>561</v>
      </c>
      <c r="Z10" s="28" t="s">
        <v>562</v>
      </c>
      <c r="AA10" s="28" t="s">
        <v>153</v>
      </c>
      <c r="AB10" s="28" t="s">
        <v>560</v>
      </c>
      <c r="AC10" s="28" t="s">
        <v>561</v>
      </c>
      <c r="AD10" s="28" t="s">
        <v>562</v>
      </c>
      <c r="AE10" s="28" t="s">
        <v>153</v>
      </c>
      <c r="AF10" s="28" t="s">
        <v>560</v>
      </c>
      <c r="AG10" s="28" t="s">
        <v>561</v>
      </c>
      <c r="AH10" s="28" t="s">
        <v>153</v>
      </c>
      <c r="AI10" s="28" t="s">
        <v>560</v>
      </c>
      <c r="AJ10" s="28" t="s">
        <v>561</v>
      </c>
      <c r="AK10" s="28" t="s">
        <v>562</v>
      </c>
      <c r="AL10" s="28" t="s">
        <v>153</v>
      </c>
      <c r="AM10" s="28" t="s">
        <v>560</v>
      </c>
      <c r="AN10" s="28" t="s">
        <v>561</v>
      </c>
      <c r="AO10" s="28" t="s">
        <v>562</v>
      </c>
      <c r="AP10" s="28" t="s">
        <v>153</v>
      </c>
      <c r="AQ10" s="28" t="s">
        <v>560</v>
      </c>
      <c r="AR10" s="28" t="s">
        <v>561</v>
      </c>
      <c r="AS10" s="28" t="s">
        <v>562</v>
      </c>
      <c r="AT10" s="28" t="s">
        <v>153</v>
      </c>
      <c r="AU10" s="28" t="s">
        <v>560</v>
      </c>
      <c r="AV10" s="28" t="s">
        <v>561</v>
      </c>
      <c r="AW10" s="28" t="s">
        <v>562</v>
      </c>
      <c r="AX10" s="28" t="s">
        <v>153</v>
      </c>
      <c r="AY10" s="28" t="s">
        <v>560</v>
      </c>
      <c r="AZ10" s="28" t="s">
        <v>561</v>
      </c>
      <c r="BA10" s="28" t="s">
        <v>562</v>
      </c>
      <c r="BB10" s="28" t="s">
        <v>153</v>
      </c>
      <c r="BC10" s="28" t="s">
        <v>560</v>
      </c>
      <c r="BD10" s="28" t="s">
        <v>561</v>
      </c>
      <c r="BE10" s="28" t="s">
        <v>562</v>
      </c>
      <c r="BF10" s="28" t="s">
        <v>153</v>
      </c>
      <c r="BG10" s="28" t="s">
        <v>560</v>
      </c>
      <c r="BH10" s="28" t="s">
        <v>561</v>
      </c>
      <c r="BI10" s="28" t="s">
        <v>562</v>
      </c>
      <c r="BJ10" s="28" t="s">
        <v>153</v>
      </c>
      <c r="BK10" s="28" t="s">
        <v>560</v>
      </c>
      <c r="BL10" s="28" t="s">
        <v>561</v>
      </c>
      <c r="BM10" s="28" t="s">
        <v>562</v>
      </c>
      <c r="BN10" s="28" t="s">
        <v>153</v>
      </c>
      <c r="BO10" s="28" t="s">
        <v>560</v>
      </c>
      <c r="BP10" s="28" t="s">
        <v>561</v>
      </c>
      <c r="BQ10" s="28" t="s">
        <v>562</v>
      </c>
      <c r="BR10" s="28" t="s">
        <v>153</v>
      </c>
      <c r="BS10" s="28" t="s">
        <v>560</v>
      </c>
      <c r="BT10" s="28" t="s">
        <v>561</v>
      </c>
      <c r="BU10" s="28" t="s">
        <v>562</v>
      </c>
      <c r="BV10" s="28" t="s">
        <v>153</v>
      </c>
      <c r="BW10" s="28" t="s">
        <v>560</v>
      </c>
      <c r="BX10" s="28" t="s">
        <v>561</v>
      </c>
      <c r="BY10" s="28" t="s">
        <v>562</v>
      </c>
      <c r="BZ10" s="28" t="s">
        <v>153</v>
      </c>
      <c r="CA10" s="28" t="s">
        <v>560</v>
      </c>
      <c r="CB10" s="28" t="s">
        <v>561</v>
      </c>
    </row>
    <row r="11" spans="1:80" x14ac:dyDescent="0.55000000000000004">
      <c r="A11" s="37">
        <f t="shared" ref="A11:A74" si="2">A10+1</f>
        <v>3</v>
      </c>
      <c r="B11" s="28" t="s">
        <v>157</v>
      </c>
      <c r="C11" s="28" t="s">
        <v>158</v>
      </c>
      <c r="D11" s="28" t="s">
        <v>158</v>
      </c>
      <c r="E11" s="28" t="s">
        <v>158</v>
      </c>
      <c r="F11" s="28" t="s">
        <v>158</v>
      </c>
      <c r="G11" s="28" t="s">
        <v>158</v>
      </c>
      <c r="H11" s="28" t="s">
        <v>158</v>
      </c>
      <c r="I11" s="28" t="s">
        <v>158</v>
      </c>
      <c r="J11" s="28" t="s">
        <v>158</v>
      </c>
      <c r="K11" s="28" t="s">
        <v>158</v>
      </c>
      <c r="L11" s="28" t="s">
        <v>158</v>
      </c>
      <c r="M11" s="28" t="s">
        <v>158</v>
      </c>
      <c r="N11" s="28" t="s">
        <v>158</v>
      </c>
      <c r="O11" s="28" t="s">
        <v>158</v>
      </c>
      <c r="P11" s="28" t="s">
        <v>158</v>
      </c>
      <c r="Q11" s="28" t="s">
        <v>158</v>
      </c>
      <c r="R11" s="28" t="s">
        <v>158</v>
      </c>
      <c r="S11" s="28" t="s">
        <v>158</v>
      </c>
      <c r="T11" s="28" t="s">
        <v>158</v>
      </c>
      <c r="U11" s="28" t="s">
        <v>158</v>
      </c>
      <c r="V11" s="28" t="s">
        <v>158</v>
      </c>
      <c r="W11" s="28" t="s">
        <v>158</v>
      </c>
      <c r="X11" s="28" t="s">
        <v>158</v>
      </c>
      <c r="Y11" s="28" t="s">
        <v>158</v>
      </c>
      <c r="Z11" s="28" t="s">
        <v>158</v>
      </c>
      <c r="AA11" s="28" t="s">
        <v>158</v>
      </c>
      <c r="AB11" s="28" t="s">
        <v>158</v>
      </c>
      <c r="AC11" s="28" t="s">
        <v>158</v>
      </c>
      <c r="AD11" s="28" t="s">
        <v>158</v>
      </c>
      <c r="AE11" s="28" t="s">
        <v>158</v>
      </c>
      <c r="AF11" s="28" t="s">
        <v>158</v>
      </c>
      <c r="AG11" s="28" t="s">
        <v>534</v>
      </c>
      <c r="AH11" s="28" t="s">
        <v>158</v>
      </c>
      <c r="AI11" s="28" t="s">
        <v>158</v>
      </c>
      <c r="AJ11" s="28" t="s">
        <v>158</v>
      </c>
      <c r="AK11" s="28" t="s">
        <v>158</v>
      </c>
      <c r="AL11" s="28" t="s">
        <v>158</v>
      </c>
      <c r="AM11" s="28" t="s">
        <v>158</v>
      </c>
      <c r="AN11" s="28" t="s">
        <v>158</v>
      </c>
      <c r="AO11" s="28" t="s">
        <v>158</v>
      </c>
      <c r="AP11" s="28" t="s">
        <v>158</v>
      </c>
      <c r="AQ11" s="28" t="s">
        <v>158</v>
      </c>
      <c r="AR11" s="28" t="s">
        <v>158</v>
      </c>
      <c r="AS11" s="28" t="s">
        <v>158</v>
      </c>
      <c r="AT11" s="28" t="s">
        <v>158</v>
      </c>
      <c r="AU11" s="28" t="s">
        <v>158</v>
      </c>
      <c r="AV11" s="28" t="s">
        <v>158</v>
      </c>
      <c r="AW11" s="28" t="s">
        <v>158</v>
      </c>
      <c r="AX11" s="28" t="s">
        <v>158</v>
      </c>
      <c r="AY11" s="28" t="s">
        <v>158</v>
      </c>
      <c r="AZ11" s="28" t="s">
        <v>158</v>
      </c>
      <c r="BA11" s="28" t="s">
        <v>158</v>
      </c>
      <c r="BB11" s="28" t="s">
        <v>158</v>
      </c>
      <c r="BC11" s="28" t="s">
        <v>158</v>
      </c>
      <c r="BD11" s="28" t="s">
        <v>158</v>
      </c>
      <c r="BE11" s="28" t="s">
        <v>158</v>
      </c>
      <c r="BF11" s="28" t="s">
        <v>158</v>
      </c>
      <c r="BG11" s="28" t="s">
        <v>158</v>
      </c>
      <c r="BH11" s="28" t="s">
        <v>158</v>
      </c>
      <c r="BI11" s="28" t="s">
        <v>158</v>
      </c>
      <c r="BJ11" s="28" t="s">
        <v>158</v>
      </c>
      <c r="BK11" s="28" t="s">
        <v>158</v>
      </c>
      <c r="BL11" s="28" t="s">
        <v>158</v>
      </c>
      <c r="BM11" s="28" t="s">
        <v>158</v>
      </c>
      <c r="BN11" s="28" t="s">
        <v>158</v>
      </c>
      <c r="BO11" s="28" t="s">
        <v>158</v>
      </c>
      <c r="BP11" s="28" t="s">
        <v>158</v>
      </c>
      <c r="BQ11" s="28" t="s">
        <v>158</v>
      </c>
      <c r="BR11" s="28" t="s">
        <v>158</v>
      </c>
      <c r="BS11" s="28" t="s">
        <v>158</v>
      </c>
      <c r="BT11" s="28" t="s">
        <v>158</v>
      </c>
      <c r="BU11" s="28" t="s">
        <v>158</v>
      </c>
      <c r="BV11" s="28" t="s">
        <v>158</v>
      </c>
      <c r="BW11" s="28" t="s">
        <v>158</v>
      </c>
      <c r="BX11" s="28" t="s">
        <v>158</v>
      </c>
      <c r="BY11" s="28" t="s">
        <v>158</v>
      </c>
      <c r="BZ11" s="28" t="s">
        <v>158</v>
      </c>
      <c r="CA11" s="28" t="s">
        <v>158</v>
      </c>
      <c r="CB11" s="28" t="s">
        <v>158</v>
      </c>
    </row>
    <row r="12" spans="1:80" x14ac:dyDescent="0.55000000000000004">
      <c r="A12" s="37">
        <f t="shared" si="2"/>
        <v>4</v>
      </c>
      <c r="B12" s="28" t="s">
        <v>159</v>
      </c>
      <c r="C12" s="28" t="s">
        <v>533</v>
      </c>
      <c r="D12" s="28" t="s">
        <v>161</v>
      </c>
      <c r="E12" s="28" t="s">
        <v>533</v>
      </c>
      <c r="F12" s="28" t="s">
        <v>163</v>
      </c>
      <c r="G12" s="28" t="s">
        <v>533</v>
      </c>
      <c r="H12" s="28" t="s">
        <v>161</v>
      </c>
      <c r="I12" s="28" t="s">
        <v>533</v>
      </c>
      <c r="J12" s="28" t="s">
        <v>163</v>
      </c>
      <c r="K12" s="28" t="s">
        <v>533</v>
      </c>
      <c r="L12" s="28" t="s">
        <v>161</v>
      </c>
      <c r="M12" s="28" t="s">
        <v>533</v>
      </c>
      <c r="N12" s="28" t="s">
        <v>163</v>
      </c>
      <c r="O12" s="28" t="s">
        <v>160</v>
      </c>
      <c r="P12" s="28" t="s">
        <v>161</v>
      </c>
      <c r="Q12" s="28" t="s">
        <v>162</v>
      </c>
      <c r="R12" s="28" t="s">
        <v>163</v>
      </c>
      <c r="S12" s="28" t="s">
        <v>160</v>
      </c>
      <c r="T12" s="28" t="s">
        <v>161</v>
      </c>
      <c r="U12" s="28" t="s">
        <v>162</v>
      </c>
      <c r="V12" s="28" t="s">
        <v>163</v>
      </c>
      <c r="W12" s="28" t="s">
        <v>160</v>
      </c>
      <c r="X12" s="28" t="s">
        <v>161</v>
      </c>
      <c r="Y12" s="28" t="s">
        <v>162</v>
      </c>
      <c r="Z12" s="28" t="s">
        <v>163</v>
      </c>
      <c r="AA12" s="28" t="s">
        <v>160</v>
      </c>
      <c r="AB12" s="28" t="s">
        <v>161</v>
      </c>
      <c r="AC12" s="28" t="s">
        <v>162</v>
      </c>
      <c r="AD12" s="28" t="s">
        <v>163</v>
      </c>
      <c r="AE12" s="28" t="s">
        <v>160</v>
      </c>
      <c r="AF12" s="28" t="s">
        <v>161</v>
      </c>
      <c r="AG12" s="28" t="s">
        <v>534</v>
      </c>
      <c r="AH12" s="28" t="s">
        <v>160</v>
      </c>
      <c r="AI12" s="28" t="s">
        <v>161</v>
      </c>
      <c r="AJ12" s="28" t="s">
        <v>162</v>
      </c>
      <c r="AK12" s="28" t="s">
        <v>163</v>
      </c>
      <c r="AL12" s="28" t="s">
        <v>160</v>
      </c>
      <c r="AM12" s="28" t="s">
        <v>161</v>
      </c>
      <c r="AN12" s="28" t="s">
        <v>162</v>
      </c>
      <c r="AO12" s="28" t="s">
        <v>163</v>
      </c>
      <c r="AP12" s="28" t="s">
        <v>160</v>
      </c>
      <c r="AQ12" s="28" t="s">
        <v>161</v>
      </c>
      <c r="AR12" s="28" t="s">
        <v>162</v>
      </c>
      <c r="AS12" s="28" t="s">
        <v>163</v>
      </c>
      <c r="AT12" s="28" t="s">
        <v>160</v>
      </c>
      <c r="AU12" s="28" t="s">
        <v>161</v>
      </c>
      <c r="AV12" s="28" t="s">
        <v>162</v>
      </c>
      <c r="AW12" s="28" t="s">
        <v>163</v>
      </c>
      <c r="AX12" s="28" t="s">
        <v>160</v>
      </c>
      <c r="AY12" s="28" t="s">
        <v>161</v>
      </c>
      <c r="AZ12" s="28" t="s">
        <v>162</v>
      </c>
      <c r="BA12" s="28" t="s">
        <v>163</v>
      </c>
      <c r="BB12" s="28" t="s">
        <v>160</v>
      </c>
      <c r="BC12" s="28" t="s">
        <v>161</v>
      </c>
      <c r="BD12" s="28" t="s">
        <v>162</v>
      </c>
      <c r="BE12" s="28" t="s">
        <v>163</v>
      </c>
      <c r="BF12" s="28" t="s">
        <v>160</v>
      </c>
      <c r="BG12" s="28" t="s">
        <v>161</v>
      </c>
      <c r="BH12" s="28" t="s">
        <v>162</v>
      </c>
      <c r="BI12" s="28" t="s">
        <v>163</v>
      </c>
      <c r="BJ12" s="28" t="s">
        <v>160</v>
      </c>
      <c r="BK12" s="28" t="s">
        <v>161</v>
      </c>
      <c r="BL12" s="28" t="s">
        <v>162</v>
      </c>
      <c r="BM12" s="28" t="s">
        <v>163</v>
      </c>
      <c r="BN12" s="28" t="s">
        <v>160</v>
      </c>
      <c r="BO12" s="28" t="s">
        <v>161</v>
      </c>
      <c r="BP12" s="28" t="s">
        <v>162</v>
      </c>
      <c r="BQ12" s="28" t="s">
        <v>163</v>
      </c>
      <c r="BR12" s="28" t="s">
        <v>160</v>
      </c>
      <c r="BS12" s="28" t="s">
        <v>161</v>
      </c>
      <c r="BT12" s="28" t="s">
        <v>162</v>
      </c>
      <c r="BU12" s="28" t="s">
        <v>163</v>
      </c>
      <c r="BV12" s="28" t="s">
        <v>160</v>
      </c>
      <c r="BW12" s="28" t="s">
        <v>161</v>
      </c>
      <c r="BX12" s="28" t="s">
        <v>162</v>
      </c>
      <c r="BY12" s="28" t="s">
        <v>163</v>
      </c>
      <c r="BZ12" s="28" t="s">
        <v>160</v>
      </c>
      <c r="CA12" s="28" t="s">
        <v>161</v>
      </c>
      <c r="CB12" s="28" t="s">
        <v>533</v>
      </c>
    </row>
    <row r="13" spans="1:80" x14ac:dyDescent="0.55000000000000004">
      <c r="A13" s="37">
        <f t="shared" si="2"/>
        <v>5</v>
      </c>
      <c r="B13" s="28" t="s">
        <v>165</v>
      </c>
      <c r="C13" s="28" t="s">
        <v>166</v>
      </c>
      <c r="D13" s="28" t="s">
        <v>166</v>
      </c>
      <c r="E13" s="28" t="s">
        <v>166</v>
      </c>
      <c r="F13" s="28" t="s">
        <v>166</v>
      </c>
      <c r="G13" s="28" t="s">
        <v>166</v>
      </c>
      <c r="H13" s="28" t="s">
        <v>166</v>
      </c>
      <c r="I13" s="28" t="s">
        <v>166</v>
      </c>
      <c r="J13" s="28" t="s">
        <v>166</v>
      </c>
      <c r="K13" s="28" t="s">
        <v>166</v>
      </c>
      <c r="L13" s="28" t="s">
        <v>166</v>
      </c>
      <c r="M13" s="28" t="s">
        <v>166</v>
      </c>
      <c r="N13" s="28" t="s">
        <v>166</v>
      </c>
      <c r="O13" s="28" t="s">
        <v>166</v>
      </c>
      <c r="P13" s="28" t="s">
        <v>166</v>
      </c>
      <c r="Q13" s="28" t="s">
        <v>166</v>
      </c>
      <c r="R13" s="28" t="s">
        <v>166</v>
      </c>
      <c r="S13" s="28" t="s">
        <v>166</v>
      </c>
      <c r="T13" s="28" t="s">
        <v>166</v>
      </c>
      <c r="U13" s="28" t="s">
        <v>166</v>
      </c>
      <c r="V13" s="28" t="s">
        <v>166</v>
      </c>
      <c r="W13" s="28" t="s">
        <v>166</v>
      </c>
      <c r="X13" s="28" t="s">
        <v>166</v>
      </c>
      <c r="Y13" s="28" t="s">
        <v>166</v>
      </c>
      <c r="Z13" s="28" t="s">
        <v>166</v>
      </c>
      <c r="AA13" s="28" t="s">
        <v>166</v>
      </c>
      <c r="AB13" s="28" t="s">
        <v>166</v>
      </c>
      <c r="AC13" s="28" t="s">
        <v>166</v>
      </c>
      <c r="AD13" s="28" t="s">
        <v>166</v>
      </c>
      <c r="AE13" s="28" t="s">
        <v>166</v>
      </c>
      <c r="AF13" s="28" t="s">
        <v>166</v>
      </c>
      <c r="AG13" s="28" t="s">
        <v>534</v>
      </c>
      <c r="AH13" s="28" t="s">
        <v>166</v>
      </c>
      <c r="AI13" s="28" t="s">
        <v>166</v>
      </c>
      <c r="AJ13" s="28" t="s">
        <v>166</v>
      </c>
      <c r="AK13" s="28" t="s">
        <v>166</v>
      </c>
      <c r="AL13" s="28" t="s">
        <v>166</v>
      </c>
      <c r="AM13" s="28" t="s">
        <v>166</v>
      </c>
      <c r="AN13" s="28" t="s">
        <v>166</v>
      </c>
      <c r="AO13" s="28" t="s">
        <v>166</v>
      </c>
      <c r="AP13" s="28" t="s">
        <v>166</v>
      </c>
      <c r="AQ13" s="28" t="s">
        <v>166</v>
      </c>
      <c r="AR13" s="28" t="s">
        <v>166</v>
      </c>
      <c r="AS13" s="28" t="s">
        <v>166</v>
      </c>
      <c r="AT13" s="28" t="s">
        <v>167</v>
      </c>
      <c r="AU13" s="28" t="s">
        <v>167</v>
      </c>
      <c r="AV13" s="28" t="s">
        <v>167</v>
      </c>
      <c r="AW13" s="28" t="s">
        <v>167</v>
      </c>
      <c r="AX13" s="28" t="s">
        <v>167</v>
      </c>
      <c r="AY13" s="28" t="s">
        <v>167</v>
      </c>
      <c r="AZ13" s="28" t="s">
        <v>167</v>
      </c>
      <c r="BA13" s="28" t="s">
        <v>167</v>
      </c>
      <c r="BB13" s="28" t="s">
        <v>167</v>
      </c>
      <c r="BC13" s="28" t="s">
        <v>167</v>
      </c>
      <c r="BD13" s="28" t="s">
        <v>167</v>
      </c>
      <c r="BE13" s="28" t="s">
        <v>167</v>
      </c>
      <c r="BF13" s="28" t="s">
        <v>167</v>
      </c>
      <c r="BG13" s="28" t="s">
        <v>167</v>
      </c>
      <c r="BH13" s="28" t="s">
        <v>167</v>
      </c>
      <c r="BI13" s="28" t="s">
        <v>167</v>
      </c>
      <c r="BJ13" s="28" t="s">
        <v>167</v>
      </c>
      <c r="BK13" s="28" t="s">
        <v>167</v>
      </c>
      <c r="BL13" s="28" t="s">
        <v>167</v>
      </c>
      <c r="BM13" s="28" t="s">
        <v>167</v>
      </c>
      <c r="BN13" s="28" t="s">
        <v>167</v>
      </c>
      <c r="BO13" s="28" t="s">
        <v>167</v>
      </c>
      <c r="BP13" s="28" t="s">
        <v>167</v>
      </c>
      <c r="BQ13" s="28" t="s">
        <v>167</v>
      </c>
      <c r="BR13" s="28" t="s">
        <v>167</v>
      </c>
      <c r="BS13" s="28" t="s">
        <v>167</v>
      </c>
      <c r="BT13" s="28" t="s">
        <v>167</v>
      </c>
      <c r="BU13" s="28" t="s">
        <v>167</v>
      </c>
      <c r="BV13" s="28" t="s">
        <v>167</v>
      </c>
      <c r="BW13" s="28" t="s">
        <v>167</v>
      </c>
      <c r="BX13" s="28" t="s">
        <v>167</v>
      </c>
      <c r="BY13" s="28" t="s">
        <v>167</v>
      </c>
      <c r="BZ13" s="28" t="s">
        <v>167</v>
      </c>
      <c r="CA13" s="28" t="s">
        <v>167</v>
      </c>
      <c r="CB13" s="28" t="s">
        <v>167</v>
      </c>
    </row>
    <row r="14" spans="1:80" x14ac:dyDescent="0.55000000000000004">
      <c r="A14" s="37">
        <f t="shared" si="2"/>
        <v>6</v>
      </c>
      <c r="B14" s="28" t="s">
        <v>168</v>
      </c>
      <c r="C14" s="28" t="s">
        <v>169</v>
      </c>
      <c r="D14" s="28" t="s">
        <v>169</v>
      </c>
      <c r="E14" s="28" t="s">
        <v>169</v>
      </c>
      <c r="F14" s="28" t="s">
        <v>169</v>
      </c>
      <c r="G14" s="28" t="s">
        <v>169</v>
      </c>
      <c r="H14" s="28" t="s">
        <v>169</v>
      </c>
      <c r="I14" s="28" t="s">
        <v>169</v>
      </c>
      <c r="J14" s="28" t="s">
        <v>169</v>
      </c>
      <c r="K14" s="28" t="s">
        <v>169</v>
      </c>
      <c r="L14" s="28" t="s">
        <v>169</v>
      </c>
      <c r="M14" s="28" t="s">
        <v>169</v>
      </c>
      <c r="N14" s="28" t="s">
        <v>169</v>
      </c>
      <c r="O14" s="28" t="s">
        <v>169</v>
      </c>
      <c r="P14" s="28" t="s">
        <v>169</v>
      </c>
      <c r="Q14" s="28" t="s">
        <v>169</v>
      </c>
      <c r="R14" s="28" t="s">
        <v>169</v>
      </c>
      <c r="S14" s="28" t="s">
        <v>169</v>
      </c>
      <c r="T14" s="28" t="s">
        <v>169</v>
      </c>
      <c r="U14" s="28" t="s">
        <v>169</v>
      </c>
      <c r="V14" s="28" t="s">
        <v>169</v>
      </c>
      <c r="W14" s="28" t="s">
        <v>169</v>
      </c>
      <c r="X14" s="28" t="s">
        <v>169</v>
      </c>
      <c r="Y14" s="28" t="s">
        <v>169</v>
      </c>
      <c r="Z14" s="28" t="s">
        <v>169</v>
      </c>
      <c r="AA14" s="28" t="s">
        <v>169</v>
      </c>
      <c r="AB14" s="28" t="s">
        <v>169</v>
      </c>
      <c r="AC14" s="28" t="s">
        <v>169</v>
      </c>
      <c r="AD14" s="28" t="s">
        <v>169</v>
      </c>
      <c r="AE14" s="28" t="s">
        <v>169</v>
      </c>
      <c r="AF14" s="28" t="s">
        <v>169</v>
      </c>
      <c r="AG14" s="28" t="s">
        <v>534</v>
      </c>
      <c r="AH14" s="28" t="s">
        <v>169</v>
      </c>
      <c r="AI14" s="28" t="s">
        <v>169</v>
      </c>
      <c r="AJ14" s="28" t="s">
        <v>169</v>
      </c>
      <c r="AK14" s="28" t="s">
        <v>169</v>
      </c>
      <c r="AL14" s="28" t="s">
        <v>169</v>
      </c>
      <c r="AM14" s="28" t="s">
        <v>169</v>
      </c>
      <c r="AN14" s="28" t="s">
        <v>169</v>
      </c>
      <c r="AO14" s="28" t="s">
        <v>169</v>
      </c>
      <c r="AP14" s="28" t="s">
        <v>169</v>
      </c>
      <c r="AQ14" s="28" t="s">
        <v>169</v>
      </c>
      <c r="AR14" s="28" t="s">
        <v>169</v>
      </c>
      <c r="AS14" s="28" t="s">
        <v>169</v>
      </c>
      <c r="AT14" s="28" t="s">
        <v>169</v>
      </c>
      <c r="AU14" s="28" t="s">
        <v>169</v>
      </c>
      <c r="AV14" s="28" t="s">
        <v>169</v>
      </c>
      <c r="AW14" s="28" t="s">
        <v>169</v>
      </c>
      <c r="AX14" s="28" t="s">
        <v>169</v>
      </c>
      <c r="AY14" s="28" t="s">
        <v>169</v>
      </c>
      <c r="AZ14" s="28" t="s">
        <v>169</v>
      </c>
      <c r="BA14" s="28" t="s">
        <v>169</v>
      </c>
      <c r="BB14" s="28" t="s">
        <v>169</v>
      </c>
      <c r="BC14" s="28" t="s">
        <v>169</v>
      </c>
      <c r="BD14" s="28" t="s">
        <v>169</v>
      </c>
      <c r="BE14" s="28" t="s">
        <v>169</v>
      </c>
      <c r="BF14" s="28" t="s">
        <v>169</v>
      </c>
      <c r="BG14" s="28" t="s">
        <v>169</v>
      </c>
      <c r="BH14" s="28" t="s">
        <v>169</v>
      </c>
      <c r="BI14" s="28" t="s">
        <v>169</v>
      </c>
      <c r="BJ14" s="28" t="s">
        <v>169</v>
      </c>
      <c r="BK14" s="28" t="s">
        <v>169</v>
      </c>
      <c r="BL14" s="28" t="s">
        <v>169</v>
      </c>
      <c r="BM14" s="28" t="s">
        <v>169</v>
      </c>
      <c r="BN14" s="28" t="s">
        <v>169</v>
      </c>
      <c r="BO14" s="28" t="s">
        <v>169</v>
      </c>
      <c r="BP14" s="28" t="s">
        <v>169</v>
      </c>
      <c r="BQ14" s="28" t="s">
        <v>169</v>
      </c>
      <c r="BR14" s="28" t="s">
        <v>169</v>
      </c>
      <c r="BS14" s="28" t="s">
        <v>169</v>
      </c>
      <c r="BT14" s="28" t="s">
        <v>169</v>
      </c>
      <c r="BU14" s="28" t="s">
        <v>169</v>
      </c>
      <c r="BV14" s="28" t="s">
        <v>169</v>
      </c>
      <c r="BW14" s="28" t="s">
        <v>169</v>
      </c>
      <c r="BX14" s="28" t="s">
        <v>169</v>
      </c>
      <c r="BY14" s="28" t="s">
        <v>169</v>
      </c>
      <c r="BZ14" s="28" t="s">
        <v>169</v>
      </c>
      <c r="CA14" s="28" t="s">
        <v>169</v>
      </c>
      <c r="CB14" s="28" t="s">
        <v>169</v>
      </c>
    </row>
    <row r="15" spans="1:80" x14ac:dyDescent="0.55000000000000004">
      <c r="A15" s="37">
        <f t="shared" si="2"/>
        <v>7</v>
      </c>
      <c r="B15" s="28" t="s">
        <v>171</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row>
    <row r="16" spans="1:80" x14ac:dyDescent="0.55000000000000004">
      <c r="A16" s="37">
        <f t="shared" si="2"/>
        <v>8</v>
      </c>
      <c r="B16" s="30" t="s">
        <v>563</v>
      </c>
      <c r="C16" s="32">
        <v>233165</v>
      </c>
      <c r="D16" s="32">
        <v>249933</v>
      </c>
      <c r="E16" s="32">
        <v>262935</v>
      </c>
      <c r="F16" s="32">
        <v>225197</v>
      </c>
      <c r="G16" s="32">
        <v>283854</v>
      </c>
      <c r="H16" s="32">
        <v>318684</v>
      </c>
      <c r="I16" s="32">
        <v>329134</v>
      </c>
      <c r="J16" s="32">
        <v>300136</v>
      </c>
      <c r="K16" s="32">
        <v>318225</v>
      </c>
      <c r="L16" s="32">
        <v>336239</v>
      </c>
      <c r="M16" s="32">
        <v>345650</v>
      </c>
      <c r="N16" s="32">
        <v>318399</v>
      </c>
      <c r="O16" s="32">
        <v>316848</v>
      </c>
      <c r="P16" s="32">
        <v>341057</v>
      </c>
      <c r="Q16" s="32">
        <v>346201</v>
      </c>
      <c r="R16" s="32">
        <v>272210</v>
      </c>
      <c r="S16" s="32">
        <v>287213</v>
      </c>
      <c r="T16" s="32">
        <v>311838</v>
      </c>
      <c r="U16" s="32">
        <v>311583</v>
      </c>
      <c r="V16" s="32">
        <v>273750</v>
      </c>
      <c r="W16" s="32">
        <v>289969</v>
      </c>
      <c r="X16" s="32">
        <v>311382</v>
      </c>
      <c r="Y16" s="32">
        <v>313093</v>
      </c>
      <c r="Z16" s="32">
        <v>272387</v>
      </c>
      <c r="AA16" s="32">
        <v>294939</v>
      </c>
      <c r="AB16" s="32">
        <v>319946</v>
      </c>
      <c r="AC16" s="32">
        <v>319919</v>
      </c>
      <c r="AD16" s="32">
        <v>281291</v>
      </c>
      <c r="AE16" s="32">
        <v>294530</v>
      </c>
      <c r="AF16" s="32">
        <v>314446</v>
      </c>
      <c r="AG16" s="29"/>
      <c r="AH16" s="32">
        <v>289045</v>
      </c>
      <c r="AI16" s="32">
        <v>335908</v>
      </c>
      <c r="AJ16" s="32">
        <v>325585</v>
      </c>
      <c r="AK16" s="32">
        <v>364679</v>
      </c>
      <c r="AL16" s="32">
        <v>341200</v>
      </c>
      <c r="AM16" s="32">
        <v>324740</v>
      </c>
      <c r="AN16" s="32">
        <v>341305</v>
      </c>
      <c r="AO16" s="32">
        <v>394462</v>
      </c>
      <c r="AP16" s="32">
        <v>328777</v>
      </c>
      <c r="AQ16" s="32">
        <v>366390</v>
      </c>
      <c r="AR16" s="32">
        <v>367310</v>
      </c>
      <c r="AS16" s="32">
        <v>409314</v>
      </c>
      <c r="AT16" s="32">
        <v>335092</v>
      </c>
      <c r="AU16" s="32">
        <v>364437</v>
      </c>
      <c r="AV16" s="32">
        <v>355560</v>
      </c>
      <c r="AW16" s="32">
        <v>402521</v>
      </c>
      <c r="AX16" s="32">
        <v>345179</v>
      </c>
      <c r="AY16" s="32">
        <v>372125</v>
      </c>
      <c r="AZ16" s="32">
        <v>362946</v>
      </c>
      <c r="BA16" s="32">
        <v>409171</v>
      </c>
      <c r="BB16" s="32">
        <v>350645</v>
      </c>
      <c r="BC16" s="32">
        <v>378385</v>
      </c>
      <c r="BD16" s="32">
        <v>368779</v>
      </c>
      <c r="BE16" s="32">
        <v>410198</v>
      </c>
      <c r="BF16" s="32">
        <v>346904</v>
      </c>
      <c r="BG16" s="32">
        <v>374495</v>
      </c>
      <c r="BH16" s="32">
        <v>387931</v>
      </c>
      <c r="BI16" s="32">
        <v>392911</v>
      </c>
      <c r="BJ16" s="32">
        <v>337767</v>
      </c>
      <c r="BK16" s="32">
        <v>329391</v>
      </c>
      <c r="BL16" s="32">
        <v>338102</v>
      </c>
      <c r="BM16" s="32">
        <v>376737</v>
      </c>
      <c r="BN16" s="32">
        <v>320558</v>
      </c>
      <c r="BO16" s="32">
        <v>354621</v>
      </c>
      <c r="BP16" s="32">
        <v>345780</v>
      </c>
      <c r="BQ16" s="32">
        <v>397809</v>
      </c>
      <c r="BR16" s="32">
        <v>346795</v>
      </c>
      <c r="BS16" s="32">
        <v>387106</v>
      </c>
      <c r="BT16" s="32">
        <v>393809</v>
      </c>
      <c r="BU16" s="32">
        <v>423349</v>
      </c>
      <c r="BV16" s="32">
        <v>347794</v>
      </c>
      <c r="BW16" s="32">
        <v>390734</v>
      </c>
      <c r="BX16" s="32">
        <v>387355</v>
      </c>
      <c r="BY16" s="32">
        <v>406696</v>
      </c>
      <c r="BZ16" s="32">
        <v>365797</v>
      </c>
      <c r="CA16" s="32">
        <v>422190</v>
      </c>
      <c r="CB16" s="32">
        <v>402024</v>
      </c>
    </row>
    <row r="17" spans="1:80" x14ac:dyDescent="0.55000000000000004">
      <c r="A17" s="37">
        <f t="shared" si="2"/>
        <v>9</v>
      </c>
      <c r="B17" s="30" t="s">
        <v>564</v>
      </c>
      <c r="C17" s="32">
        <v>101387</v>
      </c>
      <c r="D17" s="32">
        <v>109335</v>
      </c>
      <c r="E17" s="32">
        <v>111268</v>
      </c>
      <c r="F17" s="32">
        <v>105744</v>
      </c>
      <c r="G17" s="32">
        <v>116168</v>
      </c>
      <c r="H17" s="32">
        <v>128814</v>
      </c>
      <c r="I17" s="32">
        <v>132540</v>
      </c>
      <c r="J17" s="32">
        <v>125750</v>
      </c>
      <c r="K17" s="32">
        <v>131556</v>
      </c>
      <c r="L17" s="32">
        <v>141296</v>
      </c>
      <c r="M17" s="32">
        <v>143770</v>
      </c>
      <c r="N17" s="32">
        <v>137531</v>
      </c>
      <c r="O17" s="32">
        <v>134891</v>
      </c>
      <c r="P17" s="32">
        <v>151430</v>
      </c>
      <c r="Q17" s="32">
        <v>152023</v>
      </c>
      <c r="R17" s="32">
        <v>120645</v>
      </c>
      <c r="S17" s="32">
        <v>119649</v>
      </c>
      <c r="T17" s="32">
        <v>131503</v>
      </c>
      <c r="U17" s="32">
        <v>124303</v>
      </c>
      <c r="V17" s="32">
        <v>117549</v>
      </c>
      <c r="W17" s="32">
        <v>118837</v>
      </c>
      <c r="X17" s="32">
        <v>129665</v>
      </c>
      <c r="Y17" s="32">
        <v>127280</v>
      </c>
      <c r="Z17" s="32">
        <v>123188</v>
      </c>
      <c r="AA17" s="32">
        <v>124528</v>
      </c>
      <c r="AB17" s="32">
        <v>138973</v>
      </c>
      <c r="AC17" s="32">
        <v>135973</v>
      </c>
      <c r="AD17" s="32">
        <v>125537</v>
      </c>
      <c r="AE17" s="32">
        <v>128545</v>
      </c>
      <c r="AF17" s="32">
        <v>134397</v>
      </c>
      <c r="AG17" s="29"/>
      <c r="AH17" s="32">
        <v>127348</v>
      </c>
      <c r="AI17" s="32">
        <v>148640</v>
      </c>
      <c r="AJ17" s="32">
        <v>139508</v>
      </c>
      <c r="AK17" s="32">
        <v>157273</v>
      </c>
      <c r="AL17" s="32">
        <v>150782</v>
      </c>
      <c r="AM17" s="32">
        <v>148895</v>
      </c>
      <c r="AN17" s="32">
        <v>157236</v>
      </c>
      <c r="AO17" s="32">
        <v>175292</v>
      </c>
      <c r="AP17" s="32">
        <v>154804</v>
      </c>
      <c r="AQ17" s="32">
        <v>164737</v>
      </c>
      <c r="AR17" s="32">
        <v>163271</v>
      </c>
      <c r="AS17" s="32">
        <v>175409</v>
      </c>
      <c r="AT17" s="32">
        <v>150348</v>
      </c>
      <c r="AU17" s="32">
        <v>158286</v>
      </c>
      <c r="AV17" s="32">
        <v>154489</v>
      </c>
      <c r="AW17" s="32">
        <v>174379</v>
      </c>
      <c r="AX17" s="32">
        <v>196803</v>
      </c>
      <c r="AY17" s="32">
        <v>206302</v>
      </c>
      <c r="AZ17" s="32">
        <v>206961</v>
      </c>
      <c r="BA17" s="32">
        <v>224041</v>
      </c>
      <c r="BB17" s="32">
        <v>204399</v>
      </c>
      <c r="BC17" s="32">
        <v>212114</v>
      </c>
      <c r="BD17" s="32">
        <v>210776</v>
      </c>
      <c r="BE17" s="32">
        <v>226700</v>
      </c>
      <c r="BF17" s="32">
        <v>200726</v>
      </c>
      <c r="BG17" s="32">
        <v>210906</v>
      </c>
      <c r="BH17" s="32">
        <v>218143</v>
      </c>
      <c r="BI17" s="32">
        <v>218948</v>
      </c>
      <c r="BJ17" s="32">
        <v>193432</v>
      </c>
      <c r="BK17" s="32">
        <v>190779</v>
      </c>
      <c r="BL17" s="32">
        <v>194532</v>
      </c>
      <c r="BM17" s="32">
        <v>212561</v>
      </c>
      <c r="BN17" s="32">
        <v>189822</v>
      </c>
      <c r="BO17" s="32">
        <v>207932</v>
      </c>
      <c r="BP17" s="32">
        <v>206421</v>
      </c>
      <c r="BQ17" s="32">
        <v>241399</v>
      </c>
      <c r="BR17" s="32">
        <v>220624</v>
      </c>
      <c r="BS17" s="32">
        <v>247117</v>
      </c>
      <c r="BT17" s="32">
        <v>258604</v>
      </c>
      <c r="BU17" s="32">
        <v>276372</v>
      </c>
      <c r="BV17" s="32">
        <v>232905</v>
      </c>
      <c r="BW17" s="32">
        <v>246689</v>
      </c>
      <c r="BX17" s="32">
        <v>238408</v>
      </c>
      <c r="BY17" s="32">
        <v>254150</v>
      </c>
      <c r="BZ17" s="32">
        <v>228833</v>
      </c>
      <c r="CA17" s="32">
        <v>255496</v>
      </c>
      <c r="CB17" s="32">
        <v>246396</v>
      </c>
    </row>
    <row r="18" spans="1:80" x14ac:dyDescent="0.55000000000000004">
      <c r="A18" s="37">
        <f t="shared" si="2"/>
        <v>10</v>
      </c>
      <c r="B18" s="31" t="s">
        <v>565</v>
      </c>
      <c r="C18" s="32">
        <v>101387</v>
      </c>
      <c r="D18" s="32">
        <v>109335</v>
      </c>
      <c r="E18" s="32">
        <v>111268</v>
      </c>
      <c r="F18" s="32">
        <v>105744</v>
      </c>
      <c r="G18" s="32">
        <v>116167</v>
      </c>
      <c r="H18" s="32">
        <v>128814</v>
      </c>
      <c r="I18" s="32">
        <v>132541</v>
      </c>
      <c r="J18" s="32">
        <v>125749</v>
      </c>
      <c r="K18" s="32">
        <v>131556</v>
      </c>
      <c r="L18" s="32">
        <v>141295</v>
      </c>
      <c r="M18" s="32">
        <v>143771</v>
      </c>
      <c r="N18" s="32">
        <v>137531</v>
      </c>
      <c r="O18" s="32">
        <v>134890</v>
      </c>
      <c r="P18" s="32">
        <v>151431</v>
      </c>
      <c r="Q18" s="32">
        <v>152023</v>
      </c>
      <c r="R18" s="32">
        <v>120644</v>
      </c>
      <c r="S18" s="32">
        <v>119648</v>
      </c>
      <c r="T18" s="32">
        <v>131504</v>
      </c>
      <c r="U18" s="32">
        <v>124302</v>
      </c>
      <c r="V18" s="32">
        <v>117550</v>
      </c>
      <c r="W18" s="32">
        <v>118837</v>
      </c>
      <c r="X18" s="32">
        <v>129665</v>
      </c>
      <c r="Y18" s="32">
        <v>127279</v>
      </c>
      <c r="Z18" s="32">
        <v>123188</v>
      </c>
      <c r="AA18" s="32">
        <v>124527</v>
      </c>
      <c r="AB18" s="32">
        <v>138974</v>
      </c>
      <c r="AC18" s="32">
        <v>135973</v>
      </c>
      <c r="AD18" s="32">
        <v>125537</v>
      </c>
      <c r="AE18" s="32">
        <v>128545</v>
      </c>
      <c r="AF18" s="32">
        <v>134397</v>
      </c>
      <c r="AG18" s="29"/>
      <c r="AH18" s="32">
        <v>127348</v>
      </c>
      <c r="AI18" s="32">
        <v>148640</v>
      </c>
      <c r="AJ18" s="32">
        <v>139508</v>
      </c>
      <c r="AK18" s="32">
        <v>157273</v>
      </c>
      <c r="AL18" s="32">
        <v>150782</v>
      </c>
      <c r="AM18" s="32">
        <v>148895</v>
      </c>
      <c r="AN18" s="32">
        <v>157236</v>
      </c>
      <c r="AO18" s="32">
        <v>175292</v>
      </c>
      <c r="AP18" s="32">
        <v>154804</v>
      </c>
      <c r="AQ18" s="32">
        <v>164737</v>
      </c>
      <c r="AR18" s="32">
        <v>163271</v>
      </c>
      <c r="AS18" s="32">
        <v>175409</v>
      </c>
      <c r="AT18" s="32">
        <v>150348</v>
      </c>
      <c r="AU18" s="32">
        <v>158286</v>
      </c>
      <c r="AV18" s="32">
        <v>154489</v>
      </c>
      <c r="AW18" s="32">
        <v>174379</v>
      </c>
      <c r="AX18" s="32">
        <v>196803</v>
      </c>
      <c r="AY18" s="32">
        <v>206302</v>
      </c>
      <c r="AZ18" s="32">
        <v>206961</v>
      </c>
      <c r="BA18" s="32">
        <v>224041</v>
      </c>
      <c r="BB18" s="32">
        <v>204399</v>
      </c>
      <c r="BC18" s="32">
        <v>212114</v>
      </c>
      <c r="BD18" s="32">
        <v>210776</v>
      </c>
      <c r="BE18" s="32">
        <v>226700</v>
      </c>
      <c r="BF18" s="32">
        <v>200726</v>
      </c>
      <c r="BG18" s="32">
        <v>210906</v>
      </c>
      <c r="BH18" s="32">
        <v>218143</v>
      </c>
      <c r="BI18" s="32">
        <v>218948</v>
      </c>
      <c r="BJ18" s="32">
        <v>193432</v>
      </c>
      <c r="BK18" s="32">
        <v>190779</v>
      </c>
      <c r="BL18" s="32">
        <v>194532</v>
      </c>
      <c r="BM18" s="32">
        <v>212561</v>
      </c>
      <c r="BN18" s="32">
        <v>189822</v>
      </c>
      <c r="BO18" s="32">
        <v>207932</v>
      </c>
      <c r="BP18" s="32">
        <v>206421</v>
      </c>
      <c r="BQ18" s="32">
        <v>241399</v>
      </c>
      <c r="BR18" s="32">
        <v>220624</v>
      </c>
      <c r="BS18" s="32">
        <v>247117</v>
      </c>
      <c r="BT18" s="32">
        <v>258604</v>
      </c>
      <c r="BU18" s="32">
        <v>276372</v>
      </c>
      <c r="BV18" s="32">
        <v>232905</v>
      </c>
      <c r="BW18" s="32">
        <v>246689</v>
      </c>
      <c r="BX18" s="32">
        <v>238408</v>
      </c>
      <c r="BY18" s="32">
        <v>254150</v>
      </c>
      <c r="BZ18" s="32">
        <v>228833</v>
      </c>
      <c r="CA18" s="32">
        <v>255496</v>
      </c>
      <c r="CB18" s="32">
        <v>246396</v>
      </c>
    </row>
    <row r="19" spans="1:80" x14ac:dyDescent="0.55000000000000004">
      <c r="A19" s="37">
        <f t="shared" si="2"/>
        <v>11</v>
      </c>
      <c r="B19" s="30" t="s">
        <v>173</v>
      </c>
      <c r="C19" s="32">
        <v>131778</v>
      </c>
      <c r="D19" s="32">
        <v>140598</v>
      </c>
      <c r="E19" s="32">
        <v>151667</v>
      </c>
      <c r="F19" s="32">
        <v>119453</v>
      </c>
      <c r="G19" s="32">
        <v>167686</v>
      </c>
      <c r="H19" s="32">
        <v>189870</v>
      </c>
      <c r="I19" s="32">
        <v>196594</v>
      </c>
      <c r="J19" s="32">
        <v>174386</v>
      </c>
      <c r="K19" s="32">
        <v>186669</v>
      </c>
      <c r="L19" s="32">
        <v>194943</v>
      </c>
      <c r="M19" s="32">
        <v>201880</v>
      </c>
      <c r="N19" s="32">
        <v>180868</v>
      </c>
      <c r="O19" s="32">
        <v>181957</v>
      </c>
      <c r="P19" s="32">
        <v>189627</v>
      </c>
      <c r="Q19" s="32">
        <v>194178</v>
      </c>
      <c r="R19" s="32">
        <v>151565</v>
      </c>
      <c r="S19" s="32">
        <v>167564</v>
      </c>
      <c r="T19" s="32">
        <v>180335</v>
      </c>
      <c r="U19" s="32">
        <v>187280</v>
      </c>
      <c r="V19" s="32">
        <v>156201</v>
      </c>
      <c r="W19" s="32">
        <v>171132</v>
      </c>
      <c r="X19" s="32">
        <v>181717</v>
      </c>
      <c r="Y19" s="32">
        <v>185813</v>
      </c>
      <c r="Z19" s="32">
        <v>149199</v>
      </c>
      <c r="AA19" s="32">
        <v>170411</v>
      </c>
      <c r="AB19" s="32">
        <v>180973</v>
      </c>
      <c r="AC19" s="32">
        <v>183946</v>
      </c>
      <c r="AD19" s="32">
        <v>155754</v>
      </c>
      <c r="AE19" s="32">
        <v>165985</v>
      </c>
      <c r="AF19" s="32">
        <v>180049</v>
      </c>
      <c r="AG19" s="29"/>
      <c r="AH19" s="32">
        <v>161697</v>
      </c>
      <c r="AI19" s="32">
        <v>187268</v>
      </c>
      <c r="AJ19" s="32">
        <v>186077</v>
      </c>
      <c r="AK19" s="32">
        <v>207406</v>
      </c>
      <c r="AL19" s="32">
        <v>190418</v>
      </c>
      <c r="AM19" s="32">
        <v>175845</v>
      </c>
      <c r="AN19" s="32">
        <v>184069</v>
      </c>
      <c r="AO19" s="32">
        <v>219170</v>
      </c>
      <c r="AP19" s="32">
        <v>173973</v>
      </c>
      <c r="AQ19" s="32">
        <v>201653</v>
      </c>
      <c r="AR19" s="32">
        <v>204039</v>
      </c>
      <c r="AS19" s="32">
        <v>233905</v>
      </c>
      <c r="AT19" s="32">
        <v>184744</v>
      </c>
      <c r="AU19" s="32">
        <v>206151</v>
      </c>
      <c r="AV19" s="32">
        <v>201071</v>
      </c>
      <c r="AW19" s="32">
        <v>228142</v>
      </c>
      <c r="AX19" s="32">
        <v>148376</v>
      </c>
      <c r="AY19" s="32">
        <v>165823</v>
      </c>
      <c r="AZ19" s="32">
        <v>155985</v>
      </c>
      <c r="BA19" s="32">
        <v>185130</v>
      </c>
      <c r="BB19" s="32">
        <v>146246</v>
      </c>
      <c r="BC19" s="32">
        <v>166271</v>
      </c>
      <c r="BD19" s="32">
        <v>158003</v>
      </c>
      <c r="BE19" s="32">
        <v>183498</v>
      </c>
      <c r="BF19" s="32">
        <v>146178</v>
      </c>
      <c r="BG19" s="32">
        <v>163589</v>
      </c>
      <c r="BH19" s="32">
        <v>169788</v>
      </c>
      <c r="BI19" s="32">
        <v>173963</v>
      </c>
      <c r="BJ19" s="32">
        <v>144335</v>
      </c>
      <c r="BK19" s="32">
        <v>138612</v>
      </c>
      <c r="BL19" s="32">
        <v>143570</v>
      </c>
      <c r="BM19" s="32">
        <v>164176</v>
      </c>
      <c r="BN19" s="32">
        <v>130736</v>
      </c>
      <c r="BO19" s="32">
        <v>146689</v>
      </c>
      <c r="BP19" s="32">
        <v>139359</v>
      </c>
      <c r="BQ19" s="32">
        <v>156410</v>
      </c>
      <c r="BR19" s="32">
        <v>126171</v>
      </c>
      <c r="BS19" s="32">
        <v>139989</v>
      </c>
      <c r="BT19" s="32">
        <v>135205</v>
      </c>
      <c r="BU19" s="32">
        <v>146977</v>
      </c>
      <c r="BV19" s="32">
        <v>114889</v>
      </c>
      <c r="BW19" s="32">
        <v>144045</v>
      </c>
      <c r="BX19" s="32">
        <v>148947</v>
      </c>
      <c r="BY19" s="32">
        <v>152546</v>
      </c>
      <c r="BZ19" s="32">
        <v>136964</v>
      </c>
      <c r="CA19" s="32">
        <v>166694</v>
      </c>
      <c r="CB19" s="32">
        <v>155628</v>
      </c>
    </row>
    <row r="20" spans="1:80" x14ac:dyDescent="0.55000000000000004">
      <c r="A20" s="37">
        <f t="shared" si="2"/>
        <v>12</v>
      </c>
      <c r="B20" s="112" t="s">
        <v>218</v>
      </c>
      <c r="C20" s="113">
        <v>56.517058735230421</v>
      </c>
      <c r="D20" s="113">
        <v>56.254276146007129</v>
      </c>
      <c r="E20" s="113">
        <v>57.682316922433294</v>
      </c>
      <c r="F20" s="113">
        <v>53.043779446440233</v>
      </c>
      <c r="G20" s="113">
        <v>59.074735603514483</v>
      </c>
      <c r="H20" s="113">
        <v>59.579395263019165</v>
      </c>
      <c r="I20" s="113">
        <v>59.730687197311738</v>
      </c>
      <c r="J20" s="113">
        <v>58.102326945118207</v>
      </c>
      <c r="K20" s="113">
        <v>58.659439076125388</v>
      </c>
      <c r="L20" s="113">
        <v>57.977510044938271</v>
      </c>
      <c r="M20" s="113">
        <v>58.405901923911472</v>
      </c>
      <c r="N20" s="113">
        <v>56.805454791001232</v>
      </c>
      <c r="O20" s="113">
        <v>57.427220623137906</v>
      </c>
      <c r="P20" s="113">
        <v>55.599797101364288</v>
      </c>
      <c r="Q20" s="113">
        <v>56.088226203852678</v>
      </c>
      <c r="R20" s="113">
        <v>55.679438668674919</v>
      </c>
      <c r="S20" s="113">
        <v>58.341370341871709</v>
      </c>
      <c r="T20" s="113">
        <v>57.829706450143981</v>
      </c>
      <c r="U20" s="113">
        <v>60.105974972960652</v>
      </c>
      <c r="V20" s="113">
        <v>57.059726027397261</v>
      </c>
      <c r="W20" s="113">
        <v>59.017343233242173</v>
      </c>
      <c r="X20" s="113">
        <v>58.358222376373718</v>
      </c>
      <c r="Y20" s="113">
        <v>59.347542104103255</v>
      </c>
      <c r="Z20" s="113">
        <v>54.774640493121915</v>
      </c>
      <c r="AA20" s="113">
        <v>57.778388073466033</v>
      </c>
      <c r="AB20" s="113">
        <v>56.563607608783983</v>
      </c>
      <c r="AC20" s="113">
        <v>57.497679100022189</v>
      </c>
      <c r="AD20" s="113">
        <v>55.371128119989621</v>
      </c>
      <c r="AE20" s="113">
        <v>56.355889043560921</v>
      </c>
      <c r="AF20" s="113">
        <v>57.259116032641529</v>
      </c>
      <c r="AG20" s="114"/>
      <c r="AH20" s="113">
        <v>55.941808368939093</v>
      </c>
      <c r="AI20" s="113">
        <v>55.749788632601785</v>
      </c>
      <c r="AJ20" s="113">
        <v>57.15158867883963</v>
      </c>
      <c r="AK20" s="113">
        <v>56.873579229952917</v>
      </c>
      <c r="AL20" s="113">
        <v>55.808323563892145</v>
      </c>
      <c r="AM20" s="113">
        <v>54.149473424893756</v>
      </c>
      <c r="AN20" s="113">
        <v>53.930941533232733</v>
      </c>
      <c r="AO20" s="113">
        <v>55.561752462848133</v>
      </c>
      <c r="AP20" s="113">
        <v>52.915197839264913</v>
      </c>
      <c r="AQ20" s="113">
        <v>55.037801250034114</v>
      </c>
      <c r="AR20" s="113">
        <v>55.54953581443467</v>
      </c>
      <c r="AS20" s="113">
        <v>57.145614369408328</v>
      </c>
      <c r="AT20" s="113">
        <v>55.132321869814859</v>
      </c>
      <c r="AU20" s="113">
        <v>56.566978654746912</v>
      </c>
      <c r="AV20" s="113">
        <v>56.550511868601639</v>
      </c>
      <c r="AW20" s="113">
        <v>56.678285108106166</v>
      </c>
      <c r="AX20" s="113">
        <v>42.985233748287122</v>
      </c>
      <c r="AY20" s="113">
        <v>44.561101780315752</v>
      </c>
      <c r="AZ20" s="113">
        <v>42.977467722471111</v>
      </c>
      <c r="BA20" s="113">
        <v>45.245142006642695</v>
      </c>
      <c r="BB20" s="113">
        <v>41.707710077143552</v>
      </c>
      <c r="BC20" s="113">
        <v>43.942281010082326</v>
      </c>
      <c r="BD20" s="113">
        <v>42.8449016890875</v>
      </c>
      <c r="BE20" s="113">
        <v>44.73400650417603</v>
      </c>
      <c r="BF20" s="113">
        <v>42.137882526577961</v>
      </c>
      <c r="BG20" s="113">
        <v>43.682559179695325</v>
      </c>
      <c r="BH20" s="113">
        <v>43.767577223784642</v>
      </c>
      <c r="BI20" s="113">
        <v>44.275421151354891</v>
      </c>
      <c r="BJ20" s="113">
        <v>42.732120070936475</v>
      </c>
      <c r="BK20" s="113">
        <v>42.081295481661613</v>
      </c>
      <c r="BL20" s="113">
        <v>42.463516926844562</v>
      </c>
      <c r="BM20" s="113">
        <v>43.578411464761892</v>
      </c>
      <c r="BN20" s="113">
        <v>40.783883103837681</v>
      </c>
      <c r="BO20" s="113">
        <v>41.365006584494438</v>
      </c>
      <c r="BP20" s="113">
        <v>40.302793683845216</v>
      </c>
      <c r="BQ20" s="113">
        <v>39.317863597857261</v>
      </c>
      <c r="BR20" s="113">
        <v>36.382012428091528</v>
      </c>
      <c r="BS20" s="113">
        <v>36.162963116045731</v>
      </c>
      <c r="BT20" s="113">
        <v>34.33263333240226</v>
      </c>
      <c r="BU20" s="113">
        <v>34.717691549997753</v>
      </c>
      <c r="BV20" s="113">
        <v>33.033634852815176</v>
      </c>
      <c r="BW20" s="113">
        <v>36.865233125348702</v>
      </c>
      <c r="BX20" s="113">
        <v>38.452324095467979</v>
      </c>
      <c r="BY20" s="113">
        <v>37.508605936620967</v>
      </c>
      <c r="BZ20" s="113">
        <v>37.442625281235223</v>
      </c>
      <c r="CA20" s="113">
        <v>39.483171084109046</v>
      </c>
      <c r="CB20" s="113">
        <v>38.711121724076172</v>
      </c>
    </row>
    <row r="21" spans="1:80" x14ac:dyDescent="0.55000000000000004">
      <c r="A21" s="37">
        <f t="shared" si="2"/>
        <v>13</v>
      </c>
      <c r="B21" s="30" t="s">
        <v>174</v>
      </c>
      <c r="C21" s="32">
        <v>104890</v>
      </c>
      <c r="D21" s="32">
        <v>104415</v>
      </c>
      <c r="E21" s="32">
        <v>109532</v>
      </c>
      <c r="F21" s="32">
        <v>104524</v>
      </c>
      <c r="G21" s="32">
        <v>143489</v>
      </c>
      <c r="H21" s="32">
        <v>155640</v>
      </c>
      <c r="I21" s="32">
        <v>156867</v>
      </c>
      <c r="J21" s="32">
        <v>151681</v>
      </c>
      <c r="K21" s="32">
        <v>161045</v>
      </c>
      <c r="L21" s="32">
        <v>165015</v>
      </c>
      <c r="M21" s="32">
        <v>161306</v>
      </c>
      <c r="N21" s="32">
        <v>160741</v>
      </c>
      <c r="O21" s="32">
        <v>156250</v>
      </c>
      <c r="P21" s="32">
        <v>160591</v>
      </c>
      <c r="Q21" s="32">
        <v>157507</v>
      </c>
      <c r="R21" s="32">
        <v>146179</v>
      </c>
      <c r="S21" s="32">
        <v>148126</v>
      </c>
      <c r="T21" s="32">
        <v>154188</v>
      </c>
      <c r="U21" s="32">
        <v>148078</v>
      </c>
      <c r="V21" s="32">
        <v>146955</v>
      </c>
      <c r="W21" s="32">
        <v>144961</v>
      </c>
      <c r="X21" s="32">
        <v>150014</v>
      </c>
      <c r="Y21" s="32">
        <v>143458</v>
      </c>
      <c r="Z21" s="32">
        <v>144836</v>
      </c>
      <c r="AA21" s="32">
        <v>141166</v>
      </c>
      <c r="AB21" s="32">
        <v>152710</v>
      </c>
      <c r="AC21" s="32">
        <v>147386</v>
      </c>
      <c r="AD21" s="32">
        <v>141232</v>
      </c>
      <c r="AE21" s="32">
        <v>145255</v>
      </c>
      <c r="AF21" s="32">
        <v>147402</v>
      </c>
      <c r="AG21" s="29"/>
      <c r="AH21" s="32">
        <v>143361</v>
      </c>
      <c r="AI21" s="32">
        <v>162660</v>
      </c>
      <c r="AJ21" s="32">
        <v>147157</v>
      </c>
      <c r="AK21" s="32">
        <v>164614</v>
      </c>
      <c r="AL21" s="32">
        <v>150776</v>
      </c>
      <c r="AM21" s="32">
        <v>166138</v>
      </c>
      <c r="AN21" s="32">
        <v>152498</v>
      </c>
      <c r="AO21" s="32">
        <v>166820</v>
      </c>
      <c r="AP21" s="32">
        <v>150564</v>
      </c>
      <c r="AQ21" s="32">
        <v>164968</v>
      </c>
      <c r="AR21" s="32">
        <v>153895</v>
      </c>
      <c r="AS21" s="32">
        <v>179763</v>
      </c>
      <c r="AT21" s="32">
        <v>150295</v>
      </c>
      <c r="AU21" s="32">
        <v>159505</v>
      </c>
      <c r="AV21" s="32">
        <v>150964</v>
      </c>
      <c r="AW21" s="32">
        <v>173773</v>
      </c>
      <c r="AX21" s="32">
        <v>109767</v>
      </c>
      <c r="AY21" s="32">
        <v>117078</v>
      </c>
      <c r="AZ21" s="32">
        <v>105548</v>
      </c>
      <c r="BA21" s="32">
        <v>118130</v>
      </c>
      <c r="BB21" s="32">
        <v>106801</v>
      </c>
      <c r="BC21" s="32">
        <v>114961</v>
      </c>
      <c r="BD21" s="32">
        <v>106571</v>
      </c>
      <c r="BE21" s="32">
        <v>117982</v>
      </c>
      <c r="BF21" s="32">
        <v>107971</v>
      </c>
      <c r="BG21" s="32">
        <v>115410</v>
      </c>
      <c r="BH21" s="32">
        <v>105202</v>
      </c>
      <c r="BI21" s="32">
        <v>113212</v>
      </c>
      <c r="BJ21" s="32">
        <v>105056</v>
      </c>
      <c r="BK21" s="32">
        <v>103407</v>
      </c>
      <c r="BL21" s="32">
        <v>97992</v>
      </c>
      <c r="BM21" s="32">
        <v>108675</v>
      </c>
      <c r="BN21" s="32">
        <v>99799</v>
      </c>
      <c r="BO21" s="32">
        <v>107075</v>
      </c>
      <c r="BP21" s="32">
        <v>100916</v>
      </c>
      <c r="BQ21" s="32">
        <v>121894</v>
      </c>
      <c r="BR21" s="32">
        <v>103219</v>
      </c>
      <c r="BS21" s="32">
        <v>109280</v>
      </c>
      <c r="BT21" s="32">
        <v>111949</v>
      </c>
      <c r="BU21" s="32">
        <v>113823</v>
      </c>
      <c r="BV21" s="32">
        <v>107602</v>
      </c>
      <c r="BW21" s="32">
        <v>125432</v>
      </c>
      <c r="BX21" s="32">
        <v>124142</v>
      </c>
      <c r="BY21" s="32">
        <v>143216</v>
      </c>
      <c r="BZ21" s="32">
        <v>114980</v>
      </c>
      <c r="CA21" s="32">
        <v>130739</v>
      </c>
      <c r="CB21" s="32">
        <v>112512</v>
      </c>
    </row>
    <row r="22" spans="1:80" x14ac:dyDescent="0.55000000000000004">
      <c r="A22" s="37">
        <f t="shared" si="2"/>
        <v>14</v>
      </c>
      <c r="B22" s="30" t="s">
        <v>176</v>
      </c>
      <c r="C22" s="32">
        <v>26887</v>
      </c>
      <c r="D22" s="32">
        <v>36183</v>
      </c>
      <c r="E22" s="32">
        <v>42135</v>
      </c>
      <c r="F22" s="32">
        <v>14929</v>
      </c>
      <c r="G22" s="32">
        <v>24197</v>
      </c>
      <c r="H22" s="32">
        <v>34229</v>
      </c>
      <c r="I22" s="32">
        <v>39726</v>
      </c>
      <c r="J22" s="32">
        <v>22706</v>
      </c>
      <c r="K22" s="32">
        <v>25623</v>
      </c>
      <c r="L22" s="32">
        <v>29928</v>
      </c>
      <c r="M22" s="32">
        <v>40574</v>
      </c>
      <c r="N22" s="32">
        <v>20127</v>
      </c>
      <c r="O22" s="32">
        <v>25707</v>
      </c>
      <c r="P22" s="32">
        <v>29035</v>
      </c>
      <c r="Q22" s="32">
        <v>36671</v>
      </c>
      <c r="R22" s="32">
        <v>5387</v>
      </c>
      <c r="S22" s="32">
        <v>19438</v>
      </c>
      <c r="T22" s="32">
        <v>26146</v>
      </c>
      <c r="U22" s="32">
        <v>39203</v>
      </c>
      <c r="V22" s="32">
        <v>9246</v>
      </c>
      <c r="W22" s="32">
        <v>26170</v>
      </c>
      <c r="X22" s="32">
        <v>31703</v>
      </c>
      <c r="Y22" s="32">
        <v>42355</v>
      </c>
      <c r="Z22" s="32">
        <v>4363</v>
      </c>
      <c r="AA22" s="32">
        <v>29245</v>
      </c>
      <c r="AB22" s="32">
        <v>28262</v>
      </c>
      <c r="AC22" s="32">
        <v>36561</v>
      </c>
      <c r="AD22" s="32">
        <v>14522</v>
      </c>
      <c r="AE22" s="32">
        <v>20730</v>
      </c>
      <c r="AF22" s="32">
        <v>32647</v>
      </c>
      <c r="AG22" s="29"/>
      <c r="AH22" s="32">
        <v>18336</v>
      </c>
      <c r="AI22" s="32">
        <v>24608</v>
      </c>
      <c r="AJ22" s="32">
        <v>38920</v>
      </c>
      <c r="AK22" s="32">
        <v>42792</v>
      </c>
      <c r="AL22" s="32">
        <v>39642</v>
      </c>
      <c r="AM22" s="32">
        <v>9707</v>
      </c>
      <c r="AN22" s="32">
        <v>31571</v>
      </c>
      <c r="AO22" s="32">
        <v>52350</v>
      </c>
      <c r="AP22" s="32">
        <v>23409</v>
      </c>
      <c r="AQ22" s="32">
        <v>36685</v>
      </c>
      <c r="AR22" s="32">
        <v>50144</v>
      </c>
      <c r="AS22" s="32">
        <v>54142</v>
      </c>
      <c r="AT22" s="32">
        <v>34449</v>
      </c>
      <c r="AU22" s="32">
        <v>46646</v>
      </c>
      <c r="AV22" s="32">
        <v>50107</v>
      </c>
      <c r="AW22" s="32">
        <v>54369</v>
      </c>
      <c r="AX22" s="32">
        <v>38609</v>
      </c>
      <c r="AY22" s="32">
        <v>48745</v>
      </c>
      <c r="AZ22" s="32">
        <v>50437</v>
      </c>
      <c r="BA22" s="32">
        <v>67000</v>
      </c>
      <c r="BB22" s="32">
        <v>39445</v>
      </c>
      <c r="BC22" s="32">
        <v>51310</v>
      </c>
      <c r="BD22" s="32">
        <v>51432</v>
      </c>
      <c r="BE22" s="32">
        <v>65516</v>
      </c>
      <c r="BF22" s="32">
        <v>38207</v>
      </c>
      <c r="BG22" s="32">
        <v>48179</v>
      </c>
      <c r="BH22" s="32">
        <v>64586</v>
      </c>
      <c r="BI22" s="32">
        <v>60751</v>
      </c>
      <c r="BJ22" s="32">
        <v>39279</v>
      </c>
      <c r="BK22" s="32">
        <v>35205</v>
      </c>
      <c r="BL22" s="32">
        <v>45578</v>
      </c>
      <c r="BM22" s="32">
        <v>55501</v>
      </c>
      <c r="BN22" s="32">
        <v>30937</v>
      </c>
      <c r="BO22" s="32">
        <v>39614</v>
      </c>
      <c r="BP22" s="32">
        <v>38443</v>
      </c>
      <c r="BQ22" s="32">
        <v>34516</v>
      </c>
      <c r="BR22" s="32">
        <v>22952</v>
      </c>
      <c r="BS22" s="32">
        <v>30709</v>
      </c>
      <c r="BT22" s="32">
        <v>23256</v>
      </c>
      <c r="BU22" s="32">
        <v>33154</v>
      </c>
      <c r="BV22" s="32">
        <v>7287</v>
      </c>
      <c r="BW22" s="32">
        <v>18613</v>
      </c>
      <c r="BX22" s="32">
        <v>24805</v>
      </c>
      <c r="BY22" s="32">
        <v>9330</v>
      </c>
      <c r="BZ22" s="32">
        <v>21984</v>
      </c>
      <c r="CA22" s="32">
        <v>35955</v>
      </c>
      <c r="CB22" s="32">
        <v>43116</v>
      </c>
    </row>
    <row r="23" spans="1:80" x14ac:dyDescent="0.55000000000000004">
      <c r="A23" s="37">
        <f t="shared" si="2"/>
        <v>15</v>
      </c>
      <c r="B23" s="112" t="s">
        <v>220</v>
      </c>
      <c r="C23" s="113">
        <v>11.531319023009456</v>
      </c>
      <c r="D23" s="113">
        <v>14.477079857401783</v>
      </c>
      <c r="E23" s="113">
        <v>16.024873067488162</v>
      </c>
      <c r="F23" s="113">
        <v>6.6293067847262614</v>
      </c>
      <c r="G23" s="113">
        <v>8.524452711605262</v>
      </c>
      <c r="H23" s="113">
        <v>10.740733767619334</v>
      </c>
      <c r="I23" s="113">
        <v>12.069856046473474</v>
      </c>
      <c r="J23" s="113">
        <v>7.5652370925180579</v>
      </c>
      <c r="K23" s="113">
        <v>8.0518501060570351</v>
      </c>
      <c r="L23" s="113">
        <v>8.9008116250643141</v>
      </c>
      <c r="M23" s="113">
        <v>11.738463763923043</v>
      </c>
      <c r="N23" s="113">
        <v>6.3213138232218062</v>
      </c>
      <c r="O23" s="113">
        <v>8.1133540372670794</v>
      </c>
      <c r="P23" s="113">
        <v>8.513239722392445</v>
      </c>
      <c r="Q23" s="113">
        <v>10.59240152397018</v>
      </c>
      <c r="R23" s="113">
        <v>1.9789868116527682</v>
      </c>
      <c r="S23" s="113">
        <v>6.7677995076824526</v>
      </c>
      <c r="T23" s="113">
        <v>8.38448168600363</v>
      </c>
      <c r="U23" s="113">
        <v>12.581880269462712</v>
      </c>
      <c r="V23" s="113">
        <v>3.3775342465753422</v>
      </c>
      <c r="W23" s="113">
        <v>9.0251026833902923</v>
      </c>
      <c r="X23" s="113">
        <v>10.181384922699449</v>
      </c>
      <c r="Y23" s="113">
        <v>13.527929401168343</v>
      </c>
      <c r="Z23" s="113">
        <v>1.6017651356342262</v>
      </c>
      <c r="AA23" s="113">
        <v>9.9156096684399149</v>
      </c>
      <c r="AB23" s="113">
        <v>8.8333656304501371</v>
      </c>
      <c r="AC23" s="113">
        <v>11.428205264457565</v>
      </c>
      <c r="AD23" s="113">
        <v>5.1626251817512827</v>
      </c>
      <c r="AE23" s="113">
        <v>7.0383322581740408</v>
      </c>
      <c r="AF23" s="113">
        <v>10.382386800913352</v>
      </c>
      <c r="AG23" s="114"/>
      <c r="AH23" s="113">
        <v>6.3436489127990452</v>
      </c>
      <c r="AI23" s="113">
        <v>7.3258154018362163</v>
      </c>
      <c r="AJ23" s="113">
        <v>11.953867653608121</v>
      </c>
      <c r="AK23" s="113">
        <v>11.734155243378423</v>
      </c>
      <c r="AL23" s="113">
        <v>11.618405627198124</v>
      </c>
      <c r="AM23" s="113">
        <v>2.9891605592166042</v>
      </c>
      <c r="AN23" s="113">
        <v>9.2500842355078294</v>
      </c>
      <c r="AO23" s="113">
        <v>13.271240322261713</v>
      </c>
      <c r="AP23" s="113">
        <v>7.120023602624272</v>
      </c>
      <c r="AQ23" s="113">
        <v>10.012554927809166</v>
      </c>
      <c r="AR23" s="113">
        <v>13.651683863766301</v>
      </c>
      <c r="AS23" s="113">
        <v>13.227497715690154</v>
      </c>
      <c r="AT23" s="113">
        <v>10.280460291502035</v>
      </c>
      <c r="AU23" s="113">
        <v>12.799468769636452</v>
      </c>
      <c r="AV23" s="113">
        <v>14.092417594780066</v>
      </c>
      <c r="AW23" s="113">
        <v>13.507121367580821</v>
      </c>
      <c r="AX23" s="113">
        <v>11.185211151315693</v>
      </c>
      <c r="AY23" s="113">
        <v>13.099093046691298</v>
      </c>
      <c r="AZ23" s="113">
        <v>13.896557614631377</v>
      </c>
      <c r="BA23" s="113">
        <v>16.374572000459466</v>
      </c>
      <c r="BB23" s="113">
        <v>11.249269203895677</v>
      </c>
      <c r="BC23" s="113">
        <v>13.56026269540283</v>
      </c>
      <c r="BD23" s="113">
        <v>13.946564202408487</v>
      </c>
      <c r="BE23" s="113">
        <v>15.971798984880472</v>
      </c>
      <c r="BF23" s="113">
        <v>11.01370984479856</v>
      </c>
      <c r="BG23" s="113">
        <v>12.865058278481689</v>
      </c>
      <c r="BH23" s="113">
        <v>16.648837035452178</v>
      </c>
      <c r="BI23" s="113">
        <v>15.46177124081535</v>
      </c>
      <c r="BJ23" s="113">
        <v>11.629022373411257</v>
      </c>
      <c r="BK23" s="113">
        <v>10.687905862637413</v>
      </c>
      <c r="BL23" s="113">
        <v>13.480547290462642</v>
      </c>
      <c r="BM23" s="113">
        <v>14.732027913371928</v>
      </c>
      <c r="BN23" s="113">
        <v>9.6509835973521163</v>
      </c>
      <c r="BO23" s="113">
        <v>11.170799247647487</v>
      </c>
      <c r="BP23" s="113">
        <v>11.117762739314015</v>
      </c>
      <c r="BQ23" s="113">
        <v>8.6765256693538859</v>
      </c>
      <c r="BR23" s="113">
        <v>6.6183191799189718</v>
      </c>
      <c r="BS23" s="113">
        <v>7.9329692642325353</v>
      </c>
      <c r="BT23" s="113">
        <v>5.905400841524699</v>
      </c>
      <c r="BU23" s="113">
        <v>7.831363721185121</v>
      </c>
      <c r="BV23" s="113">
        <v>2.0952057827334571</v>
      </c>
      <c r="BW23" s="113">
        <v>4.763598765400503</v>
      </c>
      <c r="BX23" s="113">
        <v>6.403686540770094</v>
      </c>
      <c r="BY23" s="113">
        <v>2.2940968192458251</v>
      </c>
      <c r="BZ23" s="113">
        <v>6.0098907317446564</v>
      </c>
      <c r="CA23" s="113">
        <v>8.5163078234917915</v>
      </c>
      <c r="CB23" s="113">
        <v>10.724732851770044</v>
      </c>
    </row>
    <row r="24" spans="1:80" x14ac:dyDescent="0.55000000000000004">
      <c r="A24" s="37">
        <f t="shared" si="2"/>
        <v>16</v>
      </c>
      <c r="B24" s="30" t="s">
        <v>566</v>
      </c>
      <c r="C24" s="32">
        <v>1206</v>
      </c>
      <c r="D24" s="32">
        <v>764</v>
      </c>
      <c r="E24" s="32">
        <v>1366</v>
      </c>
      <c r="F24" s="32">
        <v>1192</v>
      </c>
      <c r="G24" s="32">
        <v>1215</v>
      </c>
      <c r="H24" s="32">
        <v>2011</v>
      </c>
      <c r="I24" s="32">
        <v>1438</v>
      </c>
      <c r="J24" s="32">
        <v>1609</v>
      </c>
      <c r="K24" s="32">
        <v>1643</v>
      </c>
      <c r="L24" s="32">
        <v>2019</v>
      </c>
      <c r="M24" s="32">
        <v>1166</v>
      </c>
      <c r="N24" s="32">
        <v>1874</v>
      </c>
      <c r="O24" s="32">
        <v>2206</v>
      </c>
      <c r="P24" s="32">
        <v>1872</v>
      </c>
      <c r="Q24" s="32">
        <v>1397</v>
      </c>
      <c r="R24" s="32">
        <v>1274</v>
      </c>
      <c r="S24" s="32">
        <v>1794</v>
      </c>
      <c r="T24" s="32">
        <v>1300</v>
      </c>
      <c r="U24" s="32">
        <v>1394</v>
      </c>
      <c r="V24" s="32">
        <v>472</v>
      </c>
      <c r="W24" s="32">
        <v>1531</v>
      </c>
      <c r="X24" s="32">
        <v>1098</v>
      </c>
      <c r="Y24" s="32">
        <v>1544</v>
      </c>
      <c r="Z24" s="32">
        <v>984</v>
      </c>
      <c r="AA24" s="32">
        <v>1794</v>
      </c>
      <c r="AB24" s="32">
        <v>1511</v>
      </c>
      <c r="AC24" s="32">
        <v>1387</v>
      </c>
      <c r="AD24" s="32">
        <v>622</v>
      </c>
      <c r="AE24" s="32">
        <v>1596</v>
      </c>
      <c r="AF24" s="32">
        <v>1567</v>
      </c>
      <c r="AG24" s="29"/>
      <c r="AH24" s="32">
        <v>1711</v>
      </c>
      <c r="AI24" s="32">
        <v>1826</v>
      </c>
      <c r="AJ24" s="32">
        <v>1339</v>
      </c>
      <c r="AK24" s="32">
        <v>1375</v>
      </c>
      <c r="AL24" s="32">
        <v>1832</v>
      </c>
      <c r="AM24" s="32">
        <v>1583</v>
      </c>
      <c r="AN24" s="32">
        <v>1816</v>
      </c>
      <c r="AO24" s="32">
        <v>2534</v>
      </c>
      <c r="AP24" s="32">
        <v>2166</v>
      </c>
      <c r="AQ24" s="32">
        <v>1349</v>
      </c>
      <c r="AR24" s="32">
        <v>2063</v>
      </c>
      <c r="AS24" s="32">
        <v>2022</v>
      </c>
      <c r="AT24" s="32">
        <v>986</v>
      </c>
      <c r="AU24" s="32">
        <v>685</v>
      </c>
      <c r="AV24" s="32">
        <v>863</v>
      </c>
      <c r="AW24" s="32">
        <v>749</v>
      </c>
      <c r="AX24" s="32">
        <v>866</v>
      </c>
      <c r="AY24" s="32">
        <v>762</v>
      </c>
      <c r="AZ24" s="32">
        <v>1026</v>
      </c>
      <c r="BA24" s="32">
        <v>805</v>
      </c>
      <c r="BB24" s="32">
        <v>958</v>
      </c>
      <c r="BC24" s="32">
        <v>789</v>
      </c>
      <c r="BD24" s="32">
        <v>1158</v>
      </c>
      <c r="BE24" s="32">
        <v>894</v>
      </c>
      <c r="BF24" s="32">
        <v>1345</v>
      </c>
      <c r="BG24" s="32">
        <v>550</v>
      </c>
      <c r="BH24" s="32">
        <v>1343</v>
      </c>
      <c r="BI24" s="32">
        <v>915</v>
      </c>
      <c r="BJ24" s="32">
        <v>1275</v>
      </c>
      <c r="BK24" s="32">
        <v>960</v>
      </c>
      <c r="BL24" s="32">
        <v>1181</v>
      </c>
      <c r="BM24" s="32">
        <v>831</v>
      </c>
      <c r="BN24" s="32">
        <v>3629</v>
      </c>
      <c r="BO24" s="32">
        <v>1250</v>
      </c>
      <c r="BP24" s="32">
        <v>1589</v>
      </c>
      <c r="BQ24" s="32">
        <v>2622</v>
      </c>
      <c r="BR24" s="32">
        <v>3268</v>
      </c>
      <c r="BS24" s="32">
        <v>4742</v>
      </c>
      <c r="BT24" s="32">
        <v>1975</v>
      </c>
      <c r="BU24" s="32">
        <v>-1790</v>
      </c>
      <c r="BV24" s="32">
        <v>1972</v>
      </c>
      <c r="BW24" s="32">
        <v>2490</v>
      </c>
      <c r="BX24" s="32">
        <v>1936</v>
      </c>
      <c r="BY24" s="32">
        <v>856</v>
      </c>
      <c r="BZ24" s="32">
        <v>3642</v>
      </c>
      <c r="CA24" s="32">
        <v>4611</v>
      </c>
      <c r="CB24" s="32">
        <v>-1749</v>
      </c>
    </row>
    <row r="25" spans="1:80" x14ac:dyDescent="0.55000000000000004">
      <c r="A25" s="37">
        <f t="shared" si="2"/>
        <v>17</v>
      </c>
      <c r="B25" s="31" t="s">
        <v>567</v>
      </c>
      <c r="C25" s="32">
        <v>245</v>
      </c>
      <c r="D25" s="32">
        <v>271</v>
      </c>
      <c r="E25" s="32">
        <v>495</v>
      </c>
      <c r="F25" s="32">
        <v>243</v>
      </c>
      <c r="G25" s="32">
        <v>451</v>
      </c>
      <c r="H25" s="32">
        <v>629</v>
      </c>
      <c r="I25" s="32">
        <v>560</v>
      </c>
      <c r="J25" s="32">
        <v>656</v>
      </c>
      <c r="K25" s="32">
        <v>862</v>
      </c>
      <c r="L25" s="32">
        <v>692</v>
      </c>
      <c r="M25" s="32">
        <v>762</v>
      </c>
      <c r="N25" s="32">
        <v>804</v>
      </c>
      <c r="O25" s="32">
        <v>770</v>
      </c>
      <c r="P25" s="32">
        <v>617</v>
      </c>
      <c r="Q25" s="32">
        <v>719</v>
      </c>
      <c r="R25" s="32">
        <v>531</v>
      </c>
      <c r="S25" s="32">
        <v>379</v>
      </c>
      <c r="T25" s="32">
        <v>277</v>
      </c>
      <c r="U25" s="32">
        <v>261</v>
      </c>
      <c r="V25" s="32">
        <v>206</v>
      </c>
      <c r="W25" s="32">
        <v>263</v>
      </c>
      <c r="X25" s="32">
        <v>201</v>
      </c>
      <c r="Y25" s="32">
        <v>268</v>
      </c>
      <c r="Z25" s="32">
        <v>257</v>
      </c>
      <c r="AA25" s="32">
        <v>301</v>
      </c>
      <c r="AB25" s="32">
        <v>238</v>
      </c>
      <c r="AC25" s="32">
        <v>279</v>
      </c>
      <c r="AD25" s="32">
        <v>249</v>
      </c>
      <c r="AE25" s="32">
        <v>334</v>
      </c>
      <c r="AF25" s="32">
        <v>253</v>
      </c>
      <c r="AG25" s="29"/>
      <c r="AH25" s="32">
        <v>235</v>
      </c>
      <c r="AI25" s="32">
        <v>317</v>
      </c>
      <c r="AJ25" s="32">
        <v>242</v>
      </c>
      <c r="AK25" s="32">
        <v>339</v>
      </c>
      <c r="AL25" s="32">
        <v>210</v>
      </c>
      <c r="AM25" s="32">
        <v>301</v>
      </c>
      <c r="AN25" s="32">
        <v>188</v>
      </c>
      <c r="AO25" s="32">
        <v>315</v>
      </c>
      <c r="AP25" s="32">
        <v>240</v>
      </c>
      <c r="AQ25" s="32">
        <v>370</v>
      </c>
      <c r="AR25" s="32">
        <v>256</v>
      </c>
      <c r="AS25" s="32">
        <v>395</v>
      </c>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row>
    <row r="26" spans="1:80" x14ac:dyDescent="0.55000000000000004">
      <c r="A26" s="37">
        <f t="shared" si="2"/>
        <v>18</v>
      </c>
      <c r="B26" s="30" t="s">
        <v>568</v>
      </c>
      <c r="C26" s="32">
        <v>441</v>
      </c>
      <c r="D26" s="32">
        <v>961</v>
      </c>
      <c r="E26" s="32">
        <v>64</v>
      </c>
      <c r="F26" s="32">
        <v>1240</v>
      </c>
      <c r="G26" s="32">
        <v>881</v>
      </c>
      <c r="H26" s="32">
        <v>2291</v>
      </c>
      <c r="I26" s="32">
        <v>1086</v>
      </c>
      <c r="J26" s="32">
        <v>2697</v>
      </c>
      <c r="K26" s="32">
        <v>1787</v>
      </c>
      <c r="L26" s="32">
        <v>2392</v>
      </c>
      <c r="M26" s="32">
        <v>1247</v>
      </c>
      <c r="N26" s="32">
        <v>3305</v>
      </c>
      <c r="O26" s="32">
        <v>1845</v>
      </c>
      <c r="P26" s="32">
        <v>1989</v>
      </c>
      <c r="Q26" s="32">
        <v>2255</v>
      </c>
      <c r="R26" s="32">
        <v>2850</v>
      </c>
      <c r="S26" s="32">
        <v>1301</v>
      </c>
      <c r="T26" s="32">
        <v>1516</v>
      </c>
      <c r="U26" s="32">
        <v>1198</v>
      </c>
      <c r="V26" s="32">
        <v>1406</v>
      </c>
      <c r="W26" s="32">
        <v>2292</v>
      </c>
      <c r="X26" s="32">
        <v>1770</v>
      </c>
      <c r="Y26" s="32">
        <v>1644</v>
      </c>
      <c r="Z26" s="32">
        <v>706</v>
      </c>
      <c r="AA26" s="32">
        <v>1020</v>
      </c>
      <c r="AB26" s="32">
        <v>897</v>
      </c>
      <c r="AC26" s="32">
        <v>866</v>
      </c>
      <c r="AD26" s="32">
        <v>1095</v>
      </c>
      <c r="AE26" s="32">
        <v>512</v>
      </c>
      <c r="AF26" s="32">
        <v>675</v>
      </c>
      <c r="AG26" s="29"/>
      <c r="AH26" s="32">
        <v>557</v>
      </c>
      <c r="AI26" s="32">
        <v>1030</v>
      </c>
      <c r="AJ26" s="32">
        <v>644</v>
      </c>
      <c r="AK26" s="32">
        <v>623</v>
      </c>
      <c r="AL26" s="32">
        <v>374</v>
      </c>
      <c r="AM26" s="32">
        <v>927</v>
      </c>
      <c r="AN26" s="32">
        <v>445</v>
      </c>
      <c r="AO26" s="32">
        <v>505</v>
      </c>
      <c r="AP26" s="32">
        <v>584</v>
      </c>
      <c r="AQ26" s="32">
        <v>1809</v>
      </c>
      <c r="AR26" s="32">
        <v>-134</v>
      </c>
      <c r="AS26" s="32">
        <v>448</v>
      </c>
      <c r="AT26" s="32">
        <v>2508</v>
      </c>
      <c r="AU26" s="32">
        <v>3109</v>
      </c>
      <c r="AV26" s="32">
        <v>1149</v>
      </c>
      <c r="AW26" s="32">
        <v>-1342</v>
      </c>
      <c r="AX26" s="32">
        <v>1462</v>
      </c>
      <c r="AY26" s="32">
        <v>809</v>
      </c>
      <c r="AZ26" s="32">
        <v>812</v>
      </c>
      <c r="BA26" s="32">
        <v>877</v>
      </c>
      <c r="BB26" s="32">
        <v>1740</v>
      </c>
      <c r="BC26" s="32">
        <v>858</v>
      </c>
      <c r="BD26" s="32">
        <v>601</v>
      </c>
      <c r="BE26" s="32">
        <v>1052</v>
      </c>
      <c r="BF26" s="32">
        <v>949</v>
      </c>
      <c r="BG26" s="32">
        <v>1817</v>
      </c>
      <c r="BH26" s="32">
        <v>2007</v>
      </c>
      <c r="BI26" s="32">
        <v>458</v>
      </c>
      <c r="BJ26" s="32">
        <v>3277</v>
      </c>
      <c r="BK26" s="32">
        <v>-288</v>
      </c>
      <c r="BL26" s="32">
        <v>1341</v>
      </c>
      <c r="BM26" s="32">
        <v>1509</v>
      </c>
      <c r="BN26" s="32">
        <v>665</v>
      </c>
      <c r="BO26" s="32">
        <v>632</v>
      </c>
      <c r="BP26" s="32">
        <v>656</v>
      </c>
      <c r="BQ26" s="32">
        <v>645</v>
      </c>
      <c r="BR26" s="32">
        <v>566</v>
      </c>
      <c r="BS26" s="32">
        <v>633</v>
      </c>
      <c r="BT26" s="32">
        <v>608</v>
      </c>
      <c r="BU26" s="32">
        <v>611</v>
      </c>
      <c r="BV26" s="32">
        <v>820</v>
      </c>
      <c r="BW26" s="32">
        <v>903</v>
      </c>
      <c r="BX26" s="32">
        <v>798</v>
      </c>
      <c r="BY26" s="32">
        <v>926</v>
      </c>
      <c r="BZ26" s="32">
        <v>862</v>
      </c>
      <c r="CA26" s="32">
        <v>922</v>
      </c>
      <c r="CB26" s="32">
        <v>1759</v>
      </c>
    </row>
    <row r="27" spans="1:80" x14ac:dyDescent="0.55000000000000004">
      <c r="A27" s="37">
        <f t="shared" si="2"/>
        <v>19</v>
      </c>
      <c r="B27" s="31" t="s">
        <v>569</v>
      </c>
      <c r="C27" s="32">
        <v>231</v>
      </c>
      <c r="D27" s="32">
        <v>238</v>
      </c>
      <c r="E27" s="32">
        <v>387</v>
      </c>
      <c r="F27" s="32">
        <v>540</v>
      </c>
      <c r="G27" s="32">
        <v>654</v>
      </c>
      <c r="H27" s="32">
        <v>1336</v>
      </c>
      <c r="I27" s="32">
        <v>1275</v>
      </c>
      <c r="J27" s="32">
        <v>1767</v>
      </c>
      <c r="K27" s="32">
        <v>1445</v>
      </c>
      <c r="L27" s="32">
        <v>1832</v>
      </c>
      <c r="M27" s="32">
        <v>1423</v>
      </c>
      <c r="N27" s="32">
        <v>1926</v>
      </c>
      <c r="O27" s="32">
        <v>1350</v>
      </c>
      <c r="P27" s="32">
        <v>1748</v>
      </c>
      <c r="Q27" s="32">
        <v>1350</v>
      </c>
      <c r="R27" s="32">
        <v>1556</v>
      </c>
      <c r="S27" s="32">
        <v>1143</v>
      </c>
      <c r="T27" s="32">
        <v>1150</v>
      </c>
      <c r="U27" s="32">
        <v>959</v>
      </c>
      <c r="V27" s="32">
        <v>980</v>
      </c>
      <c r="W27" s="32">
        <v>837</v>
      </c>
      <c r="X27" s="32">
        <v>873</v>
      </c>
      <c r="Y27" s="32">
        <v>805</v>
      </c>
      <c r="Z27" s="32">
        <v>827</v>
      </c>
      <c r="AA27" s="32">
        <v>703</v>
      </c>
      <c r="AB27" s="32">
        <v>524</v>
      </c>
      <c r="AC27" s="32">
        <v>481</v>
      </c>
      <c r="AD27" s="32">
        <v>495</v>
      </c>
      <c r="AE27" s="32">
        <v>378</v>
      </c>
      <c r="AF27" s="32">
        <v>394</v>
      </c>
      <c r="AG27" s="29"/>
      <c r="AH27" s="32">
        <v>376</v>
      </c>
      <c r="AI27" s="32">
        <v>359</v>
      </c>
      <c r="AJ27" s="32">
        <v>210</v>
      </c>
      <c r="AK27" s="32">
        <v>268</v>
      </c>
      <c r="AL27" s="32">
        <v>281</v>
      </c>
      <c r="AM27" s="32">
        <v>282</v>
      </c>
      <c r="AN27" s="32">
        <v>355</v>
      </c>
      <c r="AO27" s="32">
        <v>377</v>
      </c>
      <c r="AP27" s="32">
        <v>339</v>
      </c>
      <c r="AQ27" s="32">
        <v>371</v>
      </c>
      <c r="AR27" s="32">
        <v>372</v>
      </c>
      <c r="AS27" s="32">
        <v>404</v>
      </c>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row>
    <row r="28" spans="1:80" x14ac:dyDescent="0.55000000000000004">
      <c r="A28" s="37">
        <f t="shared" si="2"/>
        <v>20</v>
      </c>
      <c r="B28" s="30" t="s">
        <v>570</v>
      </c>
      <c r="C28" s="32">
        <v>127</v>
      </c>
      <c r="D28" s="32">
        <v>-300</v>
      </c>
      <c r="E28" s="32">
        <v>381</v>
      </c>
      <c r="F28" s="32">
        <v>-801</v>
      </c>
      <c r="G28" s="32">
        <v>-113</v>
      </c>
      <c r="H28" s="32">
        <v>-325</v>
      </c>
      <c r="I28" s="32">
        <v>330</v>
      </c>
      <c r="J28" s="32">
        <v>-595</v>
      </c>
      <c r="K28" s="32">
        <v>-70</v>
      </c>
      <c r="L28" s="32">
        <v>-327</v>
      </c>
      <c r="M28" s="32">
        <v>460</v>
      </c>
      <c r="N28" s="32">
        <v>-711</v>
      </c>
      <c r="O28" s="32">
        <v>337</v>
      </c>
      <c r="P28" s="32">
        <v>414</v>
      </c>
      <c r="Q28" s="32">
        <v>80</v>
      </c>
      <c r="R28" s="32">
        <v>-243</v>
      </c>
      <c r="S28" s="32">
        <v>479</v>
      </c>
      <c r="T28" s="32">
        <v>622</v>
      </c>
      <c r="U28" s="32">
        <v>605</v>
      </c>
      <c r="V28" s="32">
        <v>-538</v>
      </c>
      <c r="W28" s="32">
        <v>261</v>
      </c>
      <c r="X28" s="32">
        <v>260</v>
      </c>
      <c r="Y28" s="32">
        <v>664</v>
      </c>
      <c r="Z28" s="32">
        <v>-212</v>
      </c>
      <c r="AA28" s="32">
        <v>795</v>
      </c>
      <c r="AB28" s="32">
        <v>575</v>
      </c>
      <c r="AC28" s="32">
        <v>599</v>
      </c>
      <c r="AD28" s="32">
        <v>-312</v>
      </c>
      <c r="AE28" s="32">
        <v>419</v>
      </c>
      <c r="AF28" s="32">
        <v>747</v>
      </c>
      <c r="AG28" s="29"/>
      <c r="AH28" s="32">
        <v>452</v>
      </c>
      <c r="AI28" s="32">
        <v>683</v>
      </c>
      <c r="AJ28" s="32">
        <v>822</v>
      </c>
      <c r="AK28" s="32">
        <v>315</v>
      </c>
      <c r="AL28" s="32">
        <v>577</v>
      </c>
      <c r="AM28" s="32">
        <v>410</v>
      </c>
      <c r="AN28" s="32">
        <v>653</v>
      </c>
      <c r="AO28" s="32">
        <v>585</v>
      </c>
      <c r="AP28" s="32">
        <v>461</v>
      </c>
      <c r="AQ28" s="32">
        <v>693</v>
      </c>
      <c r="AR28" s="32">
        <v>720</v>
      </c>
      <c r="AS28" s="32">
        <v>782</v>
      </c>
      <c r="AT28" s="32">
        <v>624</v>
      </c>
      <c r="AU28" s="32">
        <v>294</v>
      </c>
      <c r="AV28" s="32">
        <v>609</v>
      </c>
      <c r="AW28" s="32">
        <v>367</v>
      </c>
      <c r="AX28" s="32">
        <v>530</v>
      </c>
      <c r="AY28" s="32">
        <v>378</v>
      </c>
      <c r="AZ28" s="32">
        <v>735</v>
      </c>
      <c r="BA28" s="32">
        <v>364</v>
      </c>
      <c r="BB28" s="32">
        <v>604</v>
      </c>
      <c r="BC28" s="32">
        <v>313</v>
      </c>
      <c r="BD28" s="32">
        <v>806</v>
      </c>
      <c r="BE28" s="32">
        <v>359</v>
      </c>
      <c r="BF28" s="32">
        <v>657</v>
      </c>
      <c r="BG28" s="32">
        <v>273</v>
      </c>
      <c r="BH28" s="32">
        <v>884</v>
      </c>
      <c r="BI28" s="32">
        <v>312</v>
      </c>
      <c r="BJ28" s="32">
        <v>715</v>
      </c>
      <c r="BK28" s="32">
        <v>493</v>
      </c>
      <c r="BL28" s="32">
        <v>891</v>
      </c>
      <c r="BM28" s="32">
        <v>437</v>
      </c>
      <c r="BN28" s="32">
        <v>826</v>
      </c>
      <c r="BO28" s="32">
        <v>516</v>
      </c>
      <c r="BP28" s="32">
        <v>630</v>
      </c>
      <c r="BQ28" s="32">
        <v>648</v>
      </c>
      <c r="BR28" s="32">
        <v>856</v>
      </c>
      <c r="BS28" s="32">
        <v>577</v>
      </c>
      <c r="BT28" s="32">
        <v>78</v>
      </c>
      <c r="BU28" s="32">
        <v>1034</v>
      </c>
      <c r="BV28" s="32">
        <v>789</v>
      </c>
      <c r="BW28" s="32">
        <v>368</v>
      </c>
      <c r="BX28" s="32">
        <v>861</v>
      </c>
      <c r="BY28" s="32">
        <v>369</v>
      </c>
      <c r="BZ28" s="32">
        <v>1124</v>
      </c>
      <c r="CA28" s="32">
        <v>497</v>
      </c>
      <c r="CB28" s="32">
        <v>1136</v>
      </c>
    </row>
    <row r="29" spans="1:80" x14ac:dyDescent="0.55000000000000004">
      <c r="A29" s="37">
        <f t="shared" si="2"/>
        <v>21</v>
      </c>
      <c r="B29" s="30" t="s">
        <v>177</v>
      </c>
      <c r="C29" s="32">
        <v>27652</v>
      </c>
      <c r="D29" s="32">
        <v>35986</v>
      </c>
      <c r="E29" s="32">
        <v>43437</v>
      </c>
      <c r="F29" s="32">
        <v>14881</v>
      </c>
      <c r="G29" s="32">
        <v>24531</v>
      </c>
      <c r="H29" s="32">
        <v>33949</v>
      </c>
      <c r="I29" s="32">
        <v>40079</v>
      </c>
      <c r="J29" s="32">
        <v>21617</v>
      </c>
      <c r="K29" s="32">
        <v>25479</v>
      </c>
      <c r="L29" s="32">
        <v>29555</v>
      </c>
      <c r="M29" s="32">
        <v>40493</v>
      </c>
      <c r="N29" s="32">
        <v>18696</v>
      </c>
      <c r="O29" s="32">
        <v>26068</v>
      </c>
      <c r="P29" s="32">
        <v>28918</v>
      </c>
      <c r="Q29" s="32">
        <v>35813</v>
      </c>
      <c r="R29" s="32">
        <v>3810</v>
      </c>
      <c r="S29" s="32">
        <v>19931</v>
      </c>
      <c r="T29" s="32">
        <v>25930</v>
      </c>
      <c r="U29" s="32">
        <v>39399</v>
      </c>
      <c r="V29" s="32">
        <v>8312</v>
      </c>
      <c r="W29" s="32">
        <v>25409</v>
      </c>
      <c r="X29" s="32">
        <v>31031</v>
      </c>
      <c r="Y29" s="32">
        <v>42256</v>
      </c>
      <c r="Z29" s="32">
        <v>4640</v>
      </c>
      <c r="AA29" s="32">
        <v>30019</v>
      </c>
      <c r="AB29" s="32">
        <v>28876</v>
      </c>
      <c r="AC29" s="32">
        <v>37081</v>
      </c>
      <c r="AD29" s="32">
        <v>14050</v>
      </c>
      <c r="AE29" s="32">
        <v>21814</v>
      </c>
      <c r="AF29" s="32">
        <v>33539</v>
      </c>
      <c r="AG29" s="29"/>
      <c r="AH29" s="32">
        <v>19490</v>
      </c>
      <c r="AI29" s="32">
        <v>25404</v>
      </c>
      <c r="AJ29" s="32">
        <v>39615</v>
      </c>
      <c r="AK29" s="32">
        <v>43544</v>
      </c>
      <c r="AL29" s="32">
        <v>41100</v>
      </c>
      <c r="AM29" s="32">
        <v>10363</v>
      </c>
      <c r="AN29" s="32">
        <v>32942</v>
      </c>
      <c r="AO29" s="32">
        <v>54379</v>
      </c>
      <c r="AP29" s="32">
        <v>24991</v>
      </c>
      <c r="AQ29" s="32">
        <v>36225</v>
      </c>
      <c r="AR29" s="32">
        <v>52341</v>
      </c>
      <c r="AS29" s="32">
        <v>55716</v>
      </c>
      <c r="AT29" s="32">
        <v>32927</v>
      </c>
      <c r="AU29" s="32">
        <v>44222</v>
      </c>
      <c r="AV29" s="32">
        <v>49821</v>
      </c>
      <c r="AW29" s="32">
        <v>56460</v>
      </c>
      <c r="AX29" s="32">
        <v>38013</v>
      </c>
      <c r="AY29" s="32">
        <v>48698</v>
      </c>
      <c r="AZ29" s="32">
        <v>50651</v>
      </c>
      <c r="BA29" s="32">
        <v>66928</v>
      </c>
      <c r="BB29" s="32">
        <v>38663</v>
      </c>
      <c r="BC29" s="32">
        <v>51241</v>
      </c>
      <c r="BD29" s="32">
        <v>51989</v>
      </c>
      <c r="BE29" s="32">
        <v>65358</v>
      </c>
      <c r="BF29" s="32">
        <v>38603</v>
      </c>
      <c r="BG29" s="32">
        <v>46912</v>
      </c>
      <c r="BH29" s="32">
        <v>63922</v>
      </c>
      <c r="BI29" s="32">
        <v>61208</v>
      </c>
      <c r="BJ29" s="32">
        <v>37277</v>
      </c>
      <c r="BK29" s="32">
        <v>36453</v>
      </c>
      <c r="BL29" s="32">
        <v>45418</v>
      </c>
      <c r="BM29" s="32">
        <v>54823</v>
      </c>
      <c r="BN29" s="32">
        <v>33901</v>
      </c>
      <c r="BO29" s="32">
        <v>40232</v>
      </c>
      <c r="BP29" s="32">
        <v>39376</v>
      </c>
      <c r="BQ29" s="32">
        <v>36493</v>
      </c>
      <c r="BR29" s="32">
        <v>25654</v>
      </c>
      <c r="BS29" s="32">
        <v>34818</v>
      </c>
      <c r="BT29" s="32">
        <v>24623</v>
      </c>
      <c r="BU29" s="32">
        <v>30753</v>
      </c>
      <c r="BV29" s="32">
        <v>8439</v>
      </c>
      <c r="BW29" s="32">
        <v>20200</v>
      </c>
      <c r="BX29" s="32">
        <v>25943</v>
      </c>
      <c r="BY29" s="32">
        <v>9260</v>
      </c>
      <c r="BZ29" s="32">
        <v>24764</v>
      </c>
      <c r="CA29" s="32">
        <v>39644</v>
      </c>
      <c r="CB29" s="32">
        <v>39608</v>
      </c>
    </row>
    <row r="30" spans="1:80" x14ac:dyDescent="0.55000000000000004">
      <c r="A30" s="37">
        <f t="shared" si="2"/>
        <v>22</v>
      </c>
      <c r="B30" s="112" t="s">
        <v>221</v>
      </c>
      <c r="C30" s="113">
        <v>11.859412862136255</v>
      </c>
      <c r="D30" s="113">
        <v>14.398258733340535</v>
      </c>
      <c r="E30" s="113">
        <v>16.520052484454332</v>
      </c>
      <c r="F30" s="113">
        <v>6.6079921135716733</v>
      </c>
      <c r="G30" s="113">
        <v>8.6421188357395007</v>
      </c>
      <c r="H30" s="113">
        <v>10.652872437900868</v>
      </c>
      <c r="I30" s="113">
        <v>12.177107196461016</v>
      </c>
      <c r="J30" s="113">
        <v>7.2024015779513286</v>
      </c>
      <c r="K30" s="113">
        <v>8.0065991044072593</v>
      </c>
      <c r="L30" s="113">
        <v>8.7898786279997267</v>
      </c>
      <c r="M30" s="113">
        <v>11.715029654274556</v>
      </c>
      <c r="N30" s="113">
        <v>5.8718777383094798</v>
      </c>
      <c r="O30" s="113">
        <v>8.2272887946270767</v>
      </c>
      <c r="P30" s="113">
        <v>8.4789346062388393</v>
      </c>
      <c r="Q30" s="113">
        <v>10.344568617652751</v>
      </c>
      <c r="R30" s="113">
        <v>1.3996546783733146</v>
      </c>
      <c r="S30" s="113">
        <v>6.9394491196429122</v>
      </c>
      <c r="T30" s="113">
        <v>8.3152149513529459</v>
      </c>
      <c r="U30" s="113">
        <v>12.644784856683453</v>
      </c>
      <c r="V30" s="113">
        <v>3.0363470319634702</v>
      </c>
      <c r="W30" s="113">
        <v>8.7626608361583482</v>
      </c>
      <c r="X30" s="113">
        <v>9.9655728333686593</v>
      </c>
      <c r="Y30" s="113">
        <v>13.496309403276344</v>
      </c>
      <c r="Z30" s="113">
        <v>1.7034586819488446</v>
      </c>
      <c r="AA30" s="113">
        <v>10.178036814392129</v>
      </c>
      <c r="AB30" s="113">
        <v>9.0252730148212521</v>
      </c>
      <c r="AC30" s="113">
        <v>11.590746407684446</v>
      </c>
      <c r="AD30" s="113">
        <v>4.9948274207137802</v>
      </c>
      <c r="AE30" s="113">
        <v>7.4063762604828023</v>
      </c>
      <c r="AF30" s="113">
        <v>10.666060309242287</v>
      </c>
      <c r="AG30" s="114"/>
      <c r="AH30" s="113">
        <v>6.7428947049767336</v>
      </c>
      <c r="AI30" s="113">
        <v>7.5627850482870311</v>
      </c>
      <c r="AJ30" s="113">
        <v>12.16732957599398</v>
      </c>
      <c r="AK30" s="113">
        <v>11.940363991345814</v>
      </c>
      <c r="AL30" s="113">
        <v>12.04572098475967</v>
      </c>
      <c r="AM30" s="113">
        <v>3.1911683192708011</v>
      </c>
      <c r="AN30" s="113">
        <v>9.651777735456557</v>
      </c>
      <c r="AO30" s="113">
        <v>13.785611795306012</v>
      </c>
      <c r="AP30" s="113">
        <v>7.6012008139255487</v>
      </c>
      <c r="AQ30" s="113">
        <v>9.8870056497175138</v>
      </c>
      <c r="AR30" s="113">
        <v>14.249816231521059</v>
      </c>
      <c r="AS30" s="113">
        <v>13.612043565575574</v>
      </c>
      <c r="AT30" s="113">
        <v>9.8262566698100819</v>
      </c>
      <c r="AU30" s="113">
        <v>12.134333231806869</v>
      </c>
      <c r="AV30" s="113">
        <v>14.011981100236248</v>
      </c>
      <c r="AW30" s="113">
        <v>14.026597370075104</v>
      </c>
      <c r="AX30" s="113">
        <v>11.0125471132369</v>
      </c>
      <c r="AY30" s="113">
        <v>13.08646288209607</v>
      </c>
      <c r="AZ30" s="113">
        <v>13.955519553873028</v>
      </c>
      <c r="BA30" s="113">
        <v>16.3569754454739</v>
      </c>
      <c r="BB30" s="113">
        <v>11.026251622010866</v>
      </c>
      <c r="BC30" s="113">
        <v>13.542027300236532</v>
      </c>
      <c r="BD30" s="113">
        <v>14.097603171547188</v>
      </c>
      <c r="BE30" s="113">
        <v>15.933281000882502</v>
      </c>
      <c r="BF30" s="113">
        <v>11.127862463390448</v>
      </c>
      <c r="BG30" s="113">
        <v>12.526736004486041</v>
      </c>
      <c r="BH30" s="113">
        <v>16.477672575793118</v>
      </c>
      <c r="BI30" s="113">
        <v>15.578082568316997</v>
      </c>
      <c r="BJ30" s="113">
        <v>11.036306092661508</v>
      </c>
      <c r="BK30" s="113">
        <v>11.066786888530652</v>
      </c>
      <c r="BL30" s="113">
        <v>13.433224293260615</v>
      </c>
      <c r="BM30" s="113">
        <v>14.552061517716602</v>
      </c>
      <c r="BN30" s="113">
        <v>10.57562126042713</v>
      </c>
      <c r="BO30" s="113">
        <v>11.345069806920629</v>
      </c>
      <c r="BP30" s="113">
        <v>11.387587483370929</v>
      </c>
      <c r="BQ30" s="113">
        <v>9.1734978343878595</v>
      </c>
      <c r="BR30" s="113">
        <v>7.3974538271889738</v>
      </c>
      <c r="BS30" s="113">
        <v>8.9944356326174226</v>
      </c>
      <c r="BT30" s="113">
        <v>6.2525234314096432</v>
      </c>
      <c r="BU30" s="113">
        <v>7.2642193556616412</v>
      </c>
      <c r="BV30" s="113">
        <v>2.4264363387522496</v>
      </c>
      <c r="BW30" s="113">
        <v>5.1697574308864853</v>
      </c>
      <c r="BX30" s="113">
        <v>6.6974738934569071</v>
      </c>
      <c r="BY30" s="113">
        <v>2.2768849460038947</v>
      </c>
      <c r="BZ30" s="113">
        <v>6.7698750946563262</v>
      </c>
      <c r="CA30" s="113">
        <v>9.3900850328051355</v>
      </c>
      <c r="CB30" s="113">
        <v>9.8521481304598737</v>
      </c>
    </row>
    <row r="31" spans="1:80" x14ac:dyDescent="0.55000000000000004">
      <c r="A31" s="37">
        <f t="shared" si="2"/>
        <v>23</v>
      </c>
      <c r="B31" s="30" t="s">
        <v>571</v>
      </c>
      <c r="C31" s="32">
        <v>-378</v>
      </c>
      <c r="D31" s="32">
        <v>-774</v>
      </c>
      <c r="E31" s="32">
        <v>-243</v>
      </c>
      <c r="F31" s="32">
        <v>-3653</v>
      </c>
      <c r="G31" s="32">
        <v>-332</v>
      </c>
      <c r="H31" s="32">
        <v>-892</v>
      </c>
      <c r="I31" s="32">
        <v>-201</v>
      </c>
      <c r="J31" s="32">
        <v>-1624</v>
      </c>
      <c r="K31" s="32">
        <v>-575</v>
      </c>
      <c r="L31" s="32">
        <v>-548</v>
      </c>
      <c r="M31" s="32">
        <v>-281</v>
      </c>
      <c r="N31" s="32">
        <v>-2422</v>
      </c>
      <c r="O31" s="32">
        <v>-524</v>
      </c>
      <c r="P31" s="32">
        <v>-701</v>
      </c>
      <c r="Q31" s="32">
        <v>-211</v>
      </c>
      <c r="R31" s="32">
        <v>-1160</v>
      </c>
      <c r="S31" s="32">
        <v>-604</v>
      </c>
      <c r="T31" s="32">
        <v>-4660</v>
      </c>
      <c r="U31" s="32">
        <v>-2692</v>
      </c>
      <c r="V31" s="32">
        <v>-2655</v>
      </c>
      <c r="W31" s="32">
        <v>-2267</v>
      </c>
      <c r="X31" s="32">
        <v>-569</v>
      </c>
      <c r="Y31" s="32">
        <v>-201</v>
      </c>
      <c r="Z31" s="32">
        <v>-4280</v>
      </c>
      <c r="AA31" s="32">
        <v>-1663</v>
      </c>
      <c r="AB31" s="32">
        <v>-1377</v>
      </c>
      <c r="AC31" s="32">
        <v>-440</v>
      </c>
      <c r="AD31" s="32">
        <v>-1289</v>
      </c>
      <c r="AE31" s="32">
        <v>20</v>
      </c>
      <c r="AF31" s="32">
        <v>-674</v>
      </c>
      <c r="AG31" s="29"/>
      <c r="AH31" s="32">
        <v>-231</v>
      </c>
      <c r="AI31" s="32">
        <v>-6308</v>
      </c>
      <c r="AJ31" s="32">
        <v>-3481</v>
      </c>
      <c r="AK31" s="32">
        <v>-3094</v>
      </c>
      <c r="AL31" s="32">
        <v>-522</v>
      </c>
      <c r="AM31" s="32">
        <v>-561</v>
      </c>
      <c r="AN31" s="32">
        <v>-461</v>
      </c>
      <c r="AO31" s="32">
        <v>-10479</v>
      </c>
      <c r="AP31" s="32">
        <v>-449</v>
      </c>
      <c r="AQ31" s="32">
        <v>-1632</v>
      </c>
      <c r="AR31" s="32">
        <v>-742</v>
      </c>
      <c r="AS31" s="32">
        <v>-4871</v>
      </c>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row>
    <row r="32" spans="1:80" x14ac:dyDescent="0.55000000000000004">
      <c r="A32" s="37">
        <f t="shared" si="2"/>
        <v>24</v>
      </c>
      <c r="B32" s="31" t="s">
        <v>178</v>
      </c>
      <c r="C32" s="32">
        <v>210</v>
      </c>
      <c r="D32" s="32">
        <v>80</v>
      </c>
      <c r="E32" s="32">
        <v>59</v>
      </c>
      <c r="F32" s="32">
        <v>1314</v>
      </c>
      <c r="G32" s="32">
        <v>194</v>
      </c>
      <c r="H32" s="32">
        <v>73</v>
      </c>
      <c r="I32" s="32">
        <v>529</v>
      </c>
      <c r="J32" s="32">
        <v>1055</v>
      </c>
      <c r="K32" s="32">
        <v>99</v>
      </c>
      <c r="L32" s="32">
        <v>198</v>
      </c>
      <c r="M32" s="32">
        <v>34</v>
      </c>
      <c r="N32" s="32">
        <v>216</v>
      </c>
      <c r="O32" s="32">
        <v>175</v>
      </c>
      <c r="P32" s="32">
        <v>220</v>
      </c>
      <c r="Q32" s="32">
        <v>654</v>
      </c>
      <c r="R32" s="32">
        <v>879</v>
      </c>
      <c r="S32" s="32">
        <v>39</v>
      </c>
      <c r="T32" s="32">
        <v>63</v>
      </c>
      <c r="U32" s="32">
        <v>20</v>
      </c>
      <c r="V32" s="32">
        <v>518</v>
      </c>
      <c r="W32" s="32">
        <v>89</v>
      </c>
      <c r="X32" s="32">
        <v>187</v>
      </c>
      <c r="Y32" s="32">
        <v>74</v>
      </c>
      <c r="Z32" s="32">
        <v>998</v>
      </c>
      <c r="AA32" s="32">
        <v>91</v>
      </c>
      <c r="AB32" s="32">
        <v>84</v>
      </c>
      <c r="AC32" s="32">
        <v>75</v>
      </c>
      <c r="AD32" s="32">
        <v>23</v>
      </c>
      <c r="AE32" s="32">
        <v>392</v>
      </c>
      <c r="AF32" s="32">
        <v>58</v>
      </c>
      <c r="AG32" s="29"/>
      <c r="AH32" s="32">
        <v>390</v>
      </c>
      <c r="AI32" s="32">
        <v>405</v>
      </c>
      <c r="AJ32" s="32">
        <v>11</v>
      </c>
      <c r="AK32" s="32">
        <v>87</v>
      </c>
      <c r="AL32" s="32">
        <v>58</v>
      </c>
      <c r="AM32" s="32">
        <v>18</v>
      </c>
      <c r="AN32" s="32">
        <v>132</v>
      </c>
      <c r="AO32" s="32">
        <v>124</v>
      </c>
      <c r="AP32" s="32">
        <v>144</v>
      </c>
      <c r="AQ32" s="32">
        <v>547</v>
      </c>
      <c r="AR32" s="32">
        <v>140</v>
      </c>
      <c r="AS32" s="32">
        <v>730</v>
      </c>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row>
    <row r="33" spans="1:80" x14ac:dyDescent="0.55000000000000004">
      <c r="A33" s="37">
        <f t="shared" si="2"/>
        <v>25</v>
      </c>
      <c r="B33" s="31" t="s">
        <v>179</v>
      </c>
      <c r="C33" s="32">
        <v>588</v>
      </c>
      <c r="D33" s="32">
        <v>854</v>
      </c>
      <c r="E33" s="32">
        <v>302</v>
      </c>
      <c r="F33" s="32">
        <v>4967</v>
      </c>
      <c r="G33" s="32">
        <v>526</v>
      </c>
      <c r="H33" s="32">
        <v>965</v>
      </c>
      <c r="I33" s="32">
        <v>730</v>
      </c>
      <c r="J33" s="32">
        <v>2679</v>
      </c>
      <c r="K33" s="32">
        <v>674</v>
      </c>
      <c r="L33" s="32">
        <v>746</v>
      </c>
      <c r="M33" s="32">
        <v>315</v>
      </c>
      <c r="N33" s="32">
        <v>2638</v>
      </c>
      <c r="O33" s="32">
        <v>699</v>
      </c>
      <c r="P33" s="32">
        <v>921</v>
      </c>
      <c r="Q33" s="32">
        <v>865</v>
      </c>
      <c r="R33" s="32">
        <v>2039</v>
      </c>
      <c r="S33" s="32">
        <v>643</v>
      </c>
      <c r="T33" s="32">
        <v>4723</v>
      </c>
      <c r="U33" s="32">
        <v>2712</v>
      </c>
      <c r="V33" s="32">
        <v>3173</v>
      </c>
      <c r="W33" s="32">
        <v>2356</v>
      </c>
      <c r="X33" s="32">
        <v>756</v>
      </c>
      <c r="Y33" s="32">
        <v>275</v>
      </c>
      <c r="Z33" s="32">
        <v>5278</v>
      </c>
      <c r="AA33" s="32">
        <v>1754</v>
      </c>
      <c r="AB33" s="32">
        <v>1461</v>
      </c>
      <c r="AC33" s="32">
        <v>515</v>
      </c>
      <c r="AD33" s="32">
        <v>1312</v>
      </c>
      <c r="AE33" s="32">
        <v>372</v>
      </c>
      <c r="AF33" s="32">
        <v>732</v>
      </c>
      <c r="AG33" s="29"/>
      <c r="AH33" s="32">
        <v>621</v>
      </c>
      <c r="AI33" s="32">
        <v>6713</v>
      </c>
      <c r="AJ33" s="32">
        <v>3492</v>
      </c>
      <c r="AK33" s="32">
        <v>3181</v>
      </c>
      <c r="AL33" s="32">
        <v>580</v>
      </c>
      <c r="AM33" s="32">
        <v>579</v>
      </c>
      <c r="AN33" s="32">
        <v>593</v>
      </c>
      <c r="AO33" s="32">
        <v>10603</v>
      </c>
      <c r="AP33" s="32">
        <v>593</v>
      </c>
      <c r="AQ33" s="32">
        <v>2179</v>
      </c>
      <c r="AR33" s="32">
        <v>882</v>
      </c>
      <c r="AS33" s="32">
        <v>5601</v>
      </c>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row>
    <row r="34" spans="1:80" x14ac:dyDescent="0.55000000000000004">
      <c r="A34" s="37">
        <f t="shared" si="2"/>
        <v>26</v>
      </c>
      <c r="B34" s="30" t="s">
        <v>180</v>
      </c>
      <c r="C34" s="32">
        <v>27274</v>
      </c>
      <c r="D34" s="32">
        <v>35212</v>
      </c>
      <c r="E34" s="32">
        <v>43193</v>
      </c>
      <c r="F34" s="32">
        <v>11229</v>
      </c>
      <c r="G34" s="32">
        <v>24200</v>
      </c>
      <c r="H34" s="32">
        <v>33056</v>
      </c>
      <c r="I34" s="32">
        <v>39878</v>
      </c>
      <c r="J34" s="32">
        <v>19993</v>
      </c>
      <c r="K34" s="32">
        <v>24904</v>
      </c>
      <c r="L34" s="32">
        <v>29008</v>
      </c>
      <c r="M34" s="32">
        <v>40211</v>
      </c>
      <c r="N34" s="32">
        <v>16274</v>
      </c>
      <c r="O34" s="32">
        <v>25543</v>
      </c>
      <c r="P34" s="32">
        <v>28218</v>
      </c>
      <c r="Q34" s="32">
        <v>35602</v>
      </c>
      <c r="R34" s="32">
        <v>2650</v>
      </c>
      <c r="S34" s="32">
        <v>19326</v>
      </c>
      <c r="T34" s="32">
        <v>21271</v>
      </c>
      <c r="U34" s="32">
        <v>36707</v>
      </c>
      <c r="V34" s="32">
        <v>5657</v>
      </c>
      <c r="W34" s="32">
        <v>23142</v>
      </c>
      <c r="X34" s="32">
        <v>30463</v>
      </c>
      <c r="Y34" s="32">
        <v>42054</v>
      </c>
      <c r="Z34" s="32">
        <v>359</v>
      </c>
      <c r="AA34" s="32">
        <v>28356</v>
      </c>
      <c r="AB34" s="32">
        <v>27499</v>
      </c>
      <c r="AC34" s="32">
        <v>36642</v>
      </c>
      <c r="AD34" s="32">
        <v>12761</v>
      </c>
      <c r="AE34" s="32">
        <v>21834</v>
      </c>
      <c r="AF34" s="32">
        <v>32865</v>
      </c>
      <c r="AG34" s="29"/>
      <c r="AH34" s="32">
        <v>19259</v>
      </c>
      <c r="AI34" s="32">
        <v>19096</v>
      </c>
      <c r="AJ34" s="32">
        <v>36134</v>
      </c>
      <c r="AK34" s="32">
        <v>40450</v>
      </c>
      <c r="AL34" s="32">
        <v>40578</v>
      </c>
      <c r="AM34" s="32">
        <v>9802</v>
      </c>
      <c r="AN34" s="32">
        <v>32481</v>
      </c>
      <c r="AO34" s="32">
        <v>43900</v>
      </c>
      <c r="AP34" s="32">
        <v>24542</v>
      </c>
      <c r="AQ34" s="32">
        <v>34593</v>
      </c>
      <c r="AR34" s="32">
        <v>51599</v>
      </c>
      <c r="AS34" s="32">
        <v>50845</v>
      </c>
      <c r="AT34" s="32">
        <v>32927</v>
      </c>
      <c r="AU34" s="32">
        <v>44222</v>
      </c>
      <c r="AV34" s="32">
        <v>49821</v>
      </c>
      <c r="AW34" s="32">
        <v>56460</v>
      </c>
      <c r="AX34" s="32">
        <v>38013</v>
      </c>
      <c r="AY34" s="32">
        <v>48698</v>
      </c>
      <c r="AZ34" s="32">
        <v>50651</v>
      </c>
      <c r="BA34" s="32">
        <v>66928</v>
      </c>
      <c r="BB34" s="32">
        <v>38663</v>
      </c>
      <c r="BC34" s="32">
        <v>51241</v>
      </c>
      <c r="BD34" s="32">
        <v>51989</v>
      </c>
      <c r="BE34" s="32">
        <v>65358</v>
      </c>
      <c r="BF34" s="32">
        <v>38603</v>
      </c>
      <c r="BG34" s="32">
        <v>46912</v>
      </c>
      <c r="BH34" s="32">
        <v>63922</v>
      </c>
      <c r="BI34" s="32">
        <v>61208</v>
      </c>
      <c r="BJ34" s="32">
        <v>37277</v>
      </c>
      <c r="BK34" s="32">
        <v>36453</v>
      </c>
      <c r="BL34" s="32">
        <v>45418</v>
      </c>
      <c r="BM34" s="32">
        <v>54823</v>
      </c>
      <c r="BN34" s="32">
        <v>33901</v>
      </c>
      <c r="BO34" s="32">
        <v>40232</v>
      </c>
      <c r="BP34" s="32">
        <v>39376</v>
      </c>
      <c r="BQ34" s="32">
        <v>36493</v>
      </c>
      <c r="BR34" s="32">
        <v>25654</v>
      </c>
      <c r="BS34" s="32">
        <v>34818</v>
      </c>
      <c r="BT34" s="32">
        <v>24623</v>
      </c>
      <c r="BU34" s="32">
        <v>30753</v>
      </c>
      <c r="BV34" s="32">
        <v>8439</v>
      </c>
      <c r="BW34" s="32">
        <v>20200</v>
      </c>
      <c r="BX34" s="32">
        <v>25943</v>
      </c>
      <c r="BY34" s="32">
        <v>9260</v>
      </c>
      <c r="BZ34" s="32">
        <v>24764</v>
      </c>
      <c r="CA34" s="32">
        <v>39644</v>
      </c>
      <c r="CB34" s="32">
        <v>39608</v>
      </c>
    </row>
    <row r="35" spans="1:80" x14ac:dyDescent="0.55000000000000004">
      <c r="A35" s="37">
        <f t="shared" si="2"/>
        <v>27</v>
      </c>
      <c r="B35" s="112" t="s">
        <v>222</v>
      </c>
      <c r="C35" s="113">
        <v>11.697295906332425</v>
      </c>
      <c r="D35" s="113">
        <v>14.088575738297864</v>
      </c>
      <c r="E35" s="113">
        <v>16.427253884039782</v>
      </c>
      <c r="F35" s="113">
        <v>4.9863008832266864</v>
      </c>
      <c r="G35" s="113">
        <v>8.5255095929597609</v>
      </c>
      <c r="H35" s="113">
        <v>10.372657554191612</v>
      </c>
      <c r="I35" s="113">
        <v>12.116037844768393</v>
      </c>
      <c r="J35" s="113">
        <v>6.6613135378628359</v>
      </c>
      <c r="K35" s="113">
        <v>7.8259093408751674</v>
      </c>
      <c r="L35" s="113">
        <v>8.6271967261382532</v>
      </c>
      <c r="M35" s="113">
        <v>11.633444235498336</v>
      </c>
      <c r="N35" s="113">
        <v>5.1111969572768761</v>
      </c>
      <c r="O35" s="113">
        <v>8.0615942028985508</v>
      </c>
      <c r="P35" s="113">
        <v>8.2736903215591528</v>
      </c>
      <c r="Q35" s="113">
        <v>10.283621364467463</v>
      </c>
      <c r="R35" s="113">
        <v>0.97351309650637374</v>
      </c>
      <c r="S35" s="113">
        <v>6.7288040583121242</v>
      </c>
      <c r="T35" s="113">
        <v>6.8211699664569432</v>
      </c>
      <c r="U35" s="113">
        <v>11.780809607712872</v>
      </c>
      <c r="V35" s="113">
        <v>2.0664840182648399</v>
      </c>
      <c r="W35" s="113">
        <v>7.9808531256789523</v>
      </c>
      <c r="X35" s="113">
        <v>9.7831602340533497</v>
      </c>
      <c r="Y35" s="113">
        <v>13.43179183181994</v>
      </c>
      <c r="Z35" s="113">
        <v>0.13179777302147314</v>
      </c>
      <c r="AA35" s="113">
        <v>9.6141914090710276</v>
      </c>
      <c r="AB35" s="113">
        <v>8.5948878873309873</v>
      </c>
      <c r="AC35" s="113">
        <v>11.453524173306368</v>
      </c>
      <c r="AD35" s="113">
        <v>4.5365831114397546</v>
      </c>
      <c r="AE35" s="113">
        <v>7.4131667402301966</v>
      </c>
      <c r="AF35" s="113">
        <v>10.451715079854729</v>
      </c>
      <c r="AG35" s="114"/>
      <c r="AH35" s="113">
        <v>6.6629763531630024</v>
      </c>
      <c r="AI35" s="113">
        <v>5.6848899103325916</v>
      </c>
      <c r="AJ35" s="113">
        <v>11.098177127324661</v>
      </c>
      <c r="AK35" s="113">
        <v>11.091946616065087</v>
      </c>
      <c r="AL35" s="113">
        <v>11.892731535756154</v>
      </c>
      <c r="AM35" s="113">
        <v>3.0184147317854282</v>
      </c>
      <c r="AN35" s="113">
        <v>9.5167079298574588</v>
      </c>
      <c r="AO35" s="113">
        <v>11.129082142259584</v>
      </c>
      <c r="AP35" s="113">
        <v>7.4646340832844142</v>
      </c>
      <c r="AQ35" s="113">
        <v>9.4415786457053965</v>
      </c>
      <c r="AR35" s="113">
        <v>14.047807029484632</v>
      </c>
      <c r="AS35" s="113">
        <v>12.422003645123304</v>
      </c>
      <c r="AT35" s="113">
        <v>9.8262566698100819</v>
      </c>
      <c r="AU35" s="113">
        <v>12.134333231806869</v>
      </c>
      <c r="AV35" s="113">
        <v>14.011981100236248</v>
      </c>
      <c r="AW35" s="113">
        <v>14.026597370075104</v>
      </c>
      <c r="AX35" s="113">
        <v>11.0125471132369</v>
      </c>
      <c r="AY35" s="113">
        <v>13.08646288209607</v>
      </c>
      <c r="AZ35" s="113">
        <v>13.955519553873028</v>
      </c>
      <c r="BA35" s="113">
        <v>16.3569754454739</v>
      </c>
      <c r="BB35" s="113">
        <v>11.026251622010866</v>
      </c>
      <c r="BC35" s="113">
        <v>13.542027300236532</v>
      </c>
      <c r="BD35" s="113">
        <v>14.097603171547188</v>
      </c>
      <c r="BE35" s="113">
        <v>15.933281000882502</v>
      </c>
      <c r="BF35" s="113">
        <v>11.127862463390448</v>
      </c>
      <c r="BG35" s="113">
        <v>12.526736004486041</v>
      </c>
      <c r="BH35" s="113">
        <v>16.477672575793118</v>
      </c>
      <c r="BI35" s="113">
        <v>15.578082568316997</v>
      </c>
      <c r="BJ35" s="113">
        <v>11.036306092661508</v>
      </c>
      <c r="BK35" s="113">
        <v>11.066786888530652</v>
      </c>
      <c r="BL35" s="113">
        <v>13.433224293260615</v>
      </c>
      <c r="BM35" s="113">
        <v>14.552061517716602</v>
      </c>
      <c r="BN35" s="113">
        <v>10.57562126042713</v>
      </c>
      <c r="BO35" s="113">
        <v>11.345069806920629</v>
      </c>
      <c r="BP35" s="113">
        <v>11.387587483370929</v>
      </c>
      <c r="BQ35" s="113">
        <v>9.1734978343878595</v>
      </c>
      <c r="BR35" s="113">
        <v>7.3974538271889738</v>
      </c>
      <c r="BS35" s="113">
        <v>8.9944356326174226</v>
      </c>
      <c r="BT35" s="113">
        <v>6.2525234314096432</v>
      </c>
      <c r="BU35" s="113">
        <v>7.2642193556616412</v>
      </c>
      <c r="BV35" s="113">
        <v>2.4264363387522496</v>
      </c>
      <c r="BW35" s="113">
        <v>5.1697574308864853</v>
      </c>
      <c r="BX35" s="113">
        <v>6.6974738934569071</v>
      </c>
      <c r="BY35" s="113">
        <v>2.2768849460038947</v>
      </c>
      <c r="BZ35" s="113">
        <v>6.7698750946563262</v>
      </c>
      <c r="CA35" s="113">
        <v>9.3900850328051355</v>
      </c>
      <c r="CB35" s="113">
        <v>9.8521481304598737</v>
      </c>
    </row>
    <row r="36" spans="1:80" x14ac:dyDescent="0.55000000000000004">
      <c r="A36" s="37">
        <f t="shared" si="2"/>
        <v>28</v>
      </c>
      <c r="B36" s="30" t="s">
        <v>572</v>
      </c>
      <c r="C36" s="32">
        <v>11878</v>
      </c>
      <c r="D36" s="32">
        <v>11492</v>
      </c>
      <c r="E36" s="32">
        <v>17319</v>
      </c>
      <c r="F36" s="32">
        <v>3977</v>
      </c>
      <c r="G36" s="32">
        <v>10914</v>
      </c>
      <c r="H36" s="32">
        <v>16312</v>
      </c>
      <c r="I36" s="32">
        <v>11170</v>
      </c>
      <c r="J36" s="32">
        <v>6726</v>
      </c>
      <c r="K36" s="32">
        <v>11509</v>
      </c>
      <c r="L36" s="32">
        <v>12526</v>
      </c>
      <c r="M36" s="32">
        <v>15522</v>
      </c>
      <c r="N36" s="32">
        <v>3213</v>
      </c>
      <c r="O36" s="32">
        <v>7981</v>
      </c>
      <c r="P36" s="32">
        <v>12738</v>
      </c>
      <c r="Q36" s="32">
        <v>13388</v>
      </c>
      <c r="R36" s="32">
        <v>-7537</v>
      </c>
      <c r="S36" s="32">
        <v>7284</v>
      </c>
      <c r="T36" s="32">
        <v>7778</v>
      </c>
      <c r="U36" s="32">
        <v>16983</v>
      </c>
      <c r="V36" s="32">
        <v>9595</v>
      </c>
      <c r="W36" s="32">
        <v>10350</v>
      </c>
      <c r="X36" s="32">
        <v>14935</v>
      </c>
      <c r="Y36" s="32">
        <v>18289</v>
      </c>
      <c r="Z36" s="32">
        <v>4603</v>
      </c>
      <c r="AA36" s="32">
        <v>12705</v>
      </c>
      <c r="AB36" s="32">
        <v>11485</v>
      </c>
      <c r="AC36" s="32">
        <v>17289</v>
      </c>
      <c r="AD36" s="32">
        <v>9293</v>
      </c>
      <c r="AE36" s="32">
        <v>5791</v>
      </c>
      <c r="AF36" s="32">
        <v>12424</v>
      </c>
      <c r="AG36" s="29"/>
      <c r="AH36" s="32">
        <v>8261</v>
      </c>
      <c r="AI36" s="32">
        <v>11041</v>
      </c>
      <c r="AJ36" s="32">
        <v>14616</v>
      </c>
      <c r="AK36" s="32">
        <v>15215</v>
      </c>
      <c r="AL36" s="32">
        <v>14786</v>
      </c>
      <c r="AM36" s="32">
        <v>3388</v>
      </c>
      <c r="AN36" s="32">
        <v>13203</v>
      </c>
      <c r="AO36" s="32">
        <v>14962</v>
      </c>
      <c r="AP36" s="32">
        <v>12518</v>
      </c>
      <c r="AQ36" s="32">
        <v>12590</v>
      </c>
      <c r="AR36" s="32">
        <v>17576</v>
      </c>
      <c r="AS36" s="32">
        <v>19415</v>
      </c>
      <c r="AT36" s="32">
        <v>11880</v>
      </c>
      <c r="AU36" s="32">
        <v>14624</v>
      </c>
      <c r="AV36" s="32">
        <v>13381</v>
      </c>
      <c r="AW36" s="32">
        <v>15656</v>
      </c>
      <c r="AX36" s="32">
        <v>13389</v>
      </c>
      <c r="AY36" s="32">
        <v>16374</v>
      </c>
      <c r="AZ36" s="32">
        <v>10377</v>
      </c>
      <c r="BA36" s="32">
        <v>15543</v>
      </c>
      <c r="BB36" s="32">
        <v>10507</v>
      </c>
      <c r="BC36" s="32">
        <v>15909</v>
      </c>
      <c r="BD36" s="32">
        <v>14871</v>
      </c>
      <c r="BE36" s="32">
        <v>10633</v>
      </c>
      <c r="BF36" s="32">
        <v>11597</v>
      </c>
      <c r="BG36" s="32">
        <v>15686</v>
      </c>
      <c r="BH36" s="32">
        <v>17083</v>
      </c>
      <c r="BI36" s="32">
        <v>15930</v>
      </c>
      <c r="BJ36" s="32">
        <v>10118</v>
      </c>
      <c r="BK36" s="32">
        <v>12069</v>
      </c>
      <c r="BL36" s="32">
        <v>9609</v>
      </c>
      <c r="BM36" s="32">
        <v>14108</v>
      </c>
      <c r="BN36" s="32">
        <v>7673</v>
      </c>
      <c r="BO36" s="32">
        <v>13005</v>
      </c>
      <c r="BP36" s="32">
        <v>9469</v>
      </c>
      <c r="BQ36" s="32">
        <v>8440</v>
      </c>
      <c r="BR36" s="32">
        <v>6884</v>
      </c>
      <c r="BS36" s="32">
        <v>13829</v>
      </c>
      <c r="BT36" s="32">
        <v>4912</v>
      </c>
      <c r="BU36" s="32">
        <v>2481</v>
      </c>
      <c r="BV36" s="32">
        <v>3068</v>
      </c>
      <c r="BW36" s="32">
        <v>7840</v>
      </c>
      <c r="BX36" s="32">
        <v>9128</v>
      </c>
      <c r="BY36" s="32">
        <v>-2351</v>
      </c>
      <c r="BZ36" s="32">
        <v>7438</v>
      </c>
      <c r="CA36" s="32">
        <v>12151</v>
      </c>
      <c r="CB36" s="32">
        <v>11510</v>
      </c>
    </row>
    <row r="37" spans="1:80" x14ac:dyDescent="0.55000000000000004">
      <c r="A37" s="37">
        <f t="shared" si="2"/>
        <v>29</v>
      </c>
      <c r="B37" s="31" t="s">
        <v>573</v>
      </c>
      <c r="C37" s="29"/>
      <c r="D37" s="29"/>
      <c r="E37" s="29"/>
      <c r="F37" s="29"/>
      <c r="G37" s="29"/>
      <c r="H37" s="29"/>
      <c r="I37" s="29"/>
      <c r="J37" s="29"/>
      <c r="K37" s="29"/>
      <c r="L37" s="29"/>
      <c r="M37" s="29"/>
      <c r="N37" s="29"/>
      <c r="O37" s="32">
        <v>6130</v>
      </c>
      <c r="P37" s="32">
        <v>15342</v>
      </c>
      <c r="Q37" s="32">
        <v>8556</v>
      </c>
      <c r="R37" s="32">
        <v>6799</v>
      </c>
      <c r="S37" s="32">
        <v>5246</v>
      </c>
      <c r="T37" s="32">
        <v>15796</v>
      </c>
      <c r="U37" s="32">
        <v>8440</v>
      </c>
      <c r="V37" s="32">
        <v>7424</v>
      </c>
      <c r="W37" s="32">
        <v>5254</v>
      </c>
      <c r="X37" s="32">
        <v>14261</v>
      </c>
      <c r="Y37" s="32">
        <v>11091</v>
      </c>
      <c r="Z37" s="32">
        <v>8389</v>
      </c>
      <c r="AA37" s="32">
        <v>6719</v>
      </c>
      <c r="AB37" s="32">
        <v>14064</v>
      </c>
      <c r="AC37" s="32">
        <v>7957</v>
      </c>
      <c r="AD37" s="32">
        <v>9912</v>
      </c>
      <c r="AE37" s="32">
        <v>5007</v>
      </c>
      <c r="AF37" s="32">
        <v>15059</v>
      </c>
      <c r="AG37" s="29"/>
      <c r="AH37" s="32">
        <v>11129</v>
      </c>
      <c r="AI37" s="32">
        <v>7750</v>
      </c>
      <c r="AJ37" s="32">
        <v>17481</v>
      </c>
      <c r="AK37" s="32">
        <v>14392</v>
      </c>
      <c r="AL37" s="32">
        <v>8196</v>
      </c>
      <c r="AM37" s="32">
        <v>4773</v>
      </c>
      <c r="AN37" s="32">
        <v>14889</v>
      </c>
      <c r="AO37" s="32">
        <v>16458</v>
      </c>
      <c r="AP37" s="32">
        <v>4284</v>
      </c>
      <c r="AQ37" s="32">
        <v>10342</v>
      </c>
      <c r="AR37" s="32">
        <v>15526</v>
      </c>
      <c r="AS37" s="32">
        <v>19422</v>
      </c>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row>
    <row r="38" spans="1:80" x14ac:dyDescent="0.55000000000000004">
      <c r="A38" s="37">
        <f t="shared" si="2"/>
        <v>30</v>
      </c>
      <c r="B38" s="31" t="s">
        <v>574</v>
      </c>
      <c r="C38" s="29"/>
      <c r="D38" s="29"/>
      <c r="E38" s="29"/>
      <c r="F38" s="29"/>
      <c r="G38" s="29"/>
      <c r="H38" s="29"/>
      <c r="I38" s="29"/>
      <c r="J38" s="29"/>
      <c r="K38" s="29"/>
      <c r="L38" s="29"/>
      <c r="M38" s="29"/>
      <c r="N38" s="29"/>
      <c r="O38" s="32">
        <v>1851</v>
      </c>
      <c r="P38" s="32">
        <v>-2604</v>
      </c>
      <c r="Q38" s="32">
        <v>4832</v>
      </c>
      <c r="R38" s="32">
        <v>-14336</v>
      </c>
      <c r="S38" s="32">
        <v>2038</v>
      </c>
      <c r="T38" s="32">
        <v>-8018</v>
      </c>
      <c r="U38" s="32">
        <v>8543</v>
      </c>
      <c r="V38" s="32">
        <v>2171</v>
      </c>
      <c r="W38" s="32">
        <v>5096</v>
      </c>
      <c r="X38" s="32">
        <v>674</v>
      </c>
      <c r="Y38" s="32">
        <v>7198</v>
      </c>
      <c r="Z38" s="32">
        <v>-3786</v>
      </c>
      <c r="AA38" s="32">
        <v>5986</v>
      </c>
      <c r="AB38" s="32">
        <v>-2579</v>
      </c>
      <c r="AC38" s="32">
        <v>9332</v>
      </c>
      <c r="AD38" s="32">
        <v>-619</v>
      </c>
      <c r="AE38" s="32">
        <v>784</v>
      </c>
      <c r="AF38" s="32">
        <v>-2635</v>
      </c>
      <c r="AG38" s="29"/>
      <c r="AH38" s="32">
        <v>-2868</v>
      </c>
      <c r="AI38" s="32">
        <v>3291</v>
      </c>
      <c r="AJ38" s="32">
        <v>-2865</v>
      </c>
      <c r="AK38" s="32">
        <v>823</v>
      </c>
      <c r="AL38" s="32">
        <v>6590</v>
      </c>
      <c r="AM38" s="32">
        <v>-1385</v>
      </c>
      <c r="AN38" s="32">
        <v>-1686</v>
      </c>
      <c r="AO38" s="32">
        <v>-1496</v>
      </c>
      <c r="AP38" s="32">
        <v>8234</v>
      </c>
      <c r="AQ38" s="32">
        <v>2248</v>
      </c>
      <c r="AR38" s="32">
        <v>2050</v>
      </c>
      <c r="AS38" s="32">
        <v>-7</v>
      </c>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row>
    <row r="39" spans="1:80" x14ac:dyDescent="0.55000000000000004">
      <c r="A39" s="37">
        <f t="shared" si="2"/>
        <v>31</v>
      </c>
      <c r="B39" s="30" t="s">
        <v>575</v>
      </c>
      <c r="C39" s="32">
        <v>15056</v>
      </c>
      <c r="D39" s="32">
        <v>23430</v>
      </c>
      <c r="E39" s="32">
        <v>25726</v>
      </c>
      <c r="F39" s="32">
        <v>6928</v>
      </c>
      <c r="G39" s="32">
        <v>12806</v>
      </c>
      <c r="H39" s="32">
        <v>16765</v>
      </c>
      <c r="I39" s="32">
        <v>28153</v>
      </c>
      <c r="J39" s="32">
        <v>12803</v>
      </c>
      <c r="K39" s="32">
        <v>13006</v>
      </c>
      <c r="L39" s="32">
        <v>16310</v>
      </c>
      <c r="M39" s="32">
        <v>24380</v>
      </c>
      <c r="N39" s="32">
        <v>12865</v>
      </c>
      <c r="O39" s="32">
        <v>17096</v>
      </c>
      <c r="P39" s="32">
        <v>15296</v>
      </c>
      <c r="Q39" s="32">
        <v>21817</v>
      </c>
      <c r="R39" s="32">
        <v>10253</v>
      </c>
      <c r="S39" s="32">
        <v>11800</v>
      </c>
      <c r="T39" s="32">
        <v>13437</v>
      </c>
      <c r="U39" s="32">
        <v>19419</v>
      </c>
      <c r="V39" s="32">
        <v>-4150</v>
      </c>
      <c r="W39" s="32">
        <v>12476</v>
      </c>
      <c r="X39" s="32">
        <v>15361</v>
      </c>
      <c r="Y39" s="32">
        <v>23374</v>
      </c>
      <c r="Z39" s="32">
        <v>-4474</v>
      </c>
      <c r="AA39" s="32">
        <v>15183</v>
      </c>
      <c r="AB39" s="32">
        <v>15559</v>
      </c>
      <c r="AC39" s="32">
        <v>18634</v>
      </c>
      <c r="AD39" s="32">
        <v>3058</v>
      </c>
      <c r="AE39" s="32">
        <v>15676</v>
      </c>
      <c r="AF39" s="32">
        <v>20185</v>
      </c>
      <c r="AG39" s="29"/>
      <c r="AH39" s="32">
        <v>10522</v>
      </c>
      <c r="AI39" s="32">
        <v>7740</v>
      </c>
      <c r="AJ39" s="32">
        <v>21290</v>
      </c>
      <c r="AK39" s="32">
        <v>25212</v>
      </c>
      <c r="AL39" s="32">
        <v>25195</v>
      </c>
      <c r="AM39" s="32">
        <v>6451</v>
      </c>
      <c r="AN39" s="32">
        <v>19024</v>
      </c>
      <c r="AO39" s="32">
        <v>28920</v>
      </c>
      <c r="AP39" s="32">
        <v>12016</v>
      </c>
      <c r="AQ39" s="32">
        <v>22029</v>
      </c>
      <c r="AR39" s="32">
        <v>34155</v>
      </c>
      <c r="AS39" s="32">
        <v>30662</v>
      </c>
      <c r="AT39" s="32">
        <v>20801</v>
      </c>
      <c r="AU39" s="32">
        <v>29203</v>
      </c>
      <c r="AV39" s="32">
        <v>36353</v>
      </c>
      <c r="AW39" s="32">
        <v>40194</v>
      </c>
      <c r="AX39" s="32">
        <v>24169</v>
      </c>
      <c r="AY39" s="32">
        <v>32299</v>
      </c>
      <c r="AZ39" s="32">
        <v>39955</v>
      </c>
      <c r="BA39" s="32">
        <v>50587</v>
      </c>
      <c r="BB39" s="32">
        <v>27774</v>
      </c>
      <c r="BC39" s="32">
        <v>35031</v>
      </c>
      <c r="BD39" s="32">
        <v>36631</v>
      </c>
      <c r="BE39" s="32">
        <v>54262</v>
      </c>
      <c r="BF39" s="32">
        <v>26440</v>
      </c>
      <c r="BG39" s="32">
        <v>30855</v>
      </c>
      <c r="BH39" s="32">
        <v>46284</v>
      </c>
      <c r="BI39" s="32">
        <v>44634</v>
      </c>
      <c r="BJ39" s="32">
        <v>26665</v>
      </c>
      <c r="BK39" s="32">
        <v>23935</v>
      </c>
      <c r="BL39" s="32">
        <v>35341</v>
      </c>
      <c r="BM39" s="32">
        <v>40201</v>
      </c>
      <c r="BN39" s="32">
        <v>25719</v>
      </c>
      <c r="BO39" s="32">
        <v>26819</v>
      </c>
      <c r="BP39" s="32">
        <v>29532</v>
      </c>
      <c r="BQ39" s="32">
        <v>27566</v>
      </c>
      <c r="BR39" s="32">
        <v>18244</v>
      </c>
      <c r="BS39" s="32">
        <v>20644</v>
      </c>
      <c r="BT39" s="32">
        <v>19432</v>
      </c>
      <c r="BU39" s="32">
        <v>27718</v>
      </c>
      <c r="BV39" s="32">
        <v>4817</v>
      </c>
      <c r="BW39" s="32">
        <v>11807</v>
      </c>
      <c r="BX39" s="32">
        <v>15918</v>
      </c>
      <c r="BY39" s="32">
        <v>11328</v>
      </c>
      <c r="BZ39" s="32">
        <v>16470</v>
      </c>
      <c r="CA39" s="32">
        <v>26943</v>
      </c>
      <c r="CB39" s="32">
        <v>27614</v>
      </c>
    </row>
    <row r="40" spans="1:80" x14ac:dyDescent="0.55000000000000004">
      <c r="A40" s="37">
        <f t="shared" si="2"/>
        <v>32</v>
      </c>
      <c r="B40" s="31" t="s">
        <v>576</v>
      </c>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32">
        <v>10998</v>
      </c>
      <c r="AI40" s="32">
        <v>8055</v>
      </c>
      <c r="AJ40" s="32">
        <v>21518</v>
      </c>
      <c r="AK40" s="32">
        <v>25235</v>
      </c>
      <c r="AL40" s="32">
        <v>25792</v>
      </c>
      <c r="AM40" s="32">
        <v>6414</v>
      </c>
      <c r="AN40" s="32">
        <v>19278</v>
      </c>
      <c r="AO40" s="32">
        <v>28938</v>
      </c>
      <c r="AP40" s="32">
        <v>12024</v>
      </c>
      <c r="AQ40" s="32">
        <v>22003</v>
      </c>
      <c r="AR40" s="32">
        <v>34023</v>
      </c>
      <c r="AS40" s="32">
        <v>31430</v>
      </c>
      <c r="AT40" s="32">
        <v>21047</v>
      </c>
      <c r="AU40" s="32">
        <v>29598</v>
      </c>
      <c r="AV40" s="32">
        <v>36440</v>
      </c>
      <c r="AW40" s="32">
        <v>40804</v>
      </c>
      <c r="AX40" s="32">
        <v>24624</v>
      </c>
      <c r="AY40" s="32">
        <v>32324</v>
      </c>
      <c r="AZ40" s="32">
        <v>40274</v>
      </c>
      <c r="BA40" s="32">
        <v>51385</v>
      </c>
      <c r="BB40" s="32">
        <v>28156</v>
      </c>
      <c r="BC40" s="32">
        <v>35332</v>
      </c>
      <c r="BD40" s="32">
        <v>37118</v>
      </c>
      <c r="BE40" s="32">
        <v>54725</v>
      </c>
      <c r="BF40" s="32">
        <v>27006</v>
      </c>
      <c r="BG40" s="32">
        <v>31226</v>
      </c>
      <c r="BH40" s="32">
        <v>46839</v>
      </c>
      <c r="BI40" s="32">
        <v>45278</v>
      </c>
      <c r="BJ40" s="32">
        <v>27159</v>
      </c>
      <c r="BK40" s="32">
        <v>24384</v>
      </c>
      <c r="BL40" s="32">
        <v>35809</v>
      </c>
      <c r="BM40" s="32">
        <v>40715</v>
      </c>
      <c r="BN40" s="32">
        <v>26228</v>
      </c>
      <c r="BO40" s="32">
        <v>27227</v>
      </c>
      <c r="BP40" s="32">
        <v>29907</v>
      </c>
      <c r="BQ40" s="32">
        <v>28053</v>
      </c>
      <c r="BR40" s="32">
        <v>18770</v>
      </c>
      <c r="BS40" s="32">
        <v>20989</v>
      </c>
      <c r="BT40" s="32">
        <v>19711</v>
      </c>
      <c r="BU40" s="32">
        <v>28272</v>
      </c>
      <c r="BV40" s="32">
        <v>5371</v>
      </c>
      <c r="BW40" s="32">
        <v>12360</v>
      </c>
      <c r="BX40" s="32">
        <v>16815</v>
      </c>
      <c r="BY40" s="32">
        <v>11611</v>
      </c>
      <c r="BZ40" s="32">
        <v>17326</v>
      </c>
      <c r="CA40" s="32">
        <v>27493</v>
      </c>
      <c r="CB40" s="32">
        <v>28098</v>
      </c>
    </row>
    <row r="41" spans="1:80" x14ac:dyDescent="0.55000000000000004">
      <c r="A41" s="37">
        <f t="shared" si="2"/>
        <v>33</v>
      </c>
      <c r="B41" s="31" t="s">
        <v>577</v>
      </c>
      <c r="C41" s="32">
        <v>338</v>
      </c>
      <c r="D41" s="32">
        <v>290</v>
      </c>
      <c r="E41" s="32">
        <v>149</v>
      </c>
      <c r="F41" s="32">
        <v>324</v>
      </c>
      <c r="G41" s="32">
        <v>478</v>
      </c>
      <c r="H41" s="32">
        <v>-20</v>
      </c>
      <c r="I41" s="32">
        <v>555</v>
      </c>
      <c r="J41" s="32">
        <v>463</v>
      </c>
      <c r="K41" s="32">
        <v>388</v>
      </c>
      <c r="L41" s="32">
        <v>172</v>
      </c>
      <c r="M41" s="32">
        <v>309</v>
      </c>
      <c r="N41" s="32">
        <v>197</v>
      </c>
      <c r="O41" s="32">
        <v>464</v>
      </c>
      <c r="P41" s="32">
        <v>186</v>
      </c>
      <c r="Q41" s="32">
        <v>395</v>
      </c>
      <c r="R41" s="32">
        <v>-65</v>
      </c>
      <c r="S41" s="32">
        <v>241</v>
      </c>
      <c r="T41" s="32">
        <v>56</v>
      </c>
      <c r="U41" s="32">
        <v>305</v>
      </c>
      <c r="V41" s="32">
        <v>212</v>
      </c>
      <c r="W41" s="32">
        <v>315</v>
      </c>
      <c r="X41" s="32">
        <v>166</v>
      </c>
      <c r="Y41" s="32">
        <v>392</v>
      </c>
      <c r="Z41" s="32">
        <v>230</v>
      </c>
      <c r="AA41" s="32">
        <v>467</v>
      </c>
      <c r="AB41" s="32">
        <v>454</v>
      </c>
      <c r="AC41" s="32">
        <v>720</v>
      </c>
      <c r="AD41" s="32">
        <v>409</v>
      </c>
      <c r="AE41" s="32">
        <v>367</v>
      </c>
      <c r="AF41" s="32">
        <v>256</v>
      </c>
      <c r="AG41" s="29"/>
      <c r="AH41" s="32">
        <v>476</v>
      </c>
      <c r="AI41" s="32">
        <v>315</v>
      </c>
      <c r="AJ41" s="32">
        <v>228</v>
      </c>
      <c r="AK41" s="32">
        <v>23</v>
      </c>
      <c r="AL41" s="32">
        <v>597</v>
      </c>
      <c r="AM41" s="32">
        <v>-37</v>
      </c>
      <c r="AN41" s="32">
        <v>254</v>
      </c>
      <c r="AO41" s="32">
        <v>18</v>
      </c>
      <c r="AP41" s="32">
        <v>8</v>
      </c>
      <c r="AQ41" s="32">
        <v>-26</v>
      </c>
      <c r="AR41" s="32">
        <v>-132</v>
      </c>
      <c r="AS41" s="32">
        <v>768</v>
      </c>
      <c r="AT41" s="32">
        <v>246</v>
      </c>
      <c r="AU41" s="32">
        <v>395</v>
      </c>
      <c r="AV41" s="32">
        <v>87</v>
      </c>
      <c r="AW41" s="32">
        <v>610</v>
      </c>
      <c r="AX41" s="32">
        <v>455</v>
      </c>
      <c r="AY41" s="32">
        <v>25</v>
      </c>
      <c r="AZ41" s="32">
        <v>319</v>
      </c>
      <c r="BA41" s="32">
        <v>798</v>
      </c>
      <c r="BB41" s="32">
        <v>382</v>
      </c>
      <c r="BC41" s="32">
        <v>301</v>
      </c>
      <c r="BD41" s="32">
        <v>487</v>
      </c>
      <c r="BE41" s="32">
        <v>463</v>
      </c>
      <c r="BF41" s="32">
        <v>566</v>
      </c>
      <c r="BG41" s="32">
        <v>371</v>
      </c>
      <c r="BH41" s="32">
        <v>555</v>
      </c>
      <c r="BI41" s="32">
        <v>644</v>
      </c>
      <c r="BJ41" s="32">
        <v>494</v>
      </c>
      <c r="BK41" s="32">
        <v>449</v>
      </c>
      <c r="BL41" s="32">
        <v>468</v>
      </c>
      <c r="BM41" s="32">
        <v>514</v>
      </c>
      <c r="BN41" s="32">
        <v>509</v>
      </c>
      <c r="BO41" s="32">
        <v>408</v>
      </c>
      <c r="BP41" s="32">
        <v>375</v>
      </c>
      <c r="BQ41" s="32">
        <v>487</v>
      </c>
      <c r="BR41" s="32">
        <v>526</v>
      </c>
      <c r="BS41" s="32">
        <v>345</v>
      </c>
      <c r="BT41" s="32">
        <v>279</v>
      </c>
      <c r="BU41" s="32">
        <v>554</v>
      </c>
      <c r="BV41" s="32">
        <v>554</v>
      </c>
      <c r="BW41" s="32">
        <v>553</v>
      </c>
      <c r="BX41" s="32">
        <v>897</v>
      </c>
      <c r="BY41" s="32">
        <v>283</v>
      </c>
      <c r="BZ41" s="32">
        <v>856</v>
      </c>
      <c r="CA41" s="32">
        <v>550</v>
      </c>
      <c r="CB41" s="32">
        <v>484</v>
      </c>
    </row>
    <row r="42" spans="1:80" x14ac:dyDescent="0.55000000000000004">
      <c r="A42" s="37">
        <f t="shared" si="2"/>
        <v>34</v>
      </c>
      <c r="B42" s="112" t="s">
        <v>223</v>
      </c>
      <c r="C42" s="113">
        <v>6.4572298586837649</v>
      </c>
      <c r="D42" s="113">
        <v>9.3745123693149761</v>
      </c>
      <c r="E42" s="113">
        <v>9.7841671896095992</v>
      </c>
      <c r="F42" s="113">
        <v>3.0764175366456925</v>
      </c>
      <c r="G42" s="113">
        <v>4.5114742085720128</v>
      </c>
      <c r="H42" s="113">
        <v>5.2606971168932235</v>
      </c>
      <c r="I42" s="113">
        <v>8.5536589960320111</v>
      </c>
      <c r="J42" s="113">
        <v>4.2657328677666122</v>
      </c>
      <c r="K42" s="113">
        <v>4.0870453295624163</v>
      </c>
      <c r="L42" s="113">
        <v>4.8507163059609386</v>
      </c>
      <c r="M42" s="113">
        <v>7.0533776941993347</v>
      </c>
      <c r="N42" s="113">
        <v>4.04052776547665</v>
      </c>
      <c r="O42" s="113">
        <v>5.395647124173105</v>
      </c>
      <c r="P42" s="113">
        <v>4.4848808263721311</v>
      </c>
      <c r="Q42" s="113">
        <v>6.3018304395423472</v>
      </c>
      <c r="R42" s="113">
        <v>3.7665772748980566</v>
      </c>
      <c r="S42" s="113">
        <v>4.1084491300881227</v>
      </c>
      <c r="T42" s="113">
        <v>4.3089681180613004</v>
      </c>
      <c r="U42" s="113">
        <v>6.2323682614263287</v>
      </c>
      <c r="V42" s="113">
        <v>-1.5159817351598173</v>
      </c>
      <c r="W42" s="113">
        <v>4.3025288910193842</v>
      </c>
      <c r="X42" s="113">
        <v>4.9331689050747949</v>
      </c>
      <c r="Y42" s="113">
        <v>7.4655134416930435</v>
      </c>
      <c r="Z42" s="113">
        <v>-1.6425159791032613</v>
      </c>
      <c r="AA42" s="113">
        <v>5.1478441304812179</v>
      </c>
      <c r="AB42" s="113">
        <v>4.8630081326223804</v>
      </c>
      <c r="AC42" s="113">
        <v>5.8245993517109014</v>
      </c>
      <c r="AD42" s="113">
        <v>1.0871304094336469</v>
      </c>
      <c r="AE42" s="113">
        <v>5.322378026007538</v>
      </c>
      <c r="AF42" s="113">
        <v>6.419226194640733</v>
      </c>
      <c r="AG42" s="114"/>
      <c r="AH42" s="113">
        <v>3.6402636267709183</v>
      </c>
      <c r="AI42" s="113">
        <v>2.3042023411172106</v>
      </c>
      <c r="AJ42" s="113">
        <v>6.5389990325107119</v>
      </c>
      <c r="AK42" s="113">
        <v>6.9134773321194807</v>
      </c>
      <c r="AL42" s="113">
        <v>7.3842321219226266</v>
      </c>
      <c r="AM42" s="113">
        <v>1.9865122867524792</v>
      </c>
      <c r="AN42" s="113">
        <v>5.5739001772608079</v>
      </c>
      <c r="AO42" s="113">
        <v>7.3315046823268144</v>
      </c>
      <c r="AP42" s="113">
        <v>3.6547568716789796</v>
      </c>
      <c r="AQ42" s="113">
        <v>6.0124457545238679</v>
      </c>
      <c r="AR42" s="113">
        <v>9.2986850344395737</v>
      </c>
      <c r="AS42" s="113">
        <v>7.4910704251503732</v>
      </c>
      <c r="AT42" s="113">
        <v>6.2075489716257026</v>
      </c>
      <c r="AU42" s="113">
        <v>8.0131819765830592</v>
      </c>
      <c r="AV42" s="113">
        <v>10.2241534480819</v>
      </c>
      <c r="AW42" s="113">
        <v>9.9855659704711055</v>
      </c>
      <c r="AX42" s="113">
        <v>7.0018743898093456</v>
      </c>
      <c r="AY42" s="113">
        <v>8.6796103459858909</v>
      </c>
      <c r="AZ42" s="113">
        <v>11.008524684112789</v>
      </c>
      <c r="BA42" s="113">
        <v>12.36329065354094</v>
      </c>
      <c r="BB42" s="113">
        <v>7.9208316103181282</v>
      </c>
      <c r="BC42" s="113">
        <v>9.2580308416031301</v>
      </c>
      <c r="BD42" s="113">
        <v>9.9330493330693983</v>
      </c>
      <c r="BE42" s="113">
        <v>13.228245871505957</v>
      </c>
      <c r="BF42" s="113">
        <v>7.6217051403270064</v>
      </c>
      <c r="BG42" s="113">
        <v>8.2390953150242314</v>
      </c>
      <c r="BH42" s="113">
        <v>11.930987727198909</v>
      </c>
      <c r="BI42" s="113">
        <v>11.359824489515438</v>
      </c>
      <c r="BJ42" s="113">
        <v>7.8944953177782313</v>
      </c>
      <c r="BK42" s="113">
        <v>7.2664401881047143</v>
      </c>
      <c r="BL42" s="113">
        <v>10.452762775730401</v>
      </c>
      <c r="BM42" s="113">
        <v>10.670839338849119</v>
      </c>
      <c r="BN42" s="113">
        <v>8.0231970501438106</v>
      </c>
      <c r="BO42" s="113">
        <v>7.5627218918225365</v>
      </c>
      <c r="BP42" s="113">
        <v>8.5406906125281967</v>
      </c>
      <c r="BQ42" s="113">
        <v>6.929456095764551</v>
      </c>
      <c r="BR42" s="113">
        <v>5.2607448204270533</v>
      </c>
      <c r="BS42" s="113">
        <v>5.3329062324014611</v>
      </c>
      <c r="BT42" s="113">
        <v>4.9343717385839332</v>
      </c>
      <c r="BU42" s="113">
        <v>6.5473167528445799</v>
      </c>
      <c r="BV42" s="113">
        <v>1.3850152676584415</v>
      </c>
      <c r="BW42" s="113">
        <v>3.0217488112117197</v>
      </c>
      <c r="BX42" s="113">
        <v>4.1094086819584108</v>
      </c>
      <c r="BY42" s="113">
        <v>2.7853728583512005</v>
      </c>
      <c r="BZ42" s="113">
        <v>4.5024972867464745</v>
      </c>
      <c r="CA42" s="113">
        <v>6.381723868400484</v>
      </c>
      <c r="CB42" s="113">
        <v>6.8687441545778354</v>
      </c>
    </row>
    <row r="43" spans="1:80" x14ac:dyDescent="0.55000000000000004">
      <c r="A43" s="37">
        <f t="shared" si="2"/>
        <v>35</v>
      </c>
      <c r="B43" s="30" t="s">
        <v>578</v>
      </c>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32">
        <v>15073</v>
      </c>
      <c r="AI43" s="32">
        <v>10377</v>
      </c>
      <c r="AJ43" s="32">
        <v>-2040</v>
      </c>
      <c r="AK43" s="32">
        <v>20411</v>
      </c>
      <c r="AL43" s="32">
        <v>-5764</v>
      </c>
      <c r="AM43" s="32">
        <v>-3454</v>
      </c>
      <c r="AN43" s="32">
        <v>14595</v>
      </c>
      <c r="AO43" s="32">
        <v>16468</v>
      </c>
      <c r="AP43" s="32">
        <v>-5091</v>
      </c>
      <c r="AQ43" s="32">
        <v>8447</v>
      </c>
      <c r="AR43" s="32">
        <v>-17515</v>
      </c>
      <c r="AS43" s="32">
        <v>-4045</v>
      </c>
      <c r="AT43" s="32">
        <v>-15399</v>
      </c>
      <c r="AU43" s="32">
        <v>-27791</v>
      </c>
      <c r="AV43" s="32">
        <v>-4176</v>
      </c>
      <c r="AW43" s="32">
        <v>13606</v>
      </c>
      <c r="AX43" s="32">
        <v>-5733</v>
      </c>
      <c r="AY43" s="32">
        <v>5819</v>
      </c>
      <c r="AZ43" s="32">
        <v>5341</v>
      </c>
      <c r="BA43" s="32">
        <v>25856</v>
      </c>
      <c r="BB43" s="32">
        <v>-14013</v>
      </c>
      <c r="BC43" s="32">
        <v>1942</v>
      </c>
      <c r="BD43" s="32">
        <v>8751</v>
      </c>
      <c r="BE43" s="32">
        <v>-28764</v>
      </c>
      <c r="BF43" s="32">
        <v>3661</v>
      </c>
      <c r="BG43" s="32">
        <v>-11660</v>
      </c>
      <c r="BH43" s="32">
        <v>-3770</v>
      </c>
      <c r="BI43" s="32">
        <v>8041</v>
      </c>
      <c r="BJ43" s="32">
        <v>-13251</v>
      </c>
      <c r="BK43" s="32">
        <v>2899</v>
      </c>
      <c r="BL43" s="32">
        <v>-1305</v>
      </c>
      <c r="BM43" s="32">
        <v>18106</v>
      </c>
      <c r="BN43" s="32">
        <v>24252</v>
      </c>
      <c r="BO43" s="32">
        <v>2281</v>
      </c>
      <c r="BP43" s="32">
        <v>1364</v>
      </c>
      <c r="BQ43" s="32">
        <v>25820</v>
      </c>
      <c r="BR43" s="32">
        <v>29336</v>
      </c>
      <c r="BS43" s="32">
        <v>41492</v>
      </c>
      <c r="BT43" s="32">
        <v>11830</v>
      </c>
      <c r="BU43" s="32">
        <v>-42102</v>
      </c>
      <c r="BV43" s="32">
        <v>9546</v>
      </c>
      <c r="BW43" s="32">
        <v>40199</v>
      </c>
      <c r="BX43" s="32">
        <v>11675</v>
      </c>
      <c r="BY43" s="32">
        <v>-23106</v>
      </c>
      <c r="BZ43" s="32">
        <v>32763</v>
      </c>
      <c r="CA43" s="32">
        <v>35879</v>
      </c>
      <c r="CB43" s="32">
        <v>-55397</v>
      </c>
    </row>
    <row r="44" spans="1:80" x14ac:dyDescent="0.55000000000000004">
      <c r="A44" s="37">
        <f t="shared" si="2"/>
        <v>36</v>
      </c>
      <c r="B44" s="31" t="s">
        <v>579</v>
      </c>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32">
        <v>867</v>
      </c>
      <c r="AI44" s="32">
        <v>505</v>
      </c>
      <c r="AJ44" s="32">
        <v>-66</v>
      </c>
      <c r="AK44" s="32">
        <v>738</v>
      </c>
      <c r="AL44" s="32">
        <v>-320</v>
      </c>
      <c r="AM44" s="32">
        <v>316</v>
      </c>
      <c r="AN44" s="32">
        <v>202</v>
      </c>
      <c r="AO44" s="32">
        <v>441</v>
      </c>
      <c r="AP44" s="32">
        <v>1133</v>
      </c>
      <c r="AQ44" s="32">
        <v>476</v>
      </c>
      <c r="AR44" s="32">
        <v>-400</v>
      </c>
      <c r="AS44" s="32">
        <v>101</v>
      </c>
      <c r="AT44" s="32">
        <v>-860</v>
      </c>
      <c r="AU44" s="32">
        <v>-870</v>
      </c>
      <c r="AV44" s="32">
        <v>363</v>
      </c>
      <c r="AW44" s="32">
        <v>461</v>
      </c>
      <c r="AX44" s="32">
        <v>146</v>
      </c>
      <c r="AY44" s="32">
        <v>801</v>
      </c>
      <c r="AZ44" s="32">
        <v>-130</v>
      </c>
      <c r="BA44" s="32">
        <v>349</v>
      </c>
      <c r="BB44" s="32">
        <v>-476</v>
      </c>
      <c r="BC44" s="32">
        <v>725</v>
      </c>
      <c r="BD44" s="32">
        <v>378</v>
      </c>
      <c r="BE44" s="32">
        <v>-629</v>
      </c>
      <c r="BF44" s="32">
        <v>-214</v>
      </c>
      <c r="BG44" s="32">
        <v>-223</v>
      </c>
      <c r="BH44" s="32">
        <v>317</v>
      </c>
      <c r="BI44" s="32">
        <v>114</v>
      </c>
      <c r="BJ44" s="32">
        <v>-454</v>
      </c>
      <c r="BK44" s="32">
        <v>198</v>
      </c>
      <c r="BL44" s="32">
        <v>66</v>
      </c>
      <c r="BM44" s="32">
        <v>358</v>
      </c>
      <c r="BN44" s="32">
        <v>261</v>
      </c>
      <c r="BO44" s="32">
        <v>251</v>
      </c>
      <c r="BP44" s="32">
        <v>8</v>
      </c>
      <c r="BQ44" s="32">
        <v>-130</v>
      </c>
      <c r="BR44" s="32">
        <v>85</v>
      </c>
      <c r="BS44" s="32">
        <v>-8</v>
      </c>
      <c r="BT44" s="32">
        <v>102</v>
      </c>
      <c r="BU44" s="32">
        <v>190</v>
      </c>
      <c r="BV44" s="32">
        <v>-161</v>
      </c>
      <c r="BW44" s="32">
        <v>694</v>
      </c>
      <c r="BX44" s="32">
        <v>186</v>
      </c>
      <c r="BY44" s="32">
        <v>-92</v>
      </c>
      <c r="BZ44" s="32">
        <v>551</v>
      </c>
      <c r="CA44" s="32">
        <v>751</v>
      </c>
      <c r="CB44" s="32">
        <v>-252</v>
      </c>
    </row>
    <row r="45" spans="1:80" x14ac:dyDescent="0.55000000000000004">
      <c r="A45" s="37">
        <f t="shared" si="2"/>
        <v>37</v>
      </c>
      <c r="B45" s="31" t="s">
        <v>580</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32">
        <v>-2913</v>
      </c>
      <c r="AI45" s="32">
        <v>-134</v>
      </c>
      <c r="AJ45" s="32">
        <v>-271</v>
      </c>
      <c r="AK45" s="32">
        <v>559</v>
      </c>
      <c r="AL45" s="32">
        <v>-490</v>
      </c>
      <c r="AM45" s="32">
        <v>283</v>
      </c>
      <c r="AN45" s="32">
        <v>9</v>
      </c>
      <c r="AO45" s="32">
        <v>-3527</v>
      </c>
      <c r="AP45" s="32">
        <v>946</v>
      </c>
      <c r="AQ45" s="32">
        <v>-141</v>
      </c>
      <c r="AR45" s="32">
        <v>-959</v>
      </c>
      <c r="AS45" s="32">
        <v>-3558</v>
      </c>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row>
    <row r="46" spans="1:80" x14ac:dyDescent="0.55000000000000004">
      <c r="A46" s="37">
        <f t="shared" si="2"/>
        <v>38</v>
      </c>
      <c r="B46" s="31" t="s">
        <v>581</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32">
        <v>17005</v>
      </c>
      <c r="AI46" s="32">
        <v>9919</v>
      </c>
      <c r="AJ46" s="32">
        <v>-1745</v>
      </c>
      <c r="AK46" s="32">
        <v>19022</v>
      </c>
      <c r="AL46" s="32">
        <v>-4945</v>
      </c>
      <c r="AM46" s="32">
        <v>-4104</v>
      </c>
      <c r="AN46" s="32">
        <v>14307</v>
      </c>
      <c r="AO46" s="32">
        <v>19451</v>
      </c>
      <c r="AP46" s="32">
        <v>-7216</v>
      </c>
      <c r="AQ46" s="32">
        <v>8015</v>
      </c>
      <c r="AR46" s="32">
        <v>-16185</v>
      </c>
      <c r="AS46" s="32">
        <v>-407</v>
      </c>
      <c r="AT46" s="32">
        <v>-13896</v>
      </c>
      <c r="AU46" s="32">
        <v>-26762</v>
      </c>
      <c r="AV46" s="32">
        <v>-4698</v>
      </c>
      <c r="AW46" s="32">
        <v>28695</v>
      </c>
      <c r="AX46" s="32">
        <v>-5942</v>
      </c>
      <c r="AY46" s="32">
        <v>4945</v>
      </c>
      <c r="AZ46" s="32">
        <v>5302</v>
      </c>
      <c r="BA46" s="32">
        <v>4236</v>
      </c>
      <c r="BB46" s="32">
        <v>-13271</v>
      </c>
      <c r="BC46" s="32">
        <v>1159</v>
      </c>
      <c r="BD46" s="32">
        <v>8245</v>
      </c>
      <c r="BE46" s="32">
        <v>-12273</v>
      </c>
      <c r="BF46" s="32">
        <v>3730</v>
      </c>
      <c r="BG46" s="32">
        <v>-11182</v>
      </c>
      <c r="BH46" s="32">
        <v>-3980</v>
      </c>
      <c r="BI46" s="32">
        <v>8943</v>
      </c>
      <c r="BJ46" s="32">
        <v>-12520</v>
      </c>
      <c r="BK46" s="32">
        <v>2632</v>
      </c>
      <c r="BL46" s="32">
        <v>-1358</v>
      </c>
      <c r="BM46" s="32">
        <v>1304</v>
      </c>
      <c r="BN46" s="32">
        <v>23530</v>
      </c>
      <c r="BO46" s="32">
        <v>2059</v>
      </c>
      <c r="BP46" s="32">
        <v>1360</v>
      </c>
      <c r="BQ46" s="32">
        <v>13927</v>
      </c>
      <c r="BR46" s="32">
        <v>28962</v>
      </c>
      <c r="BS46" s="32">
        <v>41116</v>
      </c>
      <c r="BT46" s="32">
        <v>11495</v>
      </c>
      <c r="BU46" s="32">
        <v>-33076</v>
      </c>
      <c r="BV46" s="32">
        <v>9621</v>
      </c>
      <c r="BW46" s="32">
        <v>38849</v>
      </c>
      <c r="BX46" s="32">
        <v>11335</v>
      </c>
      <c r="BY46" s="32">
        <v>-19584</v>
      </c>
      <c r="BZ46" s="32">
        <v>31663</v>
      </c>
      <c r="CA46" s="32">
        <v>34606</v>
      </c>
      <c r="CB46" s="32">
        <v>-54424</v>
      </c>
    </row>
    <row r="47" spans="1:80" x14ac:dyDescent="0.55000000000000004">
      <c r="A47" s="37">
        <f t="shared" si="2"/>
        <v>39</v>
      </c>
      <c r="B47" s="31" t="s">
        <v>582</v>
      </c>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32">
        <v>114</v>
      </c>
      <c r="AI47" s="32">
        <v>87</v>
      </c>
      <c r="AJ47" s="32">
        <v>42</v>
      </c>
      <c r="AK47" s="32">
        <v>92</v>
      </c>
      <c r="AL47" s="32">
        <v>-9</v>
      </c>
      <c r="AM47" s="32">
        <v>51</v>
      </c>
      <c r="AN47" s="32">
        <v>77</v>
      </c>
      <c r="AO47" s="32">
        <v>103</v>
      </c>
      <c r="AP47" s="32">
        <v>46</v>
      </c>
      <c r="AQ47" s="32">
        <v>97</v>
      </c>
      <c r="AR47" s="32">
        <v>29</v>
      </c>
      <c r="AS47" s="32">
        <v>-181</v>
      </c>
      <c r="AT47" s="32">
        <v>-175</v>
      </c>
      <c r="AU47" s="32">
        <v>-159</v>
      </c>
      <c r="AV47" s="32">
        <v>159</v>
      </c>
      <c r="AW47" s="32">
        <v>93</v>
      </c>
      <c r="AX47" s="32">
        <v>34</v>
      </c>
      <c r="AY47" s="32">
        <v>73</v>
      </c>
      <c r="AZ47" s="32">
        <v>169</v>
      </c>
      <c r="BA47" s="32">
        <v>40</v>
      </c>
      <c r="BB47" s="32">
        <v>-254</v>
      </c>
      <c r="BC47" s="32">
        <v>58</v>
      </c>
      <c r="BD47" s="32">
        <v>128</v>
      </c>
      <c r="BE47" s="32">
        <v>-350</v>
      </c>
      <c r="BF47" s="32">
        <v>145</v>
      </c>
      <c r="BG47" s="32">
        <v>-253</v>
      </c>
      <c r="BH47" s="32">
        <v>-107</v>
      </c>
      <c r="BI47" s="32">
        <v>162</v>
      </c>
      <c r="BJ47" s="32">
        <v>-277</v>
      </c>
      <c r="BK47" s="32">
        <v>69</v>
      </c>
      <c r="BL47" s="32">
        <v>-13</v>
      </c>
      <c r="BM47" s="32">
        <v>79</v>
      </c>
      <c r="BN47" s="32">
        <v>461</v>
      </c>
      <c r="BO47" s="32">
        <v>-29</v>
      </c>
      <c r="BP47" s="32">
        <v>189</v>
      </c>
      <c r="BQ47" s="32">
        <v>101</v>
      </c>
      <c r="BR47" s="32">
        <v>289</v>
      </c>
      <c r="BS47" s="32">
        <v>384</v>
      </c>
      <c r="BT47" s="32">
        <v>233</v>
      </c>
      <c r="BU47" s="32">
        <v>-465</v>
      </c>
      <c r="BV47" s="32">
        <v>86</v>
      </c>
      <c r="BW47" s="32">
        <v>656</v>
      </c>
      <c r="BX47" s="32">
        <v>154</v>
      </c>
      <c r="BY47" s="32">
        <v>-215</v>
      </c>
      <c r="BZ47" s="32">
        <v>549</v>
      </c>
      <c r="CA47" s="32">
        <v>522</v>
      </c>
      <c r="CB47" s="32">
        <v>-721</v>
      </c>
    </row>
    <row r="48" spans="1:80" x14ac:dyDescent="0.55000000000000004">
      <c r="A48" s="37">
        <f t="shared" si="2"/>
        <v>40</v>
      </c>
      <c r="B48" s="30" t="s">
        <v>583</v>
      </c>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32">
        <v>26071</v>
      </c>
      <c r="AI48" s="32">
        <v>18432</v>
      </c>
      <c r="AJ48" s="32">
        <v>19478</v>
      </c>
      <c r="AK48" s="32">
        <v>45646</v>
      </c>
      <c r="AL48" s="32">
        <v>20028</v>
      </c>
      <c r="AM48" s="32">
        <v>2960</v>
      </c>
      <c r="AN48" s="32">
        <v>33873</v>
      </c>
      <c r="AO48" s="32">
        <v>45406</v>
      </c>
      <c r="AP48" s="32">
        <v>6933</v>
      </c>
      <c r="AQ48" s="32">
        <v>30450</v>
      </c>
      <c r="AR48" s="32">
        <v>16508</v>
      </c>
      <c r="AS48" s="32">
        <v>27385</v>
      </c>
      <c r="AT48" s="32">
        <v>5648</v>
      </c>
      <c r="AU48" s="32">
        <v>1807</v>
      </c>
      <c r="AV48" s="32">
        <v>32264</v>
      </c>
      <c r="AW48" s="32">
        <v>54410</v>
      </c>
      <c r="AX48" s="32">
        <v>18891</v>
      </c>
      <c r="AY48" s="32">
        <v>38143</v>
      </c>
      <c r="AZ48" s="32">
        <v>45615</v>
      </c>
      <c r="BA48" s="32">
        <v>77241</v>
      </c>
      <c r="BB48" s="32">
        <v>14143</v>
      </c>
      <c r="BC48" s="32">
        <v>37274</v>
      </c>
      <c r="BD48" s="32">
        <v>45869</v>
      </c>
      <c r="BE48" s="32">
        <v>25961</v>
      </c>
      <c r="BF48" s="32">
        <v>30667</v>
      </c>
      <c r="BG48" s="32">
        <v>19566</v>
      </c>
      <c r="BH48" s="32">
        <v>43069</v>
      </c>
      <c r="BI48" s="32">
        <v>53319</v>
      </c>
      <c r="BJ48" s="32">
        <v>13908</v>
      </c>
      <c r="BK48" s="32">
        <v>27283</v>
      </c>
      <c r="BL48" s="32">
        <v>34504</v>
      </c>
      <c r="BM48" s="32">
        <v>58821</v>
      </c>
      <c r="BN48" s="32">
        <v>50480</v>
      </c>
      <c r="BO48" s="32">
        <v>29508</v>
      </c>
      <c r="BP48" s="32">
        <v>31271</v>
      </c>
      <c r="BQ48" s="32">
        <v>53873</v>
      </c>
      <c r="BR48" s="32">
        <v>48106</v>
      </c>
      <c r="BS48" s="32">
        <v>62481</v>
      </c>
      <c r="BT48" s="32">
        <v>31541</v>
      </c>
      <c r="BU48" s="32">
        <v>-13830</v>
      </c>
      <c r="BV48" s="32">
        <v>14917</v>
      </c>
      <c r="BW48" s="32">
        <v>52559</v>
      </c>
      <c r="BX48" s="32">
        <v>28490</v>
      </c>
      <c r="BY48" s="32">
        <v>-11495</v>
      </c>
      <c r="BZ48" s="32">
        <v>50089</v>
      </c>
      <c r="CA48" s="32">
        <v>63372</v>
      </c>
      <c r="CB48" s="32">
        <v>-27299</v>
      </c>
    </row>
    <row r="49" spans="1:80" x14ac:dyDescent="0.55000000000000004">
      <c r="A49" s="37">
        <f t="shared" si="2"/>
        <v>41</v>
      </c>
      <c r="B49" s="31" t="s">
        <v>584</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32">
        <v>24835</v>
      </c>
      <c r="AI49" s="32">
        <v>17924</v>
      </c>
      <c r="AJ49" s="32">
        <v>20201</v>
      </c>
      <c r="AK49" s="32">
        <v>44863</v>
      </c>
      <c r="AL49" s="32">
        <v>19360</v>
      </c>
      <c r="AM49" s="32">
        <v>3334</v>
      </c>
      <c r="AN49" s="32">
        <v>32863</v>
      </c>
      <c r="AO49" s="32">
        <v>44693</v>
      </c>
      <c r="AP49" s="32">
        <v>7363</v>
      </c>
      <c r="AQ49" s="32">
        <v>30412</v>
      </c>
      <c r="AR49" s="32">
        <v>18102</v>
      </c>
      <c r="AS49" s="32">
        <v>26296</v>
      </c>
      <c r="AT49" s="32">
        <v>5524</v>
      </c>
      <c r="AU49" s="32">
        <v>2500</v>
      </c>
      <c r="AV49" s="32">
        <v>32432</v>
      </c>
      <c r="AW49" s="32">
        <v>52828</v>
      </c>
      <c r="AX49" s="32">
        <v>18702</v>
      </c>
      <c r="AY49" s="32">
        <v>38021</v>
      </c>
      <c r="AZ49" s="32">
        <v>45125</v>
      </c>
      <c r="BA49" s="32">
        <v>76172</v>
      </c>
      <c r="BB49" s="32">
        <v>14195</v>
      </c>
      <c r="BC49" s="32">
        <v>37016</v>
      </c>
      <c r="BD49" s="32">
        <v>45339</v>
      </c>
      <c r="BE49" s="32">
        <v>25774</v>
      </c>
      <c r="BF49" s="32">
        <v>29866</v>
      </c>
      <c r="BG49" s="32">
        <v>19657</v>
      </c>
      <c r="BH49" s="32">
        <v>42599</v>
      </c>
      <c r="BI49" s="32">
        <v>52386</v>
      </c>
      <c r="BJ49" s="32">
        <v>14364</v>
      </c>
      <c r="BK49" s="32">
        <v>26173</v>
      </c>
      <c r="BL49" s="32">
        <v>34302</v>
      </c>
      <c r="BM49" s="32">
        <v>58102</v>
      </c>
      <c r="BN49" s="32">
        <v>49309</v>
      </c>
      <c r="BO49" s="32">
        <v>29071</v>
      </c>
      <c r="BP49" s="32">
        <v>30642</v>
      </c>
      <c r="BQ49" s="32">
        <v>52664</v>
      </c>
      <c r="BR49" s="32">
        <v>46577</v>
      </c>
      <c r="BS49" s="32">
        <v>60613</v>
      </c>
      <c r="BT49" s="32">
        <v>30798</v>
      </c>
      <c r="BU49" s="32">
        <v>-12551</v>
      </c>
      <c r="BV49" s="32">
        <v>13760</v>
      </c>
      <c r="BW49" s="32">
        <v>50322</v>
      </c>
      <c r="BX49" s="32">
        <v>27421</v>
      </c>
      <c r="BY49" s="32">
        <v>-10694</v>
      </c>
      <c r="BZ49" s="32">
        <v>48231</v>
      </c>
      <c r="CA49" s="32">
        <v>61476</v>
      </c>
      <c r="CB49" s="32">
        <v>-26840</v>
      </c>
    </row>
    <row r="50" spans="1:80" x14ac:dyDescent="0.55000000000000004">
      <c r="A50" s="37">
        <f t="shared" si="2"/>
        <v>42</v>
      </c>
      <c r="B50" s="30" t="s">
        <v>585</v>
      </c>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row>
    <row r="51" spans="1:80" x14ac:dyDescent="0.55000000000000004">
      <c r="A51" s="37">
        <f t="shared" si="2"/>
        <v>43</v>
      </c>
      <c r="B51" s="31" t="s">
        <v>586</v>
      </c>
      <c r="C51" s="32">
        <v>27260</v>
      </c>
      <c r="D51" s="32">
        <v>35179</v>
      </c>
      <c r="E51" s="32">
        <v>43085</v>
      </c>
      <c r="F51" s="32">
        <v>11526</v>
      </c>
      <c r="G51" s="32">
        <v>24403</v>
      </c>
      <c r="H51" s="32">
        <v>33763</v>
      </c>
      <c r="I51" s="32">
        <v>40593</v>
      </c>
      <c r="J51" s="32">
        <v>21104</v>
      </c>
      <c r="K51" s="32">
        <v>25487</v>
      </c>
      <c r="L51" s="32">
        <v>30148</v>
      </c>
      <c r="M51" s="32">
        <v>40872</v>
      </c>
      <c r="N51" s="32">
        <v>17396</v>
      </c>
      <c r="O51" s="32">
        <v>26123</v>
      </c>
      <c r="P51" s="32">
        <v>29349</v>
      </c>
      <c r="Q51" s="32">
        <v>36233</v>
      </c>
      <c r="R51" s="32">
        <v>3675</v>
      </c>
      <c r="S51" s="32">
        <v>20090</v>
      </c>
      <c r="T51" s="32">
        <v>22144</v>
      </c>
      <c r="U51" s="32">
        <v>37405</v>
      </c>
      <c r="V51" s="32">
        <v>6431</v>
      </c>
      <c r="W51" s="32">
        <v>23716</v>
      </c>
      <c r="X51" s="32">
        <v>31135</v>
      </c>
      <c r="Y51" s="32">
        <v>42591</v>
      </c>
      <c r="Z51" s="32">
        <v>929</v>
      </c>
      <c r="AA51" s="32">
        <v>28758</v>
      </c>
      <c r="AB51" s="32">
        <v>27785</v>
      </c>
      <c r="AC51" s="32">
        <v>36844</v>
      </c>
      <c r="AD51" s="32">
        <v>13007</v>
      </c>
      <c r="AE51" s="32">
        <v>21878</v>
      </c>
      <c r="AF51" s="32">
        <v>33006</v>
      </c>
      <c r="AG51" s="29"/>
      <c r="AH51" s="32">
        <v>19400</v>
      </c>
      <c r="AI51" s="32">
        <v>19138</v>
      </c>
      <c r="AJ51" s="32">
        <v>36102</v>
      </c>
      <c r="AK51" s="32">
        <v>40379</v>
      </c>
      <c r="AL51" s="32">
        <v>40649</v>
      </c>
      <c r="AM51" s="32">
        <v>9783</v>
      </c>
      <c r="AN51" s="32">
        <v>32648</v>
      </c>
      <c r="AO51" s="32">
        <v>43962</v>
      </c>
      <c r="AP51" s="32">
        <v>24641</v>
      </c>
      <c r="AQ51" s="32">
        <v>34594</v>
      </c>
      <c r="AR51" s="32">
        <v>51715</v>
      </c>
      <c r="AS51" s="32">
        <v>50854</v>
      </c>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row>
    <row r="52" spans="1:80" x14ac:dyDescent="0.55000000000000004">
      <c r="A52" s="37">
        <f t="shared" si="2"/>
        <v>44</v>
      </c>
      <c r="B52" s="31" t="s">
        <v>175</v>
      </c>
      <c r="C52" s="32">
        <v>40500</v>
      </c>
      <c r="D52" s="32">
        <v>50210</v>
      </c>
      <c r="E52" s="32">
        <v>56914</v>
      </c>
      <c r="F52" s="32">
        <v>33268</v>
      </c>
      <c r="G52" s="32">
        <v>44837</v>
      </c>
      <c r="H52" s="32">
        <v>57351</v>
      </c>
      <c r="I52" s="32">
        <v>63259</v>
      </c>
      <c r="J52" s="32">
        <v>47582</v>
      </c>
      <c r="K52" s="32">
        <v>47970</v>
      </c>
      <c r="L52" s="32">
        <v>53019</v>
      </c>
      <c r="M52" s="32">
        <v>64299</v>
      </c>
      <c r="N52" s="32">
        <v>44408</v>
      </c>
      <c r="O52" s="32">
        <v>47226</v>
      </c>
      <c r="P52" s="32">
        <v>50868</v>
      </c>
      <c r="Q52" s="32">
        <v>58858</v>
      </c>
      <c r="R52" s="32">
        <v>27310</v>
      </c>
      <c r="S52" s="32">
        <v>39693</v>
      </c>
      <c r="T52" s="32">
        <v>47330</v>
      </c>
      <c r="U52" s="32">
        <v>60674</v>
      </c>
      <c r="V52" s="32">
        <v>31113</v>
      </c>
      <c r="W52" s="32">
        <v>46437</v>
      </c>
      <c r="X52" s="32">
        <v>51936</v>
      </c>
      <c r="Y52" s="32">
        <v>62636</v>
      </c>
      <c r="Z52" s="32">
        <v>24962</v>
      </c>
      <c r="AA52" s="32">
        <v>48653</v>
      </c>
      <c r="AB52" s="32">
        <v>48158</v>
      </c>
      <c r="AC52" s="32">
        <v>56558</v>
      </c>
      <c r="AD52" s="32">
        <v>35018</v>
      </c>
      <c r="AE52" s="32">
        <v>39840</v>
      </c>
      <c r="AF52" s="32">
        <v>51790</v>
      </c>
      <c r="AG52" s="29"/>
      <c r="AH52" s="32">
        <v>36724</v>
      </c>
      <c r="AI52" s="32">
        <v>43397</v>
      </c>
      <c r="AJ52" s="32">
        <v>57909</v>
      </c>
      <c r="AK52" s="32">
        <v>63923</v>
      </c>
      <c r="AL52" s="32">
        <v>59019</v>
      </c>
      <c r="AM52" s="32">
        <v>28813</v>
      </c>
      <c r="AN52" s="32">
        <v>50750</v>
      </c>
      <c r="AO52" s="32">
        <v>74348</v>
      </c>
      <c r="AP52" s="32">
        <v>41143</v>
      </c>
      <c r="AQ52" s="32">
        <v>54650</v>
      </c>
      <c r="AR52" s="32">
        <v>68624</v>
      </c>
      <c r="AS52" s="32">
        <v>73586</v>
      </c>
      <c r="AT52" s="32">
        <v>48399</v>
      </c>
      <c r="AU52" s="32">
        <v>58552</v>
      </c>
      <c r="AV52" s="32">
        <v>62420</v>
      </c>
      <c r="AW52" s="32">
        <v>67316</v>
      </c>
      <c r="AX52" s="32">
        <v>51698</v>
      </c>
      <c r="AY52" s="32">
        <v>62221</v>
      </c>
      <c r="AZ52" s="32">
        <v>64147</v>
      </c>
      <c r="BA52" s="32">
        <v>81233</v>
      </c>
      <c r="BB52" s="32">
        <v>53988</v>
      </c>
      <c r="BC52" s="32">
        <v>66261</v>
      </c>
      <c r="BD52" s="32">
        <v>66530</v>
      </c>
      <c r="BE52" s="32">
        <v>81586</v>
      </c>
      <c r="BF52" s="32">
        <v>59358</v>
      </c>
      <c r="BG52" s="32">
        <v>69677</v>
      </c>
      <c r="BH52" s="32">
        <v>86562</v>
      </c>
      <c r="BI52" s="32">
        <v>79495</v>
      </c>
      <c r="BJ52" s="32">
        <v>60705</v>
      </c>
      <c r="BK52" s="32">
        <v>56475</v>
      </c>
      <c r="BL52" s="32">
        <v>67026</v>
      </c>
      <c r="BM52" s="32">
        <v>77437</v>
      </c>
      <c r="BN52" s="32">
        <v>52641</v>
      </c>
      <c r="BO52" s="32">
        <v>61551</v>
      </c>
      <c r="BP52" s="32">
        <v>60468</v>
      </c>
      <c r="BQ52" s="32">
        <v>56191</v>
      </c>
      <c r="BR52" s="32">
        <v>44553</v>
      </c>
      <c r="BS52" s="32">
        <v>53131</v>
      </c>
      <c r="BT52" s="32">
        <v>46104</v>
      </c>
      <c r="BU52" s="32">
        <v>56021</v>
      </c>
      <c r="BV52" s="32">
        <v>29395</v>
      </c>
      <c r="BW52" s="32">
        <v>41081</v>
      </c>
      <c r="BX52" s="32">
        <v>47237</v>
      </c>
      <c r="BY52" s="32">
        <v>31917</v>
      </c>
      <c r="BZ52" s="32">
        <v>44049</v>
      </c>
      <c r="CA52" s="32">
        <v>58248</v>
      </c>
      <c r="CB52" s="32">
        <v>65185</v>
      </c>
    </row>
    <row r="53" spans="1:80" x14ac:dyDescent="0.55000000000000004">
      <c r="A53" s="37">
        <f t="shared" si="2"/>
        <v>45</v>
      </c>
      <c r="B53" s="115" t="s">
        <v>219</v>
      </c>
      <c r="C53" s="113">
        <v>17.369673836124633</v>
      </c>
      <c r="D53" s="113">
        <v>20.089383954899915</v>
      </c>
      <c r="E53" s="113">
        <v>21.645653868826898</v>
      </c>
      <c r="F53" s="113">
        <v>14.772843332726456</v>
      </c>
      <c r="G53" s="113">
        <v>15.795796430559372</v>
      </c>
      <c r="H53" s="113">
        <v>17.996196859585041</v>
      </c>
      <c r="I53" s="113">
        <v>19.219831436436223</v>
      </c>
      <c r="J53" s="113">
        <v>15.853479755844017</v>
      </c>
      <c r="K53" s="113">
        <v>15.074239924581665</v>
      </c>
      <c r="L53" s="113">
        <v>15.768248180609627</v>
      </c>
      <c r="M53" s="113">
        <v>18.602343410964849</v>
      </c>
      <c r="N53" s="113">
        <v>13.947279985175834</v>
      </c>
      <c r="O53" s="113">
        <v>14.904938645659749</v>
      </c>
      <c r="P53" s="113">
        <v>14.914808961551881</v>
      </c>
      <c r="Q53" s="113">
        <v>17.001106293742652</v>
      </c>
      <c r="R53" s="113">
        <v>10.032695345505308</v>
      </c>
      <c r="S53" s="113">
        <v>13.820056891575241</v>
      </c>
      <c r="T53" s="113">
        <v>15.177752551004048</v>
      </c>
      <c r="U53" s="113">
        <v>19.472821046077609</v>
      </c>
      <c r="V53" s="113">
        <v>11.365479452054794</v>
      </c>
      <c r="W53" s="113">
        <v>16.014470512365115</v>
      </c>
      <c r="X53" s="113">
        <v>16.679191475422471</v>
      </c>
      <c r="Y53" s="113">
        <v>20.005557454174959</v>
      </c>
      <c r="Z53" s="113">
        <v>9.1641671592256593</v>
      </c>
      <c r="AA53" s="113">
        <v>16.495953400533669</v>
      </c>
      <c r="AB53" s="113">
        <v>15.051915010658048</v>
      </c>
      <c r="AC53" s="113">
        <v>17.678849958895846</v>
      </c>
      <c r="AD53" s="113">
        <v>12.449029652566205</v>
      </c>
      <c r="AE53" s="113">
        <v>13.526635656809152</v>
      </c>
      <c r="AF53" s="113">
        <v>16.470236542999434</v>
      </c>
      <c r="AG53" s="114"/>
      <c r="AH53" s="113">
        <v>12.705288103928455</v>
      </c>
      <c r="AI53" s="113">
        <v>12.919311239982376</v>
      </c>
      <c r="AJ53" s="113">
        <v>17.786138796320468</v>
      </c>
      <c r="AK53" s="113">
        <v>17.52856621850998</v>
      </c>
      <c r="AL53" s="113">
        <v>17.297479484173508</v>
      </c>
      <c r="AM53" s="113">
        <v>8.8726365707950983</v>
      </c>
      <c r="AN53" s="113">
        <v>14.86939833872929</v>
      </c>
      <c r="AO53" s="113">
        <v>18.847949865893295</v>
      </c>
      <c r="AP53" s="113">
        <v>12.513953226655151</v>
      </c>
      <c r="AQ53" s="113">
        <v>14.915800103714622</v>
      </c>
      <c r="AR53" s="113">
        <v>18.682856442786747</v>
      </c>
      <c r="AS53" s="113">
        <v>17.977884948963389</v>
      </c>
      <c r="AT53" s="113">
        <v>14.443496114499899</v>
      </c>
      <c r="AU53" s="113">
        <v>16.0664257471113</v>
      </c>
      <c r="AV53" s="113">
        <v>17.555405557430532</v>
      </c>
      <c r="AW53" s="113">
        <v>16.72359951406262</v>
      </c>
      <c r="AX53" s="113">
        <v>14.977156779525986</v>
      </c>
      <c r="AY53" s="113">
        <v>16.720456835740681</v>
      </c>
      <c r="AZ53" s="113">
        <v>17.673979049224954</v>
      </c>
      <c r="BA53" s="113">
        <v>19.853068765870503</v>
      </c>
      <c r="BB53" s="113">
        <v>15.396768811761183</v>
      </c>
      <c r="BC53" s="113">
        <v>17.51152926252362</v>
      </c>
      <c r="BD53" s="113">
        <v>18.040615110947204</v>
      </c>
      <c r="BE53" s="113">
        <v>19.889419256066581</v>
      </c>
      <c r="BF53" s="113">
        <v>17.110785692871801</v>
      </c>
      <c r="BG53" s="113">
        <v>18.605588859664348</v>
      </c>
      <c r="BH53" s="113">
        <v>22.313761983445509</v>
      </c>
      <c r="BI53" s="113">
        <v>20.232317242327145</v>
      </c>
      <c r="BJ53" s="113">
        <v>17.972448462993722</v>
      </c>
      <c r="BK53" s="113">
        <v>17.145277193365938</v>
      </c>
      <c r="BL53" s="113">
        <v>19.824195065394466</v>
      </c>
      <c r="BM53" s="113">
        <v>20.554657493158356</v>
      </c>
      <c r="BN53" s="113">
        <v>16.421677200381836</v>
      </c>
      <c r="BO53" s="113">
        <v>17.356840119451473</v>
      </c>
      <c r="BP53" s="113">
        <v>17.487419746659725</v>
      </c>
      <c r="BQ53" s="113">
        <v>14.125120346699044</v>
      </c>
      <c r="BR53" s="113">
        <v>12.847071036202944</v>
      </c>
      <c r="BS53" s="113">
        <v>13.72518121651434</v>
      </c>
      <c r="BT53" s="113">
        <v>11.707198159513876</v>
      </c>
      <c r="BU53" s="113">
        <v>13.232817368176139</v>
      </c>
      <c r="BV53" s="113">
        <v>8.4518421824413306</v>
      </c>
      <c r="BW53" s="113">
        <v>10.513802228626124</v>
      </c>
      <c r="BX53" s="113">
        <v>12.194756747686231</v>
      </c>
      <c r="BY53" s="113">
        <v>7.8478765466097524</v>
      </c>
      <c r="BZ53" s="113">
        <v>12.041924892768394</v>
      </c>
      <c r="CA53" s="113">
        <v>13.796631848219995</v>
      </c>
      <c r="CB53" s="113">
        <v>16.214206117047738</v>
      </c>
    </row>
    <row r="54" spans="1:80" x14ac:dyDescent="0.55000000000000004">
      <c r="A54" s="37">
        <f t="shared" si="2"/>
        <v>46</v>
      </c>
      <c r="B54" s="30" t="s">
        <v>587</v>
      </c>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row>
    <row r="55" spans="1:80" x14ac:dyDescent="0.55000000000000004">
      <c r="A55" s="37">
        <f t="shared" si="2"/>
        <v>47</v>
      </c>
      <c r="B55" s="31" t="s">
        <v>588</v>
      </c>
      <c r="C55" s="29"/>
      <c r="D55" s="29"/>
      <c r="E55" s="29"/>
      <c r="F55" s="29"/>
      <c r="G55" s="29"/>
      <c r="H55" s="29"/>
      <c r="I55" s="29"/>
      <c r="J55" s="29"/>
      <c r="K55" s="29"/>
      <c r="L55" s="29"/>
      <c r="M55" s="29"/>
      <c r="N55" s="29"/>
      <c r="O55" s="32">
        <v>32436</v>
      </c>
      <c r="P55" s="32">
        <v>32468</v>
      </c>
      <c r="Q55" s="32">
        <v>32121</v>
      </c>
      <c r="R55" s="32">
        <v>28670</v>
      </c>
      <c r="S55" s="32">
        <v>30413</v>
      </c>
      <c r="T55" s="32">
        <v>31072</v>
      </c>
      <c r="U55" s="32">
        <v>30950</v>
      </c>
      <c r="V55" s="32">
        <v>32093</v>
      </c>
      <c r="W55" s="32">
        <v>31383</v>
      </c>
      <c r="X55" s="32">
        <v>30987</v>
      </c>
      <c r="Y55" s="32">
        <v>30414</v>
      </c>
      <c r="Z55" s="32">
        <v>31563</v>
      </c>
      <c r="AA55" s="32">
        <v>30636</v>
      </c>
      <c r="AB55" s="32">
        <v>30449</v>
      </c>
      <c r="AC55" s="32">
        <v>30732</v>
      </c>
      <c r="AD55" s="32">
        <v>29969</v>
      </c>
      <c r="AE55" s="32">
        <v>30556</v>
      </c>
      <c r="AF55" s="32">
        <v>30140</v>
      </c>
      <c r="AG55" s="29"/>
      <c r="AH55" s="32">
        <v>31530</v>
      </c>
      <c r="AI55" s="32">
        <v>34557</v>
      </c>
      <c r="AJ55" s="32">
        <v>31704</v>
      </c>
      <c r="AK55" s="32">
        <v>32474</v>
      </c>
      <c r="AL55" s="32">
        <v>32189</v>
      </c>
      <c r="AM55" s="32">
        <v>34112</v>
      </c>
      <c r="AN55" s="32">
        <v>32560</v>
      </c>
      <c r="AO55" s="32">
        <v>32113</v>
      </c>
      <c r="AP55" s="32">
        <v>33013</v>
      </c>
      <c r="AQ55" s="32">
        <v>33764</v>
      </c>
      <c r="AR55" s="32">
        <v>33012</v>
      </c>
      <c r="AS55" s="32">
        <v>33521</v>
      </c>
      <c r="AT55" s="32">
        <v>47127</v>
      </c>
      <c r="AU55" s="32">
        <v>48385</v>
      </c>
      <c r="AV55" s="32">
        <v>46800</v>
      </c>
      <c r="AW55" s="32">
        <v>48810</v>
      </c>
      <c r="AX55" s="32">
        <v>36808</v>
      </c>
      <c r="AY55" s="32">
        <v>37562</v>
      </c>
      <c r="AZ55" s="32">
        <v>35711</v>
      </c>
      <c r="BA55" s="32">
        <v>36926</v>
      </c>
      <c r="BB55" s="32">
        <v>37377</v>
      </c>
      <c r="BC55" s="32">
        <v>37063</v>
      </c>
      <c r="BD55" s="32">
        <v>37204</v>
      </c>
      <c r="BE55" s="32">
        <v>36576</v>
      </c>
      <c r="BF55" s="32">
        <v>38160</v>
      </c>
      <c r="BG55" s="32">
        <v>36858</v>
      </c>
      <c r="BH55" s="32">
        <v>36563</v>
      </c>
      <c r="BI55" s="32">
        <v>36850</v>
      </c>
      <c r="BJ55" s="32">
        <v>37394</v>
      </c>
      <c r="BK55" s="32">
        <v>36675</v>
      </c>
      <c r="BL55" s="32">
        <v>37442</v>
      </c>
      <c r="BM55" s="32">
        <v>36770</v>
      </c>
      <c r="BN55" s="32">
        <v>38205</v>
      </c>
      <c r="BO55" s="32">
        <v>38822</v>
      </c>
      <c r="BP55" s="32">
        <v>37936</v>
      </c>
      <c r="BQ55" s="32">
        <v>38215</v>
      </c>
      <c r="BR55" s="32">
        <v>39429</v>
      </c>
      <c r="BS55" s="32">
        <v>40307</v>
      </c>
      <c r="BT55" s="32">
        <v>40336</v>
      </c>
      <c r="BU55" s="32">
        <v>39695</v>
      </c>
      <c r="BV55" s="32">
        <v>41111</v>
      </c>
      <c r="BW55" s="32">
        <v>42807</v>
      </c>
      <c r="BX55" s="32">
        <v>42493</v>
      </c>
      <c r="BY55" s="32">
        <v>42234</v>
      </c>
      <c r="BZ55" s="32">
        <v>43718</v>
      </c>
      <c r="CA55" s="32">
        <v>45568</v>
      </c>
      <c r="CB55" s="32">
        <v>43020</v>
      </c>
    </row>
    <row r="56" spans="1:80" x14ac:dyDescent="0.55000000000000004">
      <c r="A56" s="37">
        <f t="shared" si="2"/>
        <v>48</v>
      </c>
      <c r="B56" s="33" t="s">
        <v>589</v>
      </c>
      <c r="C56" s="29"/>
      <c r="D56" s="29"/>
      <c r="E56" s="29"/>
      <c r="F56" s="29"/>
      <c r="G56" s="29"/>
      <c r="H56" s="29"/>
      <c r="I56" s="29"/>
      <c r="J56" s="29"/>
      <c r="K56" s="29"/>
      <c r="L56" s="29"/>
      <c r="M56" s="29"/>
      <c r="N56" s="29"/>
      <c r="O56" s="32">
        <v>32436</v>
      </c>
      <c r="P56" s="32">
        <v>32468</v>
      </c>
      <c r="Q56" s="32">
        <v>32121</v>
      </c>
      <c r="R56" s="32">
        <v>28670</v>
      </c>
      <c r="S56" s="32">
        <v>30413</v>
      </c>
      <c r="T56" s="32">
        <v>31072</v>
      </c>
      <c r="U56" s="32">
        <v>30950</v>
      </c>
      <c r="V56" s="32">
        <v>32093</v>
      </c>
      <c r="W56" s="32">
        <v>31383</v>
      </c>
      <c r="X56" s="32">
        <v>30987</v>
      </c>
      <c r="Y56" s="32">
        <v>30414</v>
      </c>
      <c r="Z56" s="32">
        <v>31563</v>
      </c>
      <c r="AA56" s="32">
        <v>30636</v>
      </c>
      <c r="AB56" s="32">
        <v>30449</v>
      </c>
      <c r="AC56" s="32">
        <v>30732</v>
      </c>
      <c r="AD56" s="32">
        <v>29969</v>
      </c>
      <c r="AE56" s="32">
        <v>30556</v>
      </c>
      <c r="AF56" s="32">
        <v>30140</v>
      </c>
      <c r="AG56" s="29"/>
      <c r="AH56" s="32">
        <v>31530</v>
      </c>
      <c r="AI56" s="32">
        <v>34557</v>
      </c>
      <c r="AJ56" s="32">
        <v>31704</v>
      </c>
      <c r="AK56" s="32">
        <v>32474</v>
      </c>
      <c r="AL56" s="32">
        <v>32189</v>
      </c>
      <c r="AM56" s="32">
        <v>34112</v>
      </c>
      <c r="AN56" s="32">
        <v>32560</v>
      </c>
      <c r="AO56" s="32">
        <v>32113</v>
      </c>
      <c r="AP56" s="32">
        <v>33013</v>
      </c>
      <c r="AQ56" s="32">
        <v>33764</v>
      </c>
      <c r="AR56" s="32">
        <v>33012</v>
      </c>
      <c r="AS56" s="32">
        <v>33521</v>
      </c>
      <c r="AT56" s="32">
        <v>47127</v>
      </c>
      <c r="AU56" s="32">
        <v>48385</v>
      </c>
      <c r="AV56" s="32">
        <v>46800</v>
      </c>
      <c r="AW56" s="32">
        <v>48810</v>
      </c>
      <c r="AX56" s="32">
        <v>36808</v>
      </c>
      <c r="AY56" s="32">
        <v>37562</v>
      </c>
      <c r="AZ56" s="32">
        <v>35711</v>
      </c>
      <c r="BA56" s="32">
        <v>36926</v>
      </c>
      <c r="BB56" s="32">
        <v>37377</v>
      </c>
      <c r="BC56" s="32">
        <v>37063</v>
      </c>
      <c r="BD56" s="32">
        <v>37204</v>
      </c>
      <c r="BE56" s="32">
        <v>36576</v>
      </c>
      <c r="BF56" s="32">
        <v>38160</v>
      </c>
      <c r="BG56" s="32">
        <v>36858</v>
      </c>
      <c r="BH56" s="32">
        <v>36563</v>
      </c>
      <c r="BI56" s="32">
        <v>36850</v>
      </c>
      <c r="BJ56" s="32">
        <v>37394</v>
      </c>
      <c r="BK56" s="32">
        <v>36675</v>
      </c>
      <c r="BL56" s="32">
        <v>37442</v>
      </c>
      <c r="BM56" s="32">
        <v>36770</v>
      </c>
      <c r="BN56" s="32">
        <v>38205</v>
      </c>
      <c r="BO56" s="32">
        <v>38822</v>
      </c>
      <c r="BP56" s="32">
        <v>37936</v>
      </c>
      <c r="BQ56" s="32">
        <v>38215</v>
      </c>
      <c r="BR56" s="32">
        <v>39429</v>
      </c>
      <c r="BS56" s="32">
        <v>40307</v>
      </c>
      <c r="BT56" s="32">
        <v>40336</v>
      </c>
      <c r="BU56" s="32">
        <v>39695</v>
      </c>
      <c r="BV56" s="32">
        <v>41111</v>
      </c>
      <c r="BW56" s="32">
        <v>42807</v>
      </c>
      <c r="BX56" s="32">
        <v>42493</v>
      </c>
      <c r="BY56" s="32">
        <v>42234</v>
      </c>
      <c r="BZ56" s="32">
        <v>43718</v>
      </c>
      <c r="CA56" s="32">
        <v>45568</v>
      </c>
      <c r="CB56" s="32">
        <v>43020</v>
      </c>
    </row>
    <row r="57" spans="1:80" x14ac:dyDescent="0.55000000000000004">
      <c r="A57" s="37">
        <f t="shared" si="2"/>
        <v>49</v>
      </c>
      <c r="B57" s="33" t="s">
        <v>590</v>
      </c>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row>
    <row r="58" spans="1:80" x14ac:dyDescent="0.55000000000000004">
      <c r="A58" s="37">
        <f t="shared" si="2"/>
        <v>50</v>
      </c>
      <c r="B58" s="31" t="s">
        <v>591</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row>
    <row r="59" spans="1:80" x14ac:dyDescent="0.55000000000000004">
      <c r="A59" s="37">
        <f t="shared" si="2"/>
        <v>51</v>
      </c>
      <c r="B59" s="31" t="s">
        <v>592</v>
      </c>
      <c r="C59" s="29"/>
      <c r="D59" s="29"/>
      <c r="E59" s="29"/>
      <c r="F59" s="29"/>
      <c r="G59" s="29"/>
      <c r="H59" s="29"/>
      <c r="I59" s="29"/>
      <c r="J59" s="29"/>
      <c r="K59" s="29"/>
      <c r="L59" s="29"/>
      <c r="M59" s="29"/>
      <c r="N59" s="29"/>
      <c r="O59" s="32">
        <v>24959</v>
      </c>
      <c r="P59" s="32">
        <v>22408</v>
      </c>
      <c r="Q59" s="32">
        <v>23660</v>
      </c>
      <c r="R59" s="32">
        <v>19231</v>
      </c>
      <c r="S59" s="32">
        <v>23461</v>
      </c>
      <c r="T59" s="32">
        <v>22804</v>
      </c>
      <c r="U59" s="32">
        <v>21469</v>
      </c>
      <c r="V59" s="32">
        <v>18624</v>
      </c>
      <c r="W59" s="32">
        <v>20978</v>
      </c>
      <c r="X59" s="32">
        <v>21461</v>
      </c>
      <c r="Y59" s="32">
        <v>20125</v>
      </c>
      <c r="Z59" s="32">
        <v>18517</v>
      </c>
      <c r="AA59" s="32">
        <v>19869</v>
      </c>
      <c r="AB59" s="32">
        <v>23848</v>
      </c>
      <c r="AC59" s="32">
        <v>21427</v>
      </c>
      <c r="AD59" s="32">
        <v>17065</v>
      </c>
      <c r="AE59" s="32">
        <v>22027</v>
      </c>
      <c r="AF59" s="32">
        <v>21183</v>
      </c>
      <c r="AG59" s="29"/>
      <c r="AH59" s="32">
        <v>20180</v>
      </c>
      <c r="AI59" s="32">
        <v>24634</v>
      </c>
      <c r="AJ59" s="32">
        <v>18772</v>
      </c>
      <c r="AK59" s="32">
        <v>22820</v>
      </c>
      <c r="AL59" s="32">
        <v>20878</v>
      </c>
      <c r="AM59" s="32">
        <v>28259</v>
      </c>
      <c r="AN59" s="32">
        <v>20818</v>
      </c>
      <c r="AO59" s="32">
        <v>22455</v>
      </c>
      <c r="AP59" s="32">
        <v>21014</v>
      </c>
      <c r="AQ59" s="32">
        <v>27518</v>
      </c>
      <c r="AR59" s="32">
        <v>20015</v>
      </c>
      <c r="AS59" s="32">
        <v>25949</v>
      </c>
      <c r="AT59" s="32">
        <v>21502</v>
      </c>
      <c r="AU59" s="32">
        <v>25649</v>
      </c>
      <c r="AV59" s="32">
        <v>22172</v>
      </c>
      <c r="AW59" s="32">
        <v>28114</v>
      </c>
      <c r="AX59" s="32">
        <v>19782</v>
      </c>
      <c r="AY59" s="32">
        <v>24906</v>
      </c>
      <c r="AZ59" s="32">
        <v>20219</v>
      </c>
      <c r="BA59" s="32">
        <v>25028</v>
      </c>
      <c r="BB59" s="32">
        <v>17610</v>
      </c>
      <c r="BC59" s="32">
        <v>22833</v>
      </c>
      <c r="BD59" s="32">
        <v>17933</v>
      </c>
      <c r="BE59" s="32">
        <v>21898</v>
      </c>
      <c r="BF59" s="32">
        <v>16362</v>
      </c>
      <c r="BG59" s="32">
        <v>22909</v>
      </c>
      <c r="BH59" s="32">
        <v>17171</v>
      </c>
      <c r="BI59" s="32">
        <v>21103</v>
      </c>
      <c r="BJ59" s="32">
        <v>16137</v>
      </c>
      <c r="BK59" s="32">
        <v>19914</v>
      </c>
      <c r="BL59" s="32">
        <v>15592</v>
      </c>
      <c r="BM59" s="32">
        <v>20341</v>
      </c>
      <c r="BN59" s="32">
        <v>14594</v>
      </c>
      <c r="BO59" s="32">
        <v>20723</v>
      </c>
      <c r="BP59" s="32">
        <v>17141</v>
      </c>
      <c r="BQ59" s="32">
        <v>22389</v>
      </c>
      <c r="BR59" s="32">
        <v>14870</v>
      </c>
      <c r="BS59" s="32">
        <v>20944</v>
      </c>
      <c r="BT59" s="32">
        <v>20946</v>
      </c>
      <c r="BU59" s="32">
        <v>17904</v>
      </c>
      <c r="BV59" s="32">
        <v>14683</v>
      </c>
      <c r="BW59" s="32">
        <v>21927</v>
      </c>
      <c r="BX59" s="32">
        <v>17933</v>
      </c>
      <c r="BY59" s="32">
        <v>21298</v>
      </c>
      <c r="BZ59" s="32">
        <v>16686</v>
      </c>
      <c r="CA59" s="32">
        <v>25317</v>
      </c>
      <c r="CB59" s="32">
        <v>19837</v>
      </c>
    </row>
    <row r="60" spans="1:80" x14ac:dyDescent="0.55000000000000004">
      <c r="A60" s="37">
        <f t="shared" si="2"/>
        <v>52</v>
      </c>
      <c r="B60" s="31" t="s">
        <v>593</v>
      </c>
      <c r="C60" s="29"/>
      <c r="D60" s="29"/>
      <c r="E60" s="29"/>
      <c r="F60" s="29"/>
      <c r="G60" s="29"/>
      <c r="H60" s="29"/>
      <c r="I60" s="29"/>
      <c r="J60" s="29"/>
      <c r="K60" s="29"/>
      <c r="L60" s="29"/>
      <c r="M60" s="29"/>
      <c r="N60" s="29"/>
      <c r="O60" s="32">
        <v>18163</v>
      </c>
      <c r="P60" s="32">
        <v>19823</v>
      </c>
      <c r="Q60" s="32">
        <v>20077</v>
      </c>
      <c r="R60" s="32">
        <v>16176</v>
      </c>
      <c r="S60" s="32">
        <v>17059</v>
      </c>
      <c r="T60" s="32">
        <v>19187</v>
      </c>
      <c r="U60" s="32">
        <v>17906</v>
      </c>
      <c r="V60" s="32">
        <v>15877</v>
      </c>
      <c r="W60" s="32">
        <v>16314</v>
      </c>
      <c r="X60" s="32">
        <v>17704</v>
      </c>
      <c r="Y60" s="32">
        <v>17434</v>
      </c>
      <c r="Z60" s="32">
        <v>15471</v>
      </c>
      <c r="AA60" s="32">
        <v>16530</v>
      </c>
      <c r="AB60" s="32">
        <v>18282</v>
      </c>
      <c r="AC60" s="32">
        <v>17812</v>
      </c>
      <c r="AD60" s="32">
        <v>15764</v>
      </c>
      <c r="AE60" s="32">
        <v>16752</v>
      </c>
      <c r="AF60" s="32">
        <v>18130</v>
      </c>
      <c r="AG60" s="29"/>
      <c r="AH60" s="32">
        <v>16956</v>
      </c>
      <c r="AI60" s="32">
        <v>19053</v>
      </c>
      <c r="AJ60" s="32">
        <v>19617</v>
      </c>
      <c r="AK60" s="32">
        <v>21627</v>
      </c>
      <c r="AL60" s="32">
        <v>19339</v>
      </c>
      <c r="AM60" s="32">
        <v>19630</v>
      </c>
      <c r="AN60" s="32">
        <v>19901</v>
      </c>
      <c r="AO60" s="32">
        <v>22521</v>
      </c>
      <c r="AP60" s="32">
        <v>19166</v>
      </c>
      <c r="AQ60" s="32">
        <v>21085</v>
      </c>
      <c r="AR60" s="32">
        <v>21564</v>
      </c>
      <c r="AS60" s="32">
        <v>23794</v>
      </c>
      <c r="AT60" s="32">
        <v>13960</v>
      </c>
      <c r="AU60" s="32">
        <v>14489</v>
      </c>
      <c r="AV60" s="32">
        <v>13805</v>
      </c>
      <c r="AW60" s="32">
        <v>15914</v>
      </c>
      <c r="AX60" s="32">
        <v>33</v>
      </c>
      <c r="AY60" s="32">
        <v>10</v>
      </c>
      <c r="AZ60" s="32">
        <v>31</v>
      </c>
      <c r="BA60" s="32">
        <v>-19</v>
      </c>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row>
    <row r="61" spans="1:80" x14ac:dyDescent="0.55000000000000004">
      <c r="A61" s="37">
        <f t="shared" si="2"/>
        <v>53</v>
      </c>
      <c r="B61" s="31" t="s">
        <v>594</v>
      </c>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row>
    <row r="62" spans="1:80" x14ac:dyDescent="0.55000000000000004">
      <c r="A62" s="37">
        <f t="shared" si="2"/>
        <v>54</v>
      </c>
      <c r="B62" s="31" t="s">
        <v>595</v>
      </c>
      <c r="C62" s="29"/>
      <c r="D62" s="29"/>
      <c r="E62" s="29"/>
      <c r="F62" s="29"/>
      <c r="G62" s="29"/>
      <c r="H62" s="29"/>
      <c r="I62" s="29"/>
      <c r="J62" s="29"/>
      <c r="K62" s="29"/>
      <c r="L62" s="29"/>
      <c r="M62" s="29"/>
      <c r="N62" s="29"/>
      <c r="O62" s="32">
        <v>11501</v>
      </c>
      <c r="P62" s="32">
        <v>11523</v>
      </c>
      <c r="Q62" s="32">
        <v>11379</v>
      </c>
      <c r="R62" s="32">
        <v>11723</v>
      </c>
      <c r="S62" s="32">
        <v>11234</v>
      </c>
      <c r="T62" s="32">
        <v>11326</v>
      </c>
      <c r="U62" s="32">
        <v>10975</v>
      </c>
      <c r="V62" s="32">
        <v>11376</v>
      </c>
      <c r="W62" s="32">
        <v>11147</v>
      </c>
      <c r="X62" s="32">
        <v>11212</v>
      </c>
      <c r="Y62" s="32">
        <v>11221</v>
      </c>
      <c r="Z62" s="32">
        <v>11936</v>
      </c>
      <c r="AA62" s="32">
        <v>11645</v>
      </c>
      <c r="AB62" s="32">
        <v>11928</v>
      </c>
      <c r="AC62" s="32">
        <v>11954</v>
      </c>
      <c r="AD62" s="32">
        <v>12644</v>
      </c>
      <c r="AE62" s="32">
        <v>11954</v>
      </c>
      <c r="AF62" s="32">
        <v>12053</v>
      </c>
      <c r="AG62" s="29"/>
      <c r="AH62" s="32">
        <v>11917</v>
      </c>
      <c r="AI62" s="32">
        <v>12625</v>
      </c>
      <c r="AJ62" s="32">
        <v>12074</v>
      </c>
      <c r="AK62" s="32">
        <v>13084</v>
      </c>
      <c r="AL62" s="32">
        <v>12800</v>
      </c>
      <c r="AM62" s="32">
        <v>13417</v>
      </c>
      <c r="AN62" s="32">
        <v>12583</v>
      </c>
      <c r="AO62" s="32">
        <v>12939</v>
      </c>
      <c r="AP62" s="32">
        <v>12800</v>
      </c>
      <c r="AQ62" s="32">
        <v>13126</v>
      </c>
      <c r="AR62" s="32">
        <v>12674</v>
      </c>
      <c r="AS62" s="32">
        <v>13400</v>
      </c>
      <c r="AT62" s="32">
        <v>13203</v>
      </c>
      <c r="AU62" s="32">
        <v>13524</v>
      </c>
      <c r="AV62" s="32">
        <v>13301</v>
      </c>
      <c r="AW62" s="32">
        <v>14572</v>
      </c>
      <c r="AX62" s="32">
        <v>14345</v>
      </c>
      <c r="AY62" s="32">
        <v>14355</v>
      </c>
      <c r="AZ62" s="32">
        <v>13850</v>
      </c>
      <c r="BA62" s="32">
        <v>14153</v>
      </c>
      <c r="BB62" s="32">
        <v>14600</v>
      </c>
      <c r="BC62" s="32">
        <v>14314</v>
      </c>
      <c r="BD62" s="32">
        <v>14186</v>
      </c>
      <c r="BE62" s="32">
        <v>14600</v>
      </c>
      <c r="BF62" s="32">
        <v>15300</v>
      </c>
      <c r="BG62" s="32">
        <v>14800</v>
      </c>
      <c r="BH62" s="32">
        <v>14300</v>
      </c>
      <c r="BI62" s="32">
        <v>14743</v>
      </c>
      <c r="BJ62" s="32">
        <v>15110</v>
      </c>
      <c r="BK62" s="32">
        <v>13790</v>
      </c>
      <c r="BL62" s="32">
        <v>14600</v>
      </c>
      <c r="BM62" s="32">
        <v>15009</v>
      </c>
      <c r="BN62" s="32">
        <v>14908</v>
      </c>
      <c r="BO62" s="32">
        <v>14692</v>
      </c>
      <c r="BP62" s="32">
        <v>14200</v>
      </c>
      <c r="BQ62" s="32">
        <v>15200</v>
      </c>
      <c r="BR62" s="32">
        <v>15600</v>
      </c>
      <c r="BS62" s="32">
        <v>14900</v>
      </c>
      <c r="BT62" s="32">
        <v>14700</v>
      </c>
      <c r="BU62" s="32">
        <v>15401</v>
      </c>
      <c r="BV62" s="32">
        <v>15736</v>
      </c>
      <c r="BW62" s="32">
        <v>15393</v>
      </c>
      <c r="BX62" s="32">
        <v>15409</v>
      </c>
      <c r="BY62" s="32">
        <v>16062</v>
      </c>
      <c r="BZ62" s="32">
        <v>16200</v>
      </c>
      <c r="CA62" s="32">
        <v>15319</v>
      </c>
      <c r="CB62" s="32">
        <v>14929</v>
      </c>
    </row>
    <row r="63" spans="1:80" x14ac:dyDescent="0.55000000000000004">
      <c r="A63" s="37">
        <f t="shared" si="2"/>
        <v>55</v>
      </c>
      <c r="B63" s="31" t="s">
        <v>596</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t="s">
        <v>551</v>
      </c>
      <c r="BN63" s="29"/>
      <c r="BO63" s="29"/>
      <c r="BP63" s="29"/>
      <c r="BQ63" s="29"/>
      <c r="BR63" s="29"/>
      <c r="BS63" s="29"/>
      <c r="BT63" s="29"/>
      <c r="BU63" s="29"/>
      <c r="BV63" s="29"/>
      <c r="BW63" s="29"/>
      <c r="BX63" s="29"/>
      <c r="BY63" s="29"/>
      <c r="BZ63" s="29"/>
      <c r="CA63" s="29"/>
      <c r="CB63" s="29"/>
    </row>
    <row r="64" spans="1:80" x14ac:dyDescent="0.55000000000000004">
      <c r="A64" s="37">
        <f t="shared" si="2"/>
        <v>56</v>
      </c>
      <c r="B64" s="31" t="s">
        <v>597</v>
      </c>
      <c r="C64" s="32">
        <v>13613</v>
      </c>
      <c r="D64" s="32">
        <v>14027</v>
      </c>
      <c r="E64" s="32">
        <v>14779</v>
      </c>
      <c r="F64" s="32">
        <v>18339</v>
      </c>
      <c r="G64" s="32">
        <v>20640</v>
      </c>
      <c r="H64" s="32">
        <v>23122</v>
      </c>
      <c r="I64" s="32">
        <v>23533</v>
      </c>
      <c r="J64" s="32">
        <v>24876</v>
      </c>
      <c r="K64" s="32">
        <v>22347</v>
      </c>
      <c r="L64" s="32">
        <v>23091</v>
      </c>
      <c r="M64" s="32">
        <v>23725</v>
      </c>
      <c r="N64" s="32">
        <v>24281</v>
      </c>
      <c r="O64" s="32">
        <v>21519</v>
      </c>
      <c r="P64" s="32">
        <v>21833</v>
      </c>
      <c r="Q64" s="32">
        <v>22187</v>
      </c>
      <c r="R64" s="32">
        <v>21923</v>
      </c>
      <c r="S64" s="32">
        <v>20255</v>
      </c>
      <c r="T64" s="32">
        <v>21184</v>
      </c>
      <c r="U64" s="32">
        <v>21471</v>
      </c>
      <c r="V64" s="32">
        <v>21867</v>
      </c>
      <c r="W64" s="32">
        <v>20267</v>
      </c>
      <c r="X64" s="32">
        <v>20233</v>
      </c>
      <c r="Y64" s="32">
        <v>20281</v>
      </c>
      <c r="Z64" s="32">
        <v>8092</v>
      </c>
      <c r="AA64" s="32">
        <v>19408</v>
      </c>
      <c r="AB64" s="32">
        <v>19896</v>
      </c>
      <c r="AC64" s="32">
        <v>19997</v>
      </c>
      <c r="AD64" s="32">
        <v>7833</v>
      </c>
      <c r="AE64" s="32">
        <v>19110</v>
      </c>
      <c r="AF64" s="32">
        <v>19143</v>
      </c>
      <c r="AG64" s="29"/>
      <c r="AH64" s="32">
        <v>18388</v>
      </c>
      <c r="AI64" s="32">
        <v>18789</v>
      </c>
      <c r="AJ64" s="32">
        <v>18989</v>
      </c>
      <c r="AK64" s="32">
        <v>7302</v>
      </c>
      <c r="AL64" s="32">
        <v>19377</v>
      </c>
      <c r="AM64" s="32">
        <v>19106</v>
      </c>
      <c r="AN64" s="32">
        <v>19179</v>
      </c>
      <c r="AO64" s="32">
        <v>6900</v>
      </c>
      <c r="AP64" s="32">
        <v>17734</v>
      </c>
      <c r="AQ64" s="32">
        <v>17965</v>
      </c>
      <c r="AR64" s="32">
        <v>18480</v>
      </c>
      <c r="AS64" s="32">
        <v>6566</v>
      </c>
      <c r="AT64" s="32">
        <v>13950</v>
      </c>
      <c r="AU64" s="32">
        <v>11906</v>
      </c>
      <c r="AV64" s="32">
        <v>12313</v>
      </c>
      <c r="AW64" s="32">
        <v>12947</v>
      </c>
      <c r="AX64" s="32">
        <v>13089</v>
      </c>
      <c r="AY64" s="32">
        <v>13476</v>
      </c>
      <c r="AZ64" s="32">
        <v>13710</v>
      </c>
      <c r="BA64" s="32">
        <v>14233</v>
      </c>
      <c r="BB64" s="32">
        <v>14543</v>
      </c>
      <c r="BC64" s="32">
        <v>14951</v>
      </c>
      <c r="BD64" s="32">
        <v>15098</v>
      </c>
      <c r="BE64" s="32">
        <v>16070</v>
      </c>
      <c r="BF64" s="32">
        <v>21151</v>
      </c>
      <c r="BG64" s="32">
        <v>21498</v>
      </c>
      <c r="BH64" s="32">
        <v>21976</v>
      </c>
      <c r="BI64" s="32">
        <v>18744</v>
      </c>
      <c r="BJ64" s="32">
        <v>21426</v>
      </c>
      <c r="BK64" s="32">
        <v>21270</v>
      </c>
      <c r="BL64" s="32">
        <v>21448</v>
      </c>
      <c r="BM64" s="32">
        <v>21936</v>
      </c>
      <c r="BN64" s="32">
        <v>21704</v>
      </c>
      <c r="BO64" s="32">
        <v>21937</v>
      </c>
      <c r="BP64" s="32">
        <v>22025</v>
      </c>
      <c r="BQ64" s="32">
        <v>21675</v>
      </c>
      <c r="BR64" s="32">
        <v>21601</v>
      </c>
      <c r="BS64" s="32">
        <v>22422</v>
      </c>
      <c r="BT64" s="32">
        <v>22848</v>
      </c>
      <c r="BU64" s="32">
        <v>22867</v>
      </c>
      <c r="BV64" s="32">
        <v>22108</v>
      </c>
      <c r="BW64" s="32">
        <v>22468</v>
      </c>
      <c r="BX64" s="32">
        <v>22432</v>
      </c>
      <c r="BY64" s="32">
        <v>22587</v>
      </c>
      <c r="BZ64" s="32">
        <v>22065</v>
      </c>
      <c r="CA64" s="32">
        <v>22293</v>
      </c>
      <c r="CB64" s="32">
        <v>22069</v>
      </c>
    </row>
    <row r="65" spans="1:80" x14ac:dyDescent="0.55000000000000004">
      <c r="A65" s="37">
        <f t="shared" si="2"/>
        <v>57</v>
      </c>
      <c r="B65" s="30" t="s">
        <v>598</v>
      </c>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row>
    <row r="66" spans="1:80" x14ac:dyDescent="0.55000000000000004">
      <c r="A66" s="37">
        <f t="shared" si="2"/>
        <v>58</v>
      </c>
      <c r="B66" s="31" t="s">
        <v>599</v>
      </c>
      <c r="C66" s="29"/>
      <c r="D66" s="29"/>
      <c r="E66" s="29"/>
      <c r="F66" s="29"/>
      <c r="G66" s="29"/>
      <c r="H66" s="29"/>
      <c r="I66" s="29"/>
      <c r="J66" s="29"/>
      <c r="K66" s="29"/>
      <c r="L66" s="29"/>
      <c r="M66" s="29"/>
      <c r="N66" s="29"/>
      <c r="O66" s="32">
        <v>90883</v>
      </c>
      <c r="P66" s="32">
        <v>95715</v>
      </c>
      <c r="Q66" s="32">
        <v>92673</v>
      </c>
      <c r="R66" s="32">
        <v>73044</v>
      </c>
      <c r="S66" s="32">
        <v>68640</v>
      </c>
      <c r="T66" s="32">
        <v>74680</v>
      </c>
      <c r="U66" s="32">
        <v>76014</v>
      </c>
      <c r="V66" s="32">
        <v>78833</v>
      </c>
      <c r="W66" s="29"/>
      <c r="X66" s="29"/>
      <c r="Y66" s="29"/>
      <c r="Z66" s="29"/>
      <c r="AA66" s="29"/>
      <c r="AB66" s="29"/>
      <c r="AC66" s="29"/>
      <c r="AD66" s="29"/>
      <c r="AE66" s="29"/>
      <c r="AF66" s="29"/>
      <c r="AG66" s="29"/>
      <c r="AH66" s="29"/>
      <c r="AI66" s="29"/>
      <c r="AJ66" s="29"/>
      <c r="AK66" s="29"/>
      <c r="AL66" s="32">
        <v>125300</v>
      </c>
      <c r="AM66" s="29"/>
      <c r="AN66" s="29"/>
      <c r="AO66" s="32">
        <v>83911</v>
      </c>
      <c r="AP66" s="32">
        <v>140200</v>
      </c>
      <c r="AQ66" s="32">
        <v>145800</v>
      </c>
      <c r="AR66" s="32">
        <v>142800</v>
      </c>
      <c r="AS66" s="32">
        <v>86918</v>
      </c>
      <c r="AT66" s="29"/>
      <c r="AU66" s="29"/>
      <c r="AV66" s="29"/>
      <c r="AW66" s="29"/>
      <c r="AX66" s="32">
        <v>130500</v>
      </c>
      <c r="AY66" s="32">
        <v>123765</v>
      </c>
      <c r="AZ66" s="32">
        <v>122935</v>
      </c>
      <c r="BA66" s="32">
        <v>174147</v>
      </c>
      <c r="BB66" s="32">
        <v>136880</v>
      </c>
      <c r="BC66" s="32">
        <v>131365</v>
      </c>
      <c r="BD66" s="32">
        <v>125597</v>
      </c>
      <c r="BE66" s="32">
        <v>174702</v>
      </c>
      <c r="BF66" s="32">
        <v>131400</v>
      </c>
      <c r="BG66" s="32">
        <v>129022</v>
      </c>
      <c r="BH66" s="32">
        <v>123074</v>
      </c>
      <c r="BI66" s="32">
        <v>171649</v>
      </c>
      <c r="BJ66" s="32">
        <v>130816</v>
      </c>
      <c r="BK66" s="32">
        <v>114432</v>
      </c>
      <c r="BL66" s="32">
        <v>118244</v>
      </c>
      <c r="BM66" s="32">
        <v>164877</v>
      </c>
      <c r="BN66" s="32">
        <v>129539</v>
      </c>
      <c r="BO66" s="32">
        <v>138598</v>
      </c>
      <c r="BP66" s="32">
        <v>136653</v>
      </c>
      <c r="BQ66" s="32">
        <v>190457</v>
      </c>
      <c r="BR66" s="32">
        <v>157136</v>
      </c>
      <c r="BS66" s="32">
        <v>168073</v>
      </c>
      <c r="BT66" s="32">
        <v>177457</v>
      </c>
      <c r="BU66" s="32">
        <v>201156</v>
      </c>
      <c r="BV66" s="32">
        <v>161078</v>
      </c>
      <c r="BW66" s="32">
        <v>161470</v>
      </c>
      <c r="BX66" s="32">
        <v>166603</v>
      </c>
      <c r="BY66" s="32">
        <v>189267</v>
      </c>
      <c r="BZ66" s="32">
        <v>169337</v>
      </c>
      <c r="CA66" s="32">
        <v>187847</v>
      </c>
      <c r="CB66" s="32">
        <v>170816</v>
      </c>
    </row>
    <row r="67" spans="1:80" x14ac:dyDescent="0.55000000000000004">
      <c r="A67" s="37">
        <f t="shared" si="2"/>
        <v>59</v>
      </c>
      <c r="B67" s="115" t="s">
        <v>600</v>
      </c>
      <c r="C67" s="114"/>
      <c r="D67" s="116">
        <v>27.48</v>
      </c>
      <c r="E67" s="114"/>
      <c r="F67" s="116">
        <v>28.85</v>
      </c>
      <c r="G67" s="114"/>
      <c r="H67" s="116">
        <v>26.73</v>
      </c>
      <c r="I67" s="114"/>
      <c r="J67" s="116">
        <v>27.24</v>
      </c>
      <c r="K67" s="114"/>
      <c r="L67" s="116">
        <v>28.65</v>
      </c>
      <c r="M67" s="114"/>
      <c r="N67" s="116">
        <v>28.87</v>
      </c>
      <c r="O67" s="116">
        <v>28.68</v>
      </c>
      <c r="P67" s="116">
        <v>28.36</v>
      </c>
      <c r="Q67" s="116">
        <v>27.81</v>
      </c>
      <c r="R67" s="116">
        <v>27.604057000000001</v>
      </c>
      <c r="S67" s="116">
        <v>23.9</v>
      </c>
      <c r="T67" s="116">
        <v>23.924506999999998</v>
      </c>
      <c r="U67" s="116">
        <v>24.085857000000001</v>
      </c>
      <c r="V67" s="116">
        <v>25.174859000000001</v>
      </c>
      <c r="W67" s="114"/>
      <c r="X67" s="114"/>
      <c r="Y67" s="114"/>
      <c r="Z67" s="116">
        <v>26.293465999999999</v>
      </c>
      <c r="AA67" s="114"/>
      <c r="AB67" s="114"/>
      <c r="AC67" s="114"/>
      <c r="AD67" s="116">
        <v>27.053314</v>
      </c>
      <c r="AE67" s="114"/>
      <c r="AF67" s="114"/>
      <c r="AG67" s="114"/>
      <c r="AH67" s="114"/>
      <c r="AI67" s="114"/>
      <c r="AJ67" s="114"/>
      <c r="AK67" s="116">
        <v>30.901060000000001</v>
      </c>
      <c r="AL67" s="116">
        <v>36.723329</v>
      </c>
      <c r="AM67" s="114"/>
      <c r="AN67" s="116">
        <v>37.736598000000001</v>
      </c>
      <c r="AO67" s="116">
        <v>33.103281000000003</v>
      </c>
      <c r="AP67" s="116">
        <v>42.642885999999997</v>
      </c>
      <c r="AQ67" s="116">
        <v>41.141193000000001</v>
      </c>
      <c r="AR67" s="116">
        <v>40.358521000000003</v>
      </c>
      <c r="AS67" s="116">
        <v>35.040165000000002</v>
      </c>
      <c r="AT67" s="114"/>
      <c r="AU67" s="114"/>
      <c r="AV67" s="114"/>
      <c r="AW67" s="116">
        <v>33.802320000000002</v>
      </c>
      <c r="AX67" s="116">
        <v>37.806471000000002</v>
      </c>
      <c r="AY67" s="116">
        <v>35.447313999999999</v>
      </c>
      <c r="AZ67" s="116">
        <v>34.917842999999998</v>
      </c>
      <c r="BA67" s="116">
        <v>37.017538999999999</v>
      </c>
      <c r="BB67" s="116">
        <v>39.036631999999997</v>
      </c>
      <c r="BC67" s="116">
        <v>36.794781999999998</v>
      </c>
      <c r="BD67" s="116">
        <v>35.875275000000002</v>
      </c>
      <c r="BE67" s="116">
        <v>37.701681999999998</v>
      </c>
      <c r="BF67" s="116">
        <v>37.877913999999997</v>
      </c>
      <c r="BG67" s="116">
        <v>36.099578999999999</v>
      </c>
      <c r="BH67" s="116">
        <v>34.570056000000001</v>
      </c>
      <c r="BI67" s="116">
        <v>36.954456999999998</v>
      </c>
      <c r="BJ67" s="116">
        <v>38.729657000000003</v>
      </c>
      <c r="BK67" s="116">
        <v>36.760108000000002</v>
      </c>
      <c r="BL67" s="116">
        <v>36.159004000000003</v>
      </c>
      <c r="BM67" s="116">
        <v>38.232283000000002</v>
      </c>
      <c r="BN67" s="116">
        <v>40.410471999999999</v>
      </c>
      <c r="BO67" s="116">
        <v>39.713469000000003</v>
      </c>
      <c r="BP67" s="116">
        <v>39.648017000000003</v>
      </c>
      <c r="BQ67" s="116">
        <v>41.955202999999997</v>
      </c>
      <c r="BR67" s="116">
        <v>45.310918999999998</v>
      </c>
      <c r="BS67" s="116">
        <v>44.312379999999997</v>
      </c>
      <c r="BT67" s="116">
        <v>44.574047999999998</v>
      </c>
      <c r="BU67" s="116">
        <v>45.376868000000002</v>
      </c>
      <c r="BV67" s="116">
        <v>46.314197</v>
      </c>
      <c r="BW67" s="116">
        <v>43.674444000000001</v>
      </c>
      <c r="BX67" s="116">
        <v>43.445988999999997</v>
      </c>
      <c r="BY67" s="116">
        <v>44.266429000000002</v>
      </c>
      <c r="BZ67" s="116">
        <v>46.292616000000002</v>
      </c>
      <c r="CA67" s="116">
        <v>45.328667000000003</v>
      </c>
      <c r="CB67" s="116">
        <v>44.369337999999999</v>
      </c>
    </row>
    <row r="68" spans="1:80" x14ac:dyDescent="0.55000000000000004">
      <c r="A68" s="37">
        <f t="shared" si="2"/>
        <v>60</v>
      </c>
      <c r="B68" s="30" t="s">
        <v>601</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row>
    <row r="69" spans="1:80" x14ac:dyDescent="0.55000000000000004">
      <c r="A69" s="37">
        <f t="shared" si="2"/>
        <v>61</v>
      </c>
      <c r="B69" s="31" t="s">
        <v>602</v>
      </c>
      <c r="C69" s="29"/>
      <c r="D69" s="29"/>
      <c r="E69" s="29"/>
      <c r="F69" s="29"/>
      <c r="G69" s="29"/>
      <c r="H69" s="29"/>
      <c r="I69" s="29"/>
      <c r="J69" s="29"/>
      <c r="K69" s="29"/>
      <c r="L69" s="29"/>
      <c r="M69" s="29"/>
      <c r="N69" s="29"/>
      <c r="O69" s="32">
        <v>17097.964390019999</v>
      </c>
      <c r="P69" s="29"/>
      <c r="Q69" s="29"/>
      <c r="R69" s="29"/>
      <c r="S69" s="32">
        <v>11802.91925898</v>
      </c>
      <c r="T69" s="29"/>
      <c r="U69" s="29"/>
      <c r="V69" s="29"/>
      <c r="W69" s="32">
        <v>12478.675386000001</v>
      </c>
      <c r="X69" s="29"/>
      <c r="Y69" s="29"/>
      <c r="Z69" s="29"/>
      <c r="AA69" s="32">
        <v>15182.080700319999</v>
      </c>
      <c r="AB69" s="29"/>
      <c r="AC69" s="29"/>
      <c r="AD69" s="29"/>
      <c r="AE69" s="32">
        <v>15675.212443320001</v>
      </c>
      <c r="AF69" s="29"/>
      <c r="AG69" s="29"/>
      <c r="AH69" s="32">
        <v>10520.025097920001</v>
      </c>
      <c r="AI69" s="29"/>
      <c r="AJ69" s="29"/>
      <c r="AK69" s="29"/>
      <c r="AL69" s="32">
        <v>25197.64375893</v>
      </c>
      <c r="AM69" s="29"/>
      <c r="AN69" s="29"/>
      <c r="AO69" s="29"/>
      <c r="AP69" s="32">
        <v>12013.736626260001</v>
      </c>
      <c r="AQ69" s="29"/>
      <c r="AR69" s="29"/>
      <c r="AS69" s="29"/>
      <c r="AT69" s="32">
        <v>20799.59976809</v>
      </c>
      <c r="AU69" s="29"/>
      <c r="AV69" s="29"/>
      <c r="AW69" s="29"/>
      <c r="AX69" s="32">
        <v>24167.664517740002</v>
      </c>
      <c r="AY69" s="29"/>
      <c r="AZ69" s="29"/>
      <c r="BA69" s="29"/>
      <c r="BB69" s="32">
        <v>27774.274223</v>
      </c>
      <c r="BC69" s="29"/>
      <c r="BD69" s="29"/>
      <c r="BE69" s="29"/>
      <c r="BF69" s="32">
        <v>26440.555358849997</v>
      </c>
      <c r="BG69" s="29"/>
      <c r="BH69" s="29"/>
      <c r="BI69" s="29"/>
      <c r="BJ69" s="32">
        <v>26666.689506600003</v>
      </c>
      <c r="BK69" s="29"/>
      <c r="BL69" s="29"/>
      <c r="BM69" s="29"/>
      <c r="BN69" s="32">
        <v>25719.06174057</v>
      </c>
      <c r="BO69" s="29"/>
      <c r="BP69" s="29"/>
      <c r="BQ69" s="29"/>
      <c r="BR69" s="32">
        <v>18244.661666</v>
      </c>
      <c r="BS69" s="29"/>
      <c r="BT69" s="29"/>
      <c r="BU69" s="29"/>
      <c r="BV69" s="32">
        <v>4815.6969921199998</v>
      </c>
      <c r="BW69" s="29"/>
      <c r="BX69" s="29"/>
      <c r="BY69" s="29"/>
      <c r="BZ69" s="32">
        <v>16470.172795950002</v>
      </c>
      <c r="CA69" s="29"/>
      <c r="CB69" s="29"/>
    </row>
    <row r="70" spans="1:80" ht="14" thickBot="1" x14ac:dyDescent="0.6">
      <c r="A70" s="37">
        <f t="shared" si="2"/>
        <v>62</v>
      </c>
      <c r="B70" s="117" t="s">
        <v>603</v>
      </c>
      <c r="C70" s="118" t="s">
        <v>603</v>
      </c>
      <c r="D70" s="118" t="s">
        <v>603</v>
      </c>
      <c r="E70" s="118" t="s">
        <v>603</v>
      </c>
      <c r="F70" s="118" t="s">
        <v>603</v>
      </c>
      <c r="G70" s="118" t="s">
        <v>603</v>
      </c>
      <c r="H70" s="118" t="s">
        <v>603</v>
      </c>
      <c r="I70" s="118" t="s">
        <v>603</v>
      </c>
      <c r="J70" s="118" t="s">
        <v>603</v>
      </c>
      <c r="K70" s="118" t="s">
        <v>603</v>
      </c>
      <c r="L70" s="118" t="s">
        <v>603</v>
      </c>
      <c r="M70" s="118" t="s">
        <v>603</v>
      </c>
      <c r="N70" s="118" t="s">
        <v>603</v>
      </c>
      <c r="O70" s="118" t="s">
        <v>603</v>
      </c>
      <c r="P70" s="118" t="s">
        <v>603</v>
      </c>
      <c r="Q70" s="118" t="s">
        <v>603</v>
      </c>
      <c r="R70" s="118" t="s">
        <v>603</v>
      </c>
      <c r="S70" s="118" t="s">
        <v>603</v>
      </c>
      <c r="T70" s="118" t="s">
        <v>603</v>
      </c>
      <c r="U70" s="118" t="s">
        <v>603</v>
      </c>
      <c r="V70" s="118" t="s">
        <v>603</v>
      </c>
      <c r="W70" s="118" t="s">
        <v>603</v>
      </c>
      <c r="X70" s="118" t="s">
        <v>603</v>
      </c>
      <c r="Y70" s="118" t="s">
        <v>603</v>
      </c>
      <c r="Z70" s="118" t="s">
        <v>603</v>
      </c>
      <c r="AA70" s="118" t="s">
        <v>603</v>
      </c>
      <c r="AB70" s="118" t="s">
        <v>603</v>
      </c>
      <c r="AC70" s="118" t="s">
        <v>603</v>
      </c>
      <c r="AD70" s="118" t="s">
        <v>603</v>
      </c>
      <c r="AE70" s="118" t="s">
        <v>603</v>
      </c>
      <c r="AF70" s="118" t="s">
        <v>603</v>
      </c>
      <c r="AG70" s="118" t="s">
        <v>603</v>
      </c>
      <c r="AH70" s="118" t="s">
        <v>603</v>
      </c>
      <c r="AI70" s="118" t="s">
        <v>603</v>
      </c>
      <c r="AJ70" s="118" t="s">
        <v>603</v>
      </c>
      <c r="AK70" s="118" t="s">
        <v>603</v>
      </c>
      <c r="AL70" s="118" t="s">
        <v>603</v>
      </c>
      <c r="AM70" s="118" t="s">
        <v>603</v>
      </c>
      <c r="AN70" s="118" t="s">
        <v>603</v>
      </c>
      <c r="AO70" s="118" t="s">
        <v>603</v>
      </c>
      <c r="AP70" s="118" t="s">
        <v>603</v>
      </c>
      <c r="AQ70" s="118" t="s">
        <v>603</v>
      </c>
      <c r="AR70" s="118" t="s">
        <v>603</v>
      </c>
      <c r="AS70" s="118" t="s">
        <v>603</v>
      </c>
      <c r="AT70" s="118" t="s">
        <v>603</v>
      </c>
      <c r="AU70" s="118" t="s">
        <v>603</v>
      </c>
      <c r="AV70" s="118" t="s">
        <v>603</v>
      </c>
      <c r="AW70" s="118" t="s">
        <v>603</v>
      </c>
      <c r="AX70" s="118" t="s">
        <v>603</v>
      </c>
      <c r="AY70" s="118" t="s">
        <v>603</v>
      </c>
      <c r="AZ70" s="118" t="s">
        <v>603</v>
      </c>
      <c r="BA70" s="118" t="s">
        <v>603</v>
      </c>
      <c r="BB70" s="118" t="s">
        <v>603</v>
      </c>
      <c r="BC70" s="118" t="s">
        <v>603</v>
      </c>
      <c r="BD70" s="118" t="s">
        <v>603</v>
      </c>
      <c r="BE70" s="118" t="s">
        <v>603</v>
      </c>
      <c r="BF70" s="118" t="s">
        <v>603</v>
      </c>
      <c r="BG70" s="118" t="s">
        <v>603</v>
      </c>
      <c r="BH70" s="118" t="s">
        <v>603</v>
      </c>
      <c r="BI70" s="118" t="s">
        <v>603</v>
      </c>
      <c r="BJ70" s="118" t="s">
        <v>603</v>
      </c>
      <c r="BK70" s="118" t="s">
        <v>603</v>
      </c>
      <c r="BL70" s="118" t="s">
        <v>603</v>
      </c>
      <c r="BM70" s="118" t="s">
        <v>603</v>
      </c>
      <c r="BN70" s="118" t="s">
        <v>603</v>
      </c>
      <c r="BO70" s="118" t="s">
        <v>603</v>
      </c>
      <c r="BP70" s="118" t="s">
        <v>603</v>
      </c>
      <c r="BQ70" s="118" t="s">
        <v>603</v>
      </c>
      <c r="BR70" s="118" t="s">
        <v>603</v>
      </c>
      <c r="BS70" s="118" t="s">
        <v>603</v>
      </c>
      <c r="BT70" s="118" t="s">
        <v>603</v>
      </c>
      <c r="BU70" s="118" t="s">
        <v>603</v>
      </c>
      <c r="BV70" s="118" t="s">
        <v>603</v>
      </c>
      <c r="BW70" s="118" t="s">
        <v>603</v>
      </c>
      <c r="BX70" s="118" t="s">
        <v>603</v>
      </c>
      <c r="BY70" s="118" t="s">
        <v>603</v>
      </c>
      <c r="BZ70" s="118" t="s">
        <v>603</v>
      </c>
      <c r="CA70" s="118" t="s">
        <v>603</v>
      </c>
      <c r="CB70" s="118" t="s">
        <v>603</v>
      </c>
    </row>
    <row r="71" spans="1:80" ht="14" thickTop="1" x14ac:dyDescent="0.55000000000000004">
      <c r="A71" s="37">
        <f t="shared" si="2"/>
        <v>63</v>
      </c>
      <c r="B71" s="28" t="s">
        <v>182</v>
      </c>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row>
    <row r="72" spans="1:80" x14ac:dyDescent="0.55000000000000004">
      <c r="A72" s="37">
        <f t="shared" si="2"/>
        <v>64</v>
      </c>
      <c r="B72" s="30" t="s">
        <v>183</v>
      </c>
      <c r="C72" s="32">
        <v>679146</v>
      </c>
      <c r="D72" s="32">
        <v>726341</v>
      </c>
      <c r="E72" s="32">
        <v>747223</v>
      </c>
      <c r="F72" s="32">
        <v>1220564</v>
      </c>
      <c r="G72" s="32">
        <v>1220052</v>
      </c>
      <c r="H72" s="32">
        <v>1227062</v>
      </c>
      <c r="I72" s="32">
        <v>1244621</v>
      </c>
      <c r="J72" s="32">
        <v>1247797</v>
      </c>
      <c r="K72" s="32">
        <v>1253440</v>
      </c>
      <c r="L72" s="32">
        <v>1272067</v>
      </c>
      <c r="M72" s="32">
        <v>1247648</v>
      </c>
      <c r="N72" s="32">
        <v>1232601</v>
      </c>
      <c r="O72" s="32">
        <v>1174085</v>
      </c>
      <c r="P72" s="32">
        <v>1211911</v>
      </c>
      <c r="Q72" s="32">
        <v>1202881</v>
      </c>
      <c r="R72" s="32">
        <v>1119676</v>
      </c>
      <c r="S72" s="32">
        <v>1117087</v>
      </c>
      <c r="T72" s="32">
        <v>1129577</v>
      </c>
      <c r="U72" s="32">
        <v>1119945</v>
      </c>
      <c r="V72" s="32">
        <v>1065751</v>
      </c>
      <c r="W72" s="32">
        <v>1047345</v>
      </c>
      <c r="X72" s="32">
        <v>1051581</v>
      </c>
      <c r="Y72" s="32">
        <v>1046026</v>
      </c>
      <c r="Z72" s="32">
        <v>1022799</v>
      </c>
      <c r="AA72" s="32">
        <v>994699</v>
      </c>
      <c r="AB72" s="32">
        <v>1009047</v>
      </c>
      <c r="AC72" s="32">
        <v>988957</v>
      </c>
      <c r="AD72" s="32">
        <v>991272</v>
      </c>
      <c r="AE72" s="32">
        <v>985922</v>
      </c>
      <c r="AF72" s="32">
        <v>1001649</v>
      </c>
      <c r="AG72" s="29"/>
      <c r="AH72" s="32">
        <v>1022973</v>
      </c>
      <c r="AI72" s="32">
        <v>1060283</v>
      </c>
      <c r="AJ72" s="32">
        <v>1054000</v>
      </c>
      <c r="AK72" s="32">
        <v>1133276</v>
      </c>
      <c r="AL72" s="32">
        <v>1099535</v>
      </c>
      <c r="AM72" s="32">
        <v>1119918</v>
      </c>
      <c r="AN72" s="32">
        <v>1102969</v>
      </c>
      <c r="AO72" s="32">
        <v>1198233</v>
      </c>
      <c r="AP72" s="32">
        <v>1145689</v>
      </c>
      <c r="AQ72" s="32">
        <v>1193402</v>
      </c>
      <c r="AR72" s="32">
        <v>1198056</v>
      </c>
      <c r="AS72" s="32">
        <v>1281869</v>
      </c>
      <c r="AT72" s="32">
        <v>1230933</v>
      </c>
      <c r="AU72" s="32">
        <v>1233517</v>
      </c>
      <c r="AV72" s="32">
        <v>1223593</v>
      </c>
      <c r="AW72" s="32">
        <v>1338309</v>
      </c>
      <c r="AX72" s="32">
        <v>1270643</v>
      </c>
      <c r="AY72" s="32">
        <v>1324868</v>
      </c>
      <c r="AZ72" s="32">
        <v>1357105</v>
      </c>
      <c r="BA72" s="32">
        <v>1427375</v>
      </c>
      <c r="BB72" s="32">
        <v>1357566</v>
      </c>
      <c r="BC72" s="32">
        <v>1358843</v>
      </c>
      <c r="BD72" s="32">
        <v>1384016</v>
      </c>
      <c r="BE72" s="32">
        <v>1460986</v>
      </c>
      <c r="BF72" s="32">
        <v>1575808</v>
      </c>
      <c r="BG72" s="32">
        <v>1544008</v>
      </c>
      <c r="BH72" s="32">
        <v>1567272</v>
      </c>
      <c r="BI72" s="32">
        <v>1653919</v>
      </c>
      <c r="BJ72" s="32">
        <v>1564989</v>
      </c>
      <c r="BK72" s="32">
        <v>1566268</v>
      </c>
      <c r="BL72" s="32">
        <v>1604678</v>
      </c>
      <c r="BM72" s="32">
        <v>1665616</v>
      </c>
      <c r="BN72" s="32">
        <v>1604621</v>
      </c>
      <c r="BO72" s="32">
        <v>1620608</v>
      </c>
      <c r="BP72" s="32">
        <v>1632789</v>
      </c>
      <c r="BQ72" s="32">
        <v>1704007</v>
      </c>
      <c r="BR72" s="32">
        <v>1685136</v>
      </c>
      <c r="BS72" s="32">
        <v>1761180</v>
      </c>
      <c r="BT72" s="32">
        <v>1733913</v>
      </c>
      <c r="BU72" s="32">
        <v>1726350</v>
      </c>
      <c r="BV72" s="32">
        <v>1665357</v>
      </c>
      <c r="BW72" s="32">
        <v>1743128</v>
      </c>
      <c r="BX72" s="32">
        <v>1750621</v>
      </c>
      <c r="BY72" s="32">
        <v>1769746</v>
      </c>
      <c r="BZ72" s="32">
        <v>1771658</v>
      </c>
      <c r="CA72" s="32">
        <v>1847847</v>
      </c>
      <c r="CB72" s="32">
        <v>1760381</v>
      </c>
    </row>
    <row r="73" spans="1:80" x14ac:dyDescent="0.55000000000000004">
      <c r="A73" s="37">
        <f t="shared" si="2"/>
        <v>65</v>
      </c>
      <c r="B73" s="31" t="s">
        <v>604</v>
      </c>
      <c r="C73" s="32">
        <v>292155</v>
      </c>
      <c r="D73" s="32">
        <v>304782</v>
      </c>
      <c r="E73" s="32">
        <v>322569</v>
      </c>
      <c r="F73" s="32">
        <v>364613</v>
      </c>
      <c r="G73" s="32">
        <v>359575</v>
      </c>
      <c r="H73" s="32">
        <v>374195</v>
      </c>
      <c r="I73" s="32">
        <v>395526</v>
      </c>
      <c r="J73" s="32">
        <v>402219</v>
      </c>
      <c r="K73" s="32">
        <v>422161</v>
      </c>
      <c r="L73" s="32">
        <v>444036</v>
      </c>
      <c r="M73" s="32">
        <v>443661</v>
      </c>
      <c r="N73" s="32">
        <v>435566</v>
      </c>
      <c r="O73" s="32">
        <v>396164</v>
      </c>
      <c r="P73" s="32">
        <v>443348</v>
      </c>
      <c r="Q73" s="32">
        <v>460158</v>
      </c>
      <c r="R73" s="32">
        <v>403826</v>
      </c>
      <c r="S73" s="32">
        <v>410132</v>
      </c>
      <c r="T73" s="32">
        <v>429279</v>
      </c>
      <c r="U73" s="32">
        <v>440327</v>
      </c>
      <c r="V73" s="32">
        <v>393971</v>
      </c>
      <c r="W73" s="32">
        <v>390568</v>
      </c>
      <c r="X73" s="32">
        <v>418117</v>
      </c>
      <c r="Y73" s="32">
        <v>426730</v>
      </c>
      <c r="Z73" s="32">
        <v>416833</v>
      </c>
      <c r="AA73" s="32">
        <v>390969</v>
      </c>
      <c r="AB73" s="32">
        <v>419276</v>
      </c>
      <c r="AC73" s="32">
        <v>424570</v>
      </c>
      <c r="AD73" s="32">
        <v>432949</v>
      </c>
      <c r="AE73" s="32">
        <v>426218</v>
      </c>
      <c r="AF73" s="32">
        <v>455211</v>
      </c>
      <c r="AG73" s="29"/>
      <c r="AH73" s="32">
        <v>477147</v>
      </c>
      <c r="AI73" s="32">
        <v>515320</v>
      </c>
      <c r="AJ73" s="32">
        <v>515235</v>
      </c>
      <c r="AK73" s="32">
        <v>593965</v>
      </c>
      <c r="AL73" s="32">
        <v>565169</v>
      </c>
      <c r="AM73" s="32">
        <v>585982</v>
      </c>
      <c r="AN73" s="32">
        <v>564398</v>
      </c>
      <c r="AO73" s="32">
        <v>641734</v>
      </c>
      <c r="AP73" s="32">
        <v>592709</v>
      </c>
      <c r="AQ73" s="32">
        <v>638614</v>
      </c>
      <c r="AR73" s="32">
        <v>652530</v>
      </c>
      <c r="AS73" s="32">
        <v>733233</v>
      </c>
      <c r="AT73" s="32">
        <v>646213</v>
      </c>
      <c r="AU73" s="32">
        <v>654708</v>
      </c>
      <c r="AV73" s="32">
        <v>633159</v>
      </c>
      <c r="AW73" s="32">
        <v>715341</v>
      </c>
      <c r="AX73" s="32">
        <v>646850</v>
      </c>
      <c r="AY73" s="32">
        <v>689611</v>
      </c>
      <c r="AZ73" s="32">
        <v>710313</v>
      </c>
      <c r="BA73" s="32">
        <v>789380</v>
      </c>
      <c r="BB73" s="32">
        <v>680520</v>
      </c>
      <c r="BC73" s="32">
        <v>673571</v>
      </c>
      <c r="BD73" s="32">
        <v>656017</v>
      </c>
      <c r="BE73" s="32">
        <v>726312</v>
      </c>
      <c r="BF73" s="32">
        <v>674413</v>
      </c>
      <c r="BG73" s="32">
        <v>650004</v>
      </c>
      <c r="BH73" s="32">
        <v>670217</v>
      </c>
      <c r="BI73" s="32">
        <v>737026</v>
      </c>
      <c r="BJ73" s="32">
        <v>666141</v>
      </c>
      <c r="BK73" s="32">
        <v>670617</v>
      </c>
      <c r="BL73" s="32">
        <v>712480</v>
      </c>
      <c r="BM73" s="32">
        <v>778396</v>
      </c>
      <c r="BN73" s="32">
        <v>710851</v>
      </c>
      <c r="BO73" s="32">
        <v>730373</v>
      </c>
      <c r="BP73" s="32">
        <v>744833</v>
      </c>
      <c r="BQ73" s="32">
        <v>809792</v>
      </c>
      <c r="BR73" s="32">
        <v>782881</v>
      </c>
      <c r="BS73" s="32">
        <v>826826</v>
      </c>
      <c r="BT73" s="32">
        <v>797440</v>
      </c>
      <c r="BU73" s="32">
        <v>807206</v>
      </c>
      <c r="BV73" s="32">
        <v>753176</v>
      </c>
      <c r="BW73" s="32">
        <v>814568</v>
      </c>
      <c r="BX73" s="32">
        <v>831148</v>
      </c>
      <c r="BY73" s="32">
        <v>817109</v>
      </c>
      <c r="BZ73" s="32">
        <v>803073</v>
      </c>
      <c r="CA73" s="32">
        <v>868615</v>
      </c>
      <c r="CB73" s="32">
        <v>826199</v>
      </c>
    </row>
    <row r="74" spans="1:80" x14ac:dyDescent="0.55000000000000004">
      <c r="A74" s="37">
        <f t="shared" si="2"/>
        <v>66</v>
      </c>
      <c r="B74" s="33" t="s">
        <v>605</v>
      </c>
      <c r="C74" s="32">
        <v>72871</v>
      </c>
      <c r="D74" s="32">
        <v>78511</v>
      </c>
      <c r="E74" s="32">
        <v>78510</v>
      </c>
      <c r="F74" s="32">
        <v>67573</v>
      </c>
      <c r="G74" s="32">
        <v>63404</v>
      </c>
      <c r="H74" s="32">
        <v>71992</v>
      </c>
      <c r="I74" s="32">
        <v>76151</v>
      </c>
      <c r="J74" s="32">
        <v>86157</v>
      </c>
      <c r="K74" s="32">
        <v>88669</v>
      </c>
      <c r="L74" s="32">
        <v>107781</v>
      </c>
      <c r="M74" s="32">
        <v>100899</v>
      </c>
      <c r="N74" s="32">
        <v>108744</v>
      </c>
      <c r="O74" s="32">
        <v>83613</v>
      </c>
      <c r="P74" s="32">
        <v>110902</v>
      </c>
      <c r="Q74" s="32">
        <v>102981</v>
      </c>
      <c r="R74" s="32">
        <v>108544</v>
      </c>
      <c r="S74" s="32">
        <v>118109</v>
      </c>
      <c r="T74" s="32">
        <v>141505</v>
      </c>
      <c r="U74" s="32">
        <v>132783</v>
      </c>
      <c r="V74" s="32">
        <v>116256</v>
      </c>
      <c r="W74" s="32">
        <v>106234</v>
      </c>
      <c r="X74" s="32">
        <v>143561</v>
      </c>
      <c r="Y74" s="32">
        <v>125617</v>
      </c>
      <c r="Z74" s="32">
        <v>145789</v>
      </c>
      <c r="AA74" s="32">
        <v>92150</v>
      </c>
      <c r="AB74" s="32">
        <v>113991</v>
      </c>
      <c r="AC74" s="32">
        <v>104007</v>
      </c>
      <c r="AD74" s="32">
        <v>132279</v>
      </c>
      <c r="AE74" s="32">
        <v>111517</v>
      </c>
      <c r="AF74" s="32">
        <v>144516</v>
      </c>
      <c r="AG74" s="29"/>
      <c r="AH74" s="32">
        <v>132031</v>
      </c>
      <c r="AI74" s="32">
        <v>162946</v>
      </c>
      <c r="AJ74" s="32">
        <v>183237</v>
      </c>
      <c r="AK74" s="32">
        <v>216459</v>
      </c>
      <c r="AL74" s="32">
        <v>193034</v>
      </c>
      <c r="AM74" s="32">
        <v>224004</v>
      </c>
      <c r="AN74" s="32">
        <v>184876</v>
      </c>
      <c r="AO74" s="32">
        <v>218051</v>
      </c>
      <c r="AP74" s="32">
        <v>202164</v>
      </c>
      <c r="AQ74" s="32">
        <v>236250</v>
      </c>
      <c r="AR74" s="32">
        <v>242389</v>
      </c>
      <c r="AS74" s="32">
        <v>283810</v>
      </c>
      <c r="AT74" s="32">
        <v>266556</v>
      </c>
      <c r="AU74" s="32">
        <v>286646</v>
      </c>
      <c r="AV74" s="32">
        <v>257322</v>
      </c>
      <c r="AW74" s="32">
        <v>303026</v>
      </c>
      <c r="AX74" s="32">
        <v>253845</v>
      </c>
      <c r="AY74" s="32">
        <v>292370</v>
      </c>
      <c r="AZ74" s="32">
        <v>292430</v>
      </c>
      <c r="BA74" s="32">
        <v>343076</v>
      </c>
      <c r="BB74" s="32">
        <v>245148</v>
      </c>
      <c r="BC74" s="32">
        <v>237943</v>
      </c>
      <c r="BD74" s="32">
        <v>211291</v>
      </c>
      <c r="BE74" s="32">
        <v>265978</v>
      </c>
      <c r="BF74" s="32">
        <v>217668</v>
      </c>
      <c r="BG74" s="32">
        <v>209886</v>
      </c>
      <c r="BH74" s="32">
        <v>239175</v>
      </c>
      <c r="BI74" s="32">
        <v>289681</v>
      </c>
      <c r="BJ74" s="32">
        <v>235003</v>
      </c>
      <c r="BK74" s="32">
        <v>258764</v>
      </c>
      <c r="BL74" s="32">
        <v>295059</v>
      </c>
      <c r="BM74" s="32">
        <v>353176</v>
      </c>
      <c r="BN74" s="32">
        <v>276344</v>
      </c>
      <c r="BO74" s="32">
        <v>296127</v>
      </c>
      <c r="BP74" s="32">
        <v>298967</v>
      </c>
      <c r="BQ74" s="32">
        <v>336069</v>
      </c>
      <c r="BR74" s="32">
        <v>281929</v>
      </c>
      <c r="BS74" s="32">
        <v>280527</v>
      </c>
      <c r="BT74" s="32">
        <v>239978</v>
      </c>
      <c r="BU74" s="32">
        <v>268248</v>
      </c>
      <c r="BV74" s="32">
        <v>216765</v>
      </c>
      <c r="BW74" s="32">
        <v>275660</v>
      </c>
      <c r="BX74" s="32">
        <v>283362</v>
      </c>
      <c r="BY74" s="32">
        <v>291663</v>
      </c>
      <c r="BZ74" s="32">
        <v>253537</v>
      </c>
      <c r="CA74" s="32">
        <v>303979</v>
      </c>
      <c r="CB74" s="32">
        <v>304462</v>
      </c>
    </row>
    <row r="75" spans="1:80" x14ac:dyDescent="0.55000000000000004">
      <c r="A75" s="37">
        <f t="shared" ref="A75:A138" si="3">A74+1</f>
        <v>67</v>
      </c>
      <c r="B75" s="34" t="s">
        <v>606</v>
      </c>
      <c r="C75" s="32">
        <v>46409</v>
      </c>
      <c r="D75" s="32">
        <v>54141</v>
      </c>
      <c r="E75" s="32">
        <v>58539</v>
      </c>
      <c r="F75" s="32">
        <v>47384</v>
      </c>
      <c r="G75" s="32">
        <v>41095</v>
      </c>
      <c r="H75" s="32">
        <v>44400</v>
      </c>
      <c r="I75" s="32">
        <v>53971</v>
      </c>
      <c r="J75" s="32">
        <v>49910</v>
      </c>
      <c r="K75" s="32">
        <v>50279</v>
      </c>
      <c r="L75" s="32">
        <v>47459</v>
      </c>
      <c r="M75" s="32">
        <v>46457</v>
      </c>
      <c r="N75" s="32">
        <v>53785</v>
      </c>
      <c r="O75" s="32">
        <v>42647</v>
      </c>
      <c r="P75" s="32">
        <v>51504</v>
      </c>
      <c r="Q75" s="32">
        <v>50531</v>
      </c>
      <c r="R75" s="32">
        <v>53830</v>
      </c>
      <c r="S75" s="32">
        <v>72583</v>
      </c>
      <c r="T75" s="32">
        <v>85089</v>
      </c>
      <c r="U75" s="32">
        <v>80034</v>
      </c>
      <c r="V75" s="32">
        <v>70185</v>
      </c>
      <c r="W75" s="32">
        <v>68969</v>
      </c>
      <c r="X75" s="32">
        <v>73703</v>
      </c>
      <c r="Y75" s="32">
        <v>72817</v>
      </c>
      <c r="Z75" s="32">
        <v>110761</v>
      </c>
      <c r="AA75" s="32">
        <v>77984</v>
      </c>
      <c r="AB75" s="32">
        <v>85559</v>
      </c>
      <c r="AC75" s="32">
        <v>80403</v>
      </c>
      <c r="AD75" s="32">
        <v>85482</v>
      </c>
      <c r="AE75" s="32">
        <v>71975</v>
      </c>
      <c r="AF75" s="32">
        <v>92190</v>
      </c>
      <c r="AG75" s="29"/>
      <c r="AH75" s="32">
        <v>88226</v>
      </c>
      <c r="AI75" s="32">
        <v>94563</v>
      </c>
      <c r="AJ75" s="32">
        <v>93318</v>
      </c>
      <c r="AK75" s="32">
        <v>126314</v>
      </c>
      <c r="AL75" s="32">
        <v>107206</v>
      </c>
      <c r="AM75" s="32">
        <v>99374</v>
      </c>
      <c r="AN75" s="32">
        <v>80240</v>
      </c>
      <c r="AO75" s="32">
        <v>107412</v>
      </c>
      <c r="AP75" s="32">
        <v>99523</v>
      </c>
      <c r="AQ75" s="32">
        <v>123606</v>
      </c>
      <c r="AR75" s="32">
        <v>109741</v>
      </c>
      <c r="AS75" s="32">
        <v>125159</v>
      </c>
      <c r="AT75" s="32">
        <v>266556</v>
      </c>
      <c r="AU75" s="32">
        <v>157348</v>
      </c>
      <c r="AV75" s="32">
        <v>257322</v>
      </c>
      <c r="AW75" s="32">
        <v>186226</v>
      </c>
      <c r="AX75" s="32">
        <v>147982</v>
      </c>
      <c r="AY75" s="32">
        <v>194470</v>
      </c>
      <c r="AZ75" s="32">
        <v>209530</v>
      </c>
      <c r="BA75" s="32">
        <v>260176</v>
      </c>
      <c r="BB75" s="32">
        <v>167248</v>
      </c>
      <c r="BC75" s="32">
        <v>160043</v>
      </c>
      <c r="BD75" s="32">
        <v>161391</v>
      </c>
      <c r="BE75" s="32">
        <v>206078</v>
      </c>
      <c r="BF75" s="32">
        <v>157768</v>
      </c>
      <c r="BG75" s="32">
        <v>174986</v>
      </c>
      <c r="BH75" s="32">
        <v>209275</v>
      </c>
      <c r="BI75" s="32">
        <v>239781</v>
      </c>
      <c r="BJ75" s="32">
        <v>218903</v>
      </c>
      <c r="BK75" s="32">
        <v>252664</v>
      </c>
      <c r="BL75" s="32">
        <v>285059</v>
      </c>
      <c r="BM75" s="32">
        <v>328376</v>
      </c>
      <c r="BN75" s="32">
        <v>261344</v>
      </c>
      <c r="BO75" s="32">
        <v>276127</v>
      </c>
      <c r="BP75" s="32">
        <v>276967</v>
      </c>
      <c r="BQ75" s="32">
        <v>314069</v>
      </c>
      <c r="BR75" s="32">
        <v>262929</v>
      </c>
      <c r="BS75" s="32">
        <v>258527</v>
      </c>
      <c r="BT75" s="32">
        <v>222978</v>
      </c>
      <c r="BU75" s="32">
        <v>251248</v>
      </c>
      <c r="BV75" s="32">
        <v>204765</v>
      </c>
      <c r="BW75" s="32">
        <v>263660</v>
      </c>
      <c r="BX75" s="32">
        <v>278362</v>
      </c>
      <c r="BY75" s="32">
        <v>286663</v>
      </c>
      <c r="BZ75" s="32">
        <v>245537</v>
      </c>
      <c r="CA75" s="32">
        <v>277977</v>
      </c>
      <c r="CB75" s="32">
        <v>304462</v>
      </c>
    </row>
    <row r="76" spans="1:80" x14ac:dyDescent="0.55000000000000004">
      <c r="A76" s="37">
        <f t="shared" si="3"/>
        <v>68</v>
      </c>
      <c r="B76" s="34" t="s">
        <v>607</v>
      </c>
      <c r="C76" s="32">
        <v>26462</v>
      </c>
      <c r="D76" s="32">
        <v>24370</v>
      </c>
      <c r="E76" s="32">
        <v>19971</v>
      </c>
      <c r="F76" s="32">
        <v>20189</v>
      </c>
      <c r="G76" s="32">
        <v>22309</v>
      </c>
      <c r="H76" s="32">
        <v>27592</v>
      </c>
      <c r="I76" s="32">
        <v>22180</v>
      </c>
      <c r="J76" s="32">
        <v>36247</v>
      </c>
      <c r="K76" s="32">
        <v>38390</v>
      </c>
      <c r="L76" s="32">
        <v>60322</v>
      </c>
      <c r="M76" s="32">
        <v>54442</v>
      </c>
      <c r="N76" s="32">
        <v>54959</v>
      </c>
      <c r="O76" s="32">
        <v>40966</v>
      </c>
      <c r="P76" s="32">
        <v>59398</v>
      </c>
      <c r="Q76" s="32">
        <v>52450</v>
      </c>
      <c r="R76" s="32">
        <v>54714</v>
      </c>
      <c r="S76" s="32">
        <v>45526</v>
      </c>
      <c r="T76" s="32">
        <v>56416</v>
      </c>
      <c r="U76" s="32">
        <v>52749</v>
      </c>
      <c r="V76" s="32">
        <v>46071</v>
      </c>
      <c r="W76" s="32">
        <v>37265</v>
      </c>
      <c r="X76" s="32">
        <v>69858</v>
      </c>
      <c r="Y76" s="32">
        <v>52800</v>
      </c>
      <c r="Z76" s="32">
        <v>35028</v>
      </c>
      <c r="AA76" s="32">
        <v>14166</v>
      </c>
      <c r="AB76" s="32">
        <v>28432</v>
      </c>
      <c r="AC76" s="32">
        <v>23604</v>
      </c>
      <c r="AD76" s="32">
        <v>46797</v>
      </c>
      <c r="AE76" s="32">
        <v>39542</v>
      </c>
      <c r="AF76" s="32">
        <v>52326</v>
      </c>
      <c r="AG76" s="29"/>
      <c r="AH76" s="32">
        <v>43805</v>
      </c>
      <c r="AI76" s="32">
        <v>68383</v>
      </c>
      <c r="AJ76" s="32">
        <v>89919</v>
      </c>
      <c r="AK76" s="32">
        <v>90145</v>
      </c>
      <c r="AL76" s="32">
        <v>85828</v>
      </c>
      <c r="AM76" s="32">
        <v>124630</v>
      </c>
      <c r="AN76" s="32">
        <v>104636</v>
      </c>
      <c r="AO76" s="32">
        <v>110639</v>
      </c>
      <c r="AP76" s="32">
        <v>102641</v>
      </c>
      <c r="AQ76" s="32">
        <v>112644</v>
      </c>
      <c r="AR76" s="32">
        <v>132648</v>
      </c>
      <c r="AS76" s="32">
        <v>158651</v>
      </c>
      <c r="AT76" s="29"/>
      <c r="AU76" s="32">
        <v>129298</v>
      </c>
      <c r="AV76" s="29"/>
      <c r="AW76" s="32">
        <v>116800</v>
      </c>
      <c r="AX76" s="32">
        <v>105863</v>
      </c>
      <c r="AY76" s="32">
        <v>97900</v>
      </c>
      <c r="AZ76" s="32">
        <v>82900</v>
      </c>
      <c r="BA76" s="32">
        <v>82900</v>
      </c>
      <c r="BB76" s="32">
        <v>77900</v>
      </c>
      <c r="BC76" s="32">
        <v>77900</v>
      </c>
      <c r="BD76" s="32">
        <v>49900</v>
      </c>
      <c r="BE76" s="32">
        <v>59900</v>
      </c>
      <c r="BF76" s="32">
        <v>59900</v>
      </c>
      <c r="BG76" s="32">
        <v>34900</v>
      </c>
      <c r="BH76" s="32">
        <v>29900</v>
      </c>
      <c r="BI76" s="32">
        <v>49900</v>
      </c>
      <c r="BJ76" s="32">
        <v>16100</v>
      </c>
      <c r="BK76" s="32">
        <v>6100</v>
      </c>
      <c r="BL76" s="32">
        <v>10000</v>
      </c>
      <c r="BM76" s="32">
        <v>24800</v>
      </c>
      <c r="BN76" s="32">
        <v>15000</v>
      </c>
      <c r="BO76" s="32">
        <v>20000</v>
      </c>
      <c r="BP76" s="32">
        <v>22000</v>
      </c>
      <c r="BQ76" s="32">
        <v>22000</v>
      </c>
      <c r="BR76" s="32">
        <v>19000</v>
      </c>
      <c r="BS76" s="32">
        <v>22000</v>
      </c>
      <c r="BT76" s="32">
        <v>17000</v>
      </c>
      <c r="BU76" s="32">
        <v>17000</v>
      </c>
      <c r="BV76" s="32">
        <v>12000</v>
      </c>
      <c r="BW76" s="32">
        <v>12000</v>
      </c>
      <c r="BX76" s="32">
        <v>5000</v>
      </c>
      <c r="BY76" s="32">
        <v>5000</v>
      </c>
      <c r="BZ76" s="32">
        <v>8000</v>
      </c>
      <c r="CA76" s="32">
        <v>26002</v>
      </c>
      <c r="CB76" s="29"/>
    </row>
    <row r="77" spans="1:80" x14ac:dyDescent="0.55000000000000004">
      <c r="A77" s="37">
        <f t="shared" si="3"/>
        <v>69</v>
      </c>
      <c r="B77" s="33" t="s">
        <v>198</v>
      </c>
      <c r="C77" s="32">
        <v>105930</v>
      </c>
      <c r="D77" s="32">
        <v>105947</v>
      </c>
      <c r="E77" s="32">
        <v>128255</v>
      </c>
      <c r="F77" s="32">
        <v>129120</v>
      </c>
      <c r="G77" s="32">
        <v>140557</v>
      </c>
      <c r="H77" s="32">
        <v>147635</v>
      </c>
      <c r="I77" s="32">
        <v>163482</v>
      </c>
      <c r="J77" s="32">
        <v>158497</v>
      </c>
      <c r="K77" s="32">
        <v>165054</v>
      </c>
      <c r="L77" s="32">
        <v>162410</v>
      </c>
      <c r="M77" s="32">
        <v>172223</v>
      </c>
      <c r="N77" s="32">
        <v>154201</v>
      </c>
      <c r="O77" s="32">
        <v>144832</v>
      </c>
      <c r="P77" s="32">
        <v>147355</v>
      </c>
      <c r="Q77" s="32">
        <v>175455</v>
      </c>
      <c r="R77" s="32">
        <v>126584</v>
      </c>
      <c r="S77" s="32">
        <v>126863</v>
      </c>
      <c r="T77" s="32">
        <v>124880</v>
      </c>
      <c r="U77" s="32">
        <v>155577</v>
      </c>
      <c r="V77" s="32">
        <v>127592</v>
      </c>
      <c r="W77" s="32">
        <v>132748</v>
      </c>
      <c r="X77" s="32">
        <v>127162</v>
      </c>
      <c r="Y77" s="32">
        <v>156070</v>
      </c>
      <c r="Z77" s="32">
        <v>121093</v>
      </c>
      <c r="AA77" s="32">
        <v>135418</v>
      </c>
      <c r="AB77" s="32">
        <v>131879</v>
      </c>
      <c r="AC77" s="32">
        <v>157252</v>
      </c>
      <c r="AD77" s="32">
        <v>142881</v>
      </c>
      <c r="AE77" s="32">
        <v>148350</v>
      </c>
      <c r="AF77" s="32">
        <v>142144</v>
      </c>
      <c r="AG77" s="29"/>
      <c r="AH77" s="32">
        <v>153394</v>
      </c>
      <c r="AI77" s="32">
        <v>163155</v>
      </c>
      <c r="AJ77" s="32">
        <v>137511</v>
      </c>
      <c r="AK77" s="32">
        <v>181882</v>
      </c>
      <c r="AL77" s="32">
        <v>172844</v>
      </c>
      <c r="AM77" s="32">
        <v>153044</v>
      </c>
      <c r="AN77" s="32">
        <v>156399</v>
      </c>
      <c r="AO77" s="32">
        <v>204060</v>
      </c>
      <c r="AP77" s="32">
        <v>166268</v>
      </c>
      <c r="AQ77" s="32">
        <v>174065</v>
      </c>
      <c r="AR77" s="32">
        <v>166686</v>
      </c>
      <c r="AS77" s="32">
        <v>205603</v>
      </c>
      <c r="AT77" s="32">
        <v>172772</v>
      </c>
      <c r="AU77" s="32">
        <v>167957</v>
      </c>
      <c r="AV77" s="32">
        <v>166205</v>
      </c>
      <c r="AW77" s="32">
        <v>209645</v>
      </c>
      <c r="AX77" s="32">
        <v>177658</v>
      </c>
      <c r="AY77" s="32">
        <v>181796</v>
      </c>
      <c r="AZ77" s="32">
        <v>196324</v>
      </c>
      <c r="BA77" s="32">
        <v>226025</v>
      </c>
      <c r="BB77" s="32">
        <v>200888</v>
      </c>
      <c r="BC77" s="32">
        <v>204498</v>
      </c>
      <c r="BD77" s="32">
        <v>202977</v>
      </c>
      <c r="BE77" s="32">
        <v>227553</v>
      </c>
      <c r="BF77" s="32">
        <v>208410</v>
      </c>
      <c r="BG77" s="32">
        <v>198839</v>
      </c>
      <c r="BH77" s="32">
        <v>193556</v>
      </c>
      <c r="BI77" s="32">
        <v>211122</v>
      </c>
      <c r="BJ77" s="32">
        <v>194600</v>
      </c>
      <c r="BK77" s="32">
        <v>168677</v>
      </c>
      <c r="BL77" s="32">
        <v>172613</v>
      </c>
      <c r="BM77" s="32">
        <v>202506</v>
      </c>
      <c r="BN77" s="32">
        <v>185439</v>
      </c>
      <c r="BO77" s="32">
        <v>183046</v>
      </c>
      <c r="BP77" s="32">
        <v>180825</v>
      </c>
      <c r="BQ77" s="32">
        <v>217953</v>
      </c>
      <c r="BR77" s="32">
        <v>207860</v>
      </c>
      <c r="BS77" s="32">
        <v>225216</v>
      </c>
      <c r="BT77" s="32">
        <v>219729</v>
      </c>
      <c r="BU77" s="32">
        <v>232216</v>
      </c>
      <c r="BV77" s="32">
        <v>208284</v>
      </c>
      <c r="BW77" s="32">
        <v>216546</v>
      </c>
      <c r="BX77" s="32">
        <v>228227</v>
      </c>
      <c r="BY77" s="32">
        <v>228009</v>
      </c>
      <c r="BZ77" s="32">
        <v>226538</v>
      </c>
      <c r="CA77" s="32">
        <v>240825</v>
      </c>
      <c r="CB77" s="32">
        <v>212461</v>
      </c>
    </row>
    <row r="78" spans="1:80" x14ac:dyDescent="0.55000000000000004">
      <c r="A78" s="37">
        <f t="shared" si="3"/>
        <v>70</v>
      </c>
      <c r="B78" s="33" t="s">
        <v>608</v>
      </c>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32">
        <v>6330</v>
      </c>
      <c r="AX78" s="29"/>
      <c r="AY78" s="29"/>
      <c r="AZ78" s="29"/>
      <c r="BA78" s="32">
        <v>8120</v>
      </c>
      <c r="BB78" s="29"/>
      <c r="BC78" s="29"/>
      <c r="BD78" s="29"/>
      <c r="BE78" s="32">
        <v>2886</v>
      </c>
      <c r="BF78" s="29"/>
      <c r="BG78" s="29"/>
      <c r="BH78" s="29"/>
      <c r="BI78" s="32">
        <v>521</v>
      </c>
      <c r="BJ78" s="29"/>
      <c r="BK78" s="29"/>
      <c r="BL78" s="29"/>
      <c r="BM78" s="32">
        <v>376</v>
      </c>
      <c r="BN78" s="29"/>
      <c r="BO78" s="29"/>
      <c r="BP78" s="29"/>
      <c r="BQ78" s="29"/>
      <c r="BR78" s="29"/>
      <c r="BS78" s="29"/>
      <c r="BT78" s="29"/>
      <c r="BU78" s="29"/>
      <c r="BV78" s="29"/>
      <c r="BW78" s="29"/>
      <c r="BX78" s="29"/>
      <c r="BY78" s="29"/>
      <c r="BZ78" s="29"/>
      <c r="CA78" s="29"/>
      <c r="CB78" s="29"/>
    </row>
    <row r="79" spans="1:80" x14ac:dyDescent="0.55000000000000004">
      <c r="A79" s="37">
        <f t="shared" si="3"/>
        <v>71</v>
      </c>
      <c r="B79" s="33" t="s">
        <v>609</v>
      </c>
      <c r="C79" s="32">
        <v>86720</v>
      </c>
      <c r="D79" s="32">
        <v>89151</v>
      </c>
      <c r="E79" s="32">
        <v>88078</v>
      </c>
      <c r="F79" s="32">
        <v>105853</v>
      </c>
      <c r="G79" s="32">
        <v>109430</v>
      </c>
      <c r="H79" s="32">
        <v>108106</v>
      </c>
      <c r="I79" s="32">
        <v>108815</v>
      </c>
      <c r="J79" s="32">
        <v>112114</v>
      </c>
      <c r="K79" s="32">
        <v>121675</v>
      </c>
      <c r="L79" s="32">
        <v>126202</v>
      </c>
      <c r="M79" s="32">
        <v>123668</v>
      </c>
      <c r="N79" s="32">
        <v>125588</v>
      </c>
      <c r="O79" s="32">
        <v>125092</v>
      </c>
      <c r="P79" s="32">
        <v>132229</v>
      </c>
      <c r="Q79" s="32">
        <v>130700</v>
      </c>
      <c r="R79" s="32">
        <v>118047</v>
      </c>
      <c r="S79" s="32">
        <v>116671</v>
      </c>
      <c r="T79" s="32">
        <v>110144</v>
      </c>
      <c r="U79" s="32">
        <v>107664</v>
      </c>
      <c r="V79" s="32">
        <v>106590</v>
      </c>
      <c r="W79" s="32">
        <v>111803</v>
      </c>
      <c r="X79" s="32">
        <v>107668</v>
      </c>
      <c r="Y79" s="32">
        <v>108078</v>
      </c>
      <c r="Z79" s="32">
        <v>109336</v>
      </c>
      <c r="AA79" s="32">
        <v>126935</v>
      </c>
      <c r="AB79" s="32">
        <v>133118</v>
      </c>
      <c r="AC79" s="32">
        <v>126842</v>
      </c>
      <c r="AD79" s="32">
        <v>120706</v>
      </c>
      <c r="AE79" s="32">
        <v>131711</v>
      </c>
      <c r="AF79" s="32">
        <v>122668</v>
      </c>
      <c r="AG79" s="29"/>
      <c r="AH79" s="32">
        <v>132718</v>
      </c>
      <c r="AI79" s="32">
        <v>131977</v>
      </c>
      <c r="AJ79" s="32">
        <v>138877</v>
      </c>
      <c r="AK79" s="32">
        <v>139108</v>
      </c>
      <c r="AL79" s="32">
        <v>144243</v>
      </c>
      <c r="AM79" s="32">
        <v>156623</v>
      </c>
      <c r="AN79" s="32">
        <v>160015</v>
      </c>
      <c r="AO79" s="32">
        <v>157787</v>
      </c>
      <c r="AP79" s="32">
        <v>161707</v>
      </c>
      <c r="AQ79" s="32">
        <v>161289</v>
      </c>
      <c r="AR79" s="32">
        <v>161588</v>
      </c>
      <c r="AS79" s="32">
        <v>158134</v>
      </c>
      <c r="AT79" s="32">
        <v>159107</v>
      </c>
      <c r="AU79" s="32">
        <v>153456</v>
      </c>
      <c r="AV79" s="32">
        <v>160459</v>
      </c>
      <c r="AW79" s="32">
        <v>165200</v>
      </c>
      <c r="AX79" s="32">
        <v>169656</v>
      </c>
      <c r="AY79" s="32">
        <v>178162</v>
      </c>
      <c r="AZ79" s="32">
        <v>183094</v>
      </c>
      <c r="BA79" s="32">
        <v>183921</v>
      </c>
      <c r="BB79" s="32">
        <v>190024</v>
      </c>
      <c r="BC79" s="32">
        <v>194299</v>
      </c>
      <c r="BD79" s="32">
        <v>202633</v>
      </c>
      <c r="BE79" s="32">
        <v>197571</v>
      </c>
      <c r="BF79" s="32">
        <v>210610</v>
      </c>
      <c r="BG79" s="32">
        <v>208021</v>
      </c>
      <c r="BH79" s="32">
        <v>204103</v>
      </c>
      <c r="BI79" s="32">
        <v>199672</v>
      </c>
      <c r="BJ79" s="32">
        <v>202498</v>
      </c>
      <c r="BK79" s="32">
        <v>214590</v>
      </c>
      <c r="BL79" s="32">
        <v>212505</v>
      </c>
      <c r="BM79" s="32">
        <v>197641</v>
      </c>
      <c r="BN79" s="32">
        <v>218288</v>
      </c>
      <c r="BO79" s="32">
        <v>220523</v>
      </c>
      <c r="BP79" s="32">
        <v>232813</v>
      </c>
      <c r="BQ79" s="32">
        <v>228070</v>
      </c>
      <c r="BR79" s="32">
        <v>258008</v>
      </c>
      <c r="BS79" s="32">
        <v>284135</v>
      </c>
      <c r="BT79" s="32">
        <v>300213</v>
      </c>
      <c r="BU79" s="32">
        <v>278382</v>
      </c>
      <c r="BV79" s="32">
        <v>289190</v>
      </c>
      <c r="BW79" s="32">
        <v>287819</v>
      </c>
      <c r="BX79" s="32">
        <v>283588</v>
      </c>
      <c r="BY79" s="32">
        <v>263815</v>
      </c>
      <c r="BZ79" s="32">
        <v>276830</v>
      </c>
      <c r="CA79" s="32">
        <v>279041</v>
      </c>
      <c r="CB79" s="32">
        <v>268605</v>
      </c>
    </row>
    <row r="80" spans="1:80" x14ac:dyDescent="0.55000000000000004">
      <c r="A80" s="37">
        <f t="shared" si="3"/>
        <v>72</v>
      </c>
      <c r="B80" s="34" t="s">
        <v>610</v>
      </c>
      <c r="C80" s="29"/>
      <c r="D80" s="29"/>
      <c r="E80" s="29"/>
      <c r="F80" s="29"/>
      <c r="G80" s="29"/>
      <c r="H80" s="29"/>
      <c r="I80" s="29"/>
      <c r="J80" s="29"/>
      <c r="K80" s="29"/>
      <c r="L80" s="29"/>
      <c r="M80" s="29"/>
      <c r="N80" s="29"/>
      <c r="O80" s="32">
        <v>86055</v>
      </c>
      <c r="P80" s="32">
        <v>89469</v>
      </c>
      <c r="Q80" s="32">
        <v>89939</v>
      </c>
      <c r="R80" s="32">
        <v>80310</v>
      </c>
      <c r="S80" s="32">
        <v>81459</v>
      </c>
      <c r="T80" s="32">
        <v>76564</v>
      </c>
      <c r="U80" s="32">
        <v>75092</v>
      </c>
      <c r="V80" s="32">
        <v>73167</v>
      </c>
      <c r="W80" s="32">
        <v>77275</v>
      </c>
      <c r="X80" s="32">
        <v>73532</v>
      </c>
      <c r="Y80" s="32">
        <v>73744</v>
      </c>
      <c r="Z80" s="32">
        <v>73189</v>
      </c>
      <c r="AA80" s="32">
        <v>86327</v>
      </c>
      <c r="AB80" s="32">
        <v>93035</v>
      </c>
      <c r="AC80" s="32">
        <v>89559</v>
      </c>
      <c r="AD80" s="32">
        <v>82393</v>
      </c>
      <c r="AE80" s="32">
        <v>92333</v>
      </c>
      <c r="AF80" s="32">
        <v>86898</v>
      </c>
      <c r="AG80" s="29"/>
      <c r="AH80" s="32">
        <v>91921</v>
      </c>
      <c r="AI80" s="32">
        <v>93068</v>
      </c>
      <c r="AJ80" s="32">
        <v>97525</v>
      </c>
      <c r="AK80" s="32">
        <v>99453</v>
      </c>
      <c r="AL80" s="32">
        <v>99972</v>
      </c>
      <c r="AM80" s="32">
        <v>109455</v>
      </c>
      <c r="AN80" s="32">
        <v>112667</v>
      </c>
      <c r="AO80" s="32">
        <v>111831</v>
      </c>
      <c r="AP80" s="32">
        <v>114429</v>
      </c>
      <c r="AQ80" s="32">
        <v>114090</v>
      </c>
      <c r="AR80" s="32">
        <v>114692</v>
      </c>
      <c r="AS80" s="32">
        <v>112329</v>
      </c>
      <c r="AT80" s="29"/>
      <c r="AU80" s="29"/>
      <c r="AV80" s="29"/>
      <c r="AW80" s="32">
        <v>122479</v>
      </c>
      <c r="AX80" s="29"/>
      <c r="AY80" s="29"/>
      <c r="AZ80" s="29"/>
      <c r="BA80" s="32">
        <v>136795</v>
      </c>
      <c r="BB80" s="29"/>
      <c r="BC80" s="29"/>
      <c r="BD80" s="29"/>
      <c r="BE80" s="32">
        <v>146684</v>
      </c>
      <c r="BF80" s="29"/>
      <c r="BG80" s="29"/>
      <c r="BH80" s="29"/>
      <c r="BI80" s="32">
        <v>155611</v>
      </c>
      <c r="BJ80" s="29"/>
      <c r="BK80" s="29"/>
      <c r="BL80" s="29"/>
      <c r="BM80" s="32">
        <v>149471</v>
      </c>
      <c r="BN80" s="29"/>
      <c r="BO80" s="29"/>
      <c r="BP80" s="29"/>
      <c r="BQ80" s="32">
        <v>168547</v>
      </c>
      <c r="BR80" s="29"/>
      <c r="BS80" s="29"/>
      <c r="BT80" s="29"/>
      <c r="BU80" s="32">
        <v>208967</v>
      </c>
      <c r="BV80" s="29"/>
      <c r="BW80" s="29"/>
      <c r="BX80" s="29"/>
      <c r="BY80" s="32">
        <v>203231</v>
      </c>
      <c r="BZ80" s="29"/>
      <c r="CA80" s="29"/>
      <c r="CB80" s="29"/>
    </row>
    <row r="81" spans="1:80" x14ac:dyDescent="0.55000000000000004">
      <c r="A81" s="37">
        <f t="shared" si="3"/>
        <v>73</v>
      </c>
      <c r="B81" s="34" t="s">
        <v>611</v>
      </c>
      <c r="C81" s="32">
        <v>86720</v>
      </c>
      <c r="D81" s="32">
        <v>89151</v>
      </c>
      <c r="E81" s="32">
        <v>88078</v>
      </c>
      <c r="F81" s="32">
        <v>105853</v>
      </c>
      <c r="G81" s="32">
        <v>109430</v>
      </c>
      <c r="H81" s="32">
        <v>108106</v>
      </c>
      <c r="I81" s="32">
        <v>108815</v>
      </c>
      <c r="J81" s="32">
        <v>112114</v>
      </c>
      <c r="K81" s="32">
        <v>121675</v>
      </c>
      <c r="L81" s="32">
        <v>126202</v>
      </c>
      <c r="M81" s="32">
        <v>123668</v>
      </c>
      <c r="N81" s="32">
        <v>125588</v>
      </c>
      <c r="O81" s="32">
        <v>39037</v>
      </c>
      <c r="P81" s="32">
        <v>42760</v>
      </c>
      <c r="Q81" s="32">
        <v>40761</v>
      </c>
      <c r="R81" s="32">
        <v>37737</v>
      </c>
      <c r="S81" s="32">
        <v>35212</v>
      </c>
      <c r="T81" s="32">
        <v>33580</v>
      </c>
      <c r="U81" s="32">
        <v>32572</v>
      </c>
      <c r="V81" s="32">
        <v>33423</v>
      </c>
      <c r="W81" s="32">
        <v>34528</v>
      </c>
      <c r="X81" s="32">
        <v>34136</v>
      </c>
      <c r="Y81" s="32">
        <v>34334</v>
      </c>
      <c r="Z81" s="32">
        <v>36147</v>
      </c>
      <c r="AA81" s="32">
        <v>40608</v>
      </c>
      <c r="AB81" s="32">
        <v>40083</v>
      </c>
      <c r="AC81" s="32">
        <v>37283</v>
      </c>
      <c r="AD81" s="32">
        <v>38313</v>
      </c>
      <c r="AE81" s="32">
        <v>39378</v>
      </c>
      <c r="AF81" s="32">
        <v>35770</v>
      </c>
      <c r="AG81" s="29"/>
      <c r="AH81" s="32">
        <v>40797</v>
      </c>
      <c r="AI81" s="32">
        <v>38909</v>
      </c>
      <c r="AJ81" s="32">
        <v>41352</v>
      </c>
      <c r="AK81" s="32">
        <v>39655</v>
      </c>
      <c r="AL81" s="32">
        <v>44271</v>
      </c>
      <c r="AM81" s="32">
        <v>47168</v>
      </c>
      <c r="AN81" s="32">
        <v>47348</v>
      </c>
      <c r="AO81" s="32">
        <v>45956</v>
      </c>
      <c r="AP81" s="32">
        <v>47278</v>
      </c>
      <c r="AQ81" s="32">
        <v>47199</v>
      </c>
      <c r="AR81" s="32">
        <v>46896</v>
      </c>
      <c r="AS81" s="32">
        <v>45805</v>
      </c>
      <c r="AT81" s="32">
        <v>159107</v>
      </c>
      <c r="AU81" s="32">
        <v>153456</v>
      </c>
      <c r="AV81" s="32">
        <v>160459</v>
      </c>
      <c r="AW81" s="32">
        <v>42721</v>
      </c>
      <c r="AX81" s="32">
        <v>169656</v>
      </c>
      <c r="AY81" s="32">
        <v>178162</v>
      </c>
      <c r="AZ81" s="32">
        <v>183094</v>
      </c>
      <c r="BA81" s="32">
        <v>47126</v>
      </c>
      <c r="BB81" s="32">
        <v>190024</v>
      </c>
      <c r="BC81" s="32">
        <v>194299</v>
      </c>
      <c r="BD81" s="32">
        <v>202633</v>
      </c>
      <c r="BE81" s="32">
        <v>50887</v>
      </c>
      <c r="BF81" s="32">
        <v>210610</v>
      </c>
      <c r="BG81" s="32">
        <v>208021</v>
      </c>
      <c r="BH81" s="32">
        <v>204103</v>
      </c>
      <c r="BI81" s="32">
        <v>44061</v>
      </c>
      <c r="BJ81" s="32">
        <v>202498</v>
      </c>
      <c r="BK81" s="32">
        <v>214590</v>
      </c>
      <c r="BL81" s="32">
        <v>212505</v>
      </c>
      <c r="BM81" s="32">
        <v>48170</v>
      </c>
      <c r="BN81" s="32">
        <v>218288</v>
      </c>
      <c r="BO81" s="32">
        <v>220523</v>
      </c>
      <c r="BP81" s="32">
        <v>232813</v>
      </c>
      <c r="BQ81" s="32">
        <v>59523</v>
      </c>
      <c r="BR81" s="32">
        <v>258008</v>
      </c>
      <c r="BS81" s="32">
        <v>284135</v>
      </c>
      <c r="BT81" s="32">
        <v>300213</v>
      </c>
      <c r="BU81" s="32">
        <v>69415</v>
      </c>
      <c r="BV81" s="32">
        <v>289190</v>
      </c>
      <c r="BW81" s="32">
        <v>287819</v>
      </c>
      <c r="BX81" s="32">
        <v>283588</v>
      </c>
      <c r="BY81" s="32">
        <v>60584</v>
      </c>
      <c r="BZ81" s="32">
        <v>276830</v>
      </c>
      <c r="CA81" s="32">
        <v>279041</v>
      </c>
      <c r="CB81" s="32">
        <v>268605</v>
      </c>
    </row>
    <row r="82" spans="1:80" x14ac:dyDescent="0.55000000000000004">
      <c r="A82" s="37">
        <f t="shared" si="3"/>
        <v>74</v>
      </c>
      <c r="B82" s="33" t="s">
        <v>612</v>
      </c>
      <c r="C82" s="29"/>
      <c r="D82" s="29"/>
      <c r="E82" s="29"/>
      <c r="F82" s="32">
        <v>5600</v>
      </c>
      <c r="G82" s="29"/>
      <c r="H82" s="29"/>
      <c r="I82" s="29"/>
      <c r="J82" s="32">
        <v>5735</v>
      </c>
      <c r="K82" s="29"/>
      <c r="L82" s="29"/>
      <c r="M82" s="29"/>
      <c r="N82" s="32">
        <v>5491</v>
      </c>
      <c r="O82" s="29"/>
      <c r="P82" s="29"/>
      <c r="Q82" s="29"/>
      <c r="R82" s="32">
        <v>5401</v>
      </c>
      <c r="S82" s="29"/>
      <c r="T82" s="29"/>
      <c r="U82" s="29"/>
      <c r="V82" s="32">
        <v>5488</v>
      </c>
      <c r="W82" s="29"/>
      <c r="X82" s="29"/>
      <c r="Y82" s="29"/>
      <c r="Z82" s="32">
        <v>5289</v>
      </c>
      <c r="AA82" s="29"/>
      <c r="AB82" s="29"/>
      <c r="AC82" s="29"/>
      <c r="AD82" s="32">
        <v>5678</v>
      </c>
      <c r="AE82" s="29"/>
      <c r="AF82" s="29"/>
      <c r="AG82" s="29"/>
      <c r="AH82" s="29"/>
      <c r="AI82" s="29"/>
      <c r="AJ82" s="29"/>
      <c r="AK82" s="32">
        <v>6300</v>
      </c>
      <c r="AL82" s="29"/>
      <c r="AM82" s="29"/>
      <c r="AN82" s="29"/>
      <c r="AO82" s="32">
        <v>6832</v>
      </c>
      <c r="AP82" s="29"/>
      <c r="AQ82" s="29"/>
      <c r="AR82" s="29"/>
      <c r="AS82" s="32">
        <v>7048</v>
      </c>
      <c r="AT82" s="29"/>
      <c r="AU82" s="29"/>
      <c r="AV82" s="29"/>
      <c r="AW82" s="32">
        <v>9410</v>
      </c>
      <c r="AX82" s="29"/>
      <c r="AY82" s="29"/>
      <c r="AZ82" s="29"/>
      <c r="BA82" s="32">
        <v>9566</v>
      </c>
      <c r="BB82" s="29"/>
      <c r="BC82" s="29"/>
      <c r="BD82" s="29"/>
      <c r="BE82" s="32">
        <v>9538</v>
      </c>
      <c r="BF82" s="29"/>
      <c r="BG82" s="29"/>
      <c r="BH82" s="29"/>
      <c r="BI82" s="32">
        <v>8587</v>
      </c>
      <c r="BJ82" s="29"/>
      <c r="BK82" s="29"/>
      <c r="BL82" s="29"/>
      <c r="BM82" s="32">
        <v>7892</v>
      </c>
      <c r="BN82" s="29"/>
      <c r="BO82" s="29"/>
      <c r="BP82" s="29"/>
      <c r="BQ82" s="32">
        <v>9559</v>
      </c>
      <c r="BR82" s="29"/>
      <c r="BS82" s="29"/>
      <c r="BT82" s="29"/>
      <c r="BU82" s="32">
        <v>10957</v>
      </c>
      <c r="BV82" s="29"/>
      <c r="BW82" s="29"/>
      <c r="BX82" s="29"/>
      <c r="BY82" s="32">
        <v>11327</v>
      </c>
      <c r="BZ82" s="29"/>
      <c r="CA82" s="29"/>
      <c r="CB82" s="29"/>
    </row>
    <row r="83" spans="1:80" x14ac:dyDescent="0.55000000000000004">
      <c r="A83" s="37">
        <f t="shared" si="3"/>
        <v>75</v>
      </c>
      <c r="B83" s="33" t="s">
        <v>613</v>
      </c>
      <c r="C83" s="29"/>
      <c r="D83" s="32">
        <v>14045</v>
      </c>
      <c r="E83" s="29"/>
      <c r="F83" s="32">
        <v>19479</v>
      </c>
      <c r="G83" s="29"/>
      <c r="H83" s="32">
        <v>20277</v>
      </c>
      <c r="I83" s="29"/>
      <c r="J83" s="32">
        <v>20643</v>
      </c>
      <c r="K83" s="29"/>
      <c r="L83" s="32">
        <v>20103</v>
      </c>
      <c r="M83" s="29"/>
      <c r="N83" s="32">
        <v>22218</v>
      </c>
      <c r="O83" s="29"/>
      <c r="P83" s="29"/>
      <c r="Q83" s="29"/>
      <c r="R83" s="32">
        <v>24873</v>
      </c>
      <c r="S83" s="29"/>
      <c r="T83" s="29"/>
      <c r="U83" s="29"/>
      <c r="V83" s="32">
        <v>20235</v>
      </c>
      <c r="W83" s="29"/>
      <c r="X83" s="29"/>
      <c r="Y83" s="29"/>
      <c r="Z83" s="32">
        <v>21854</v>
      </c>
      <c r="AA83" s="29"/>
      <c r="AB83" s="29"/>
      <c r="AC83" s="29"/>
      <c r="AD83" s="32">
        <v>17736</v>
      </c>
      <c r="AE83" s="29"/>
      <c r="AF83" s="29"/>
      <c r="AG83" s="29"/>
      <c r="AH83" s="29"/>
      <c r="AI83" s="29"/>
      <c r="AJ83" s="29"/>
      <c r="AK83" s="32">
        <v>22736</v>
      </c>
      <c r="AL83" s="29"/>
      <c r="AM83" s="29"/>
      <c r="AN83" s="29"/>
      <c r="AO83" s="32">
        <v>20232</v>
      </c>
      <c r="AP83" s="29"/>
      <c r="AQ83" s="29"/>
      <c r="AR83" s="29"/>
      <c r="AS83" s="32">
        <v>20763</v>
      </c>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row>
    <row r="84" spans="1:80" x14ac:dyDescent="0.55000000000000004">
      <c r="A84" s="37">
        <f t="shared" si="3"/>
        <v>76</v>
      </c>
      <c r="B84" s="33" t="s">
        <v>614</v>
      </c>
      <c r="C84" s="29"/>
      <c r="D84" s="32">
        <v>-1972</v>
      </c>
      <c r="E84" s="29"/>
      <c r="F84" s="32">
        <v>-2196</v>
      </c>
      <c r="G84" s="29"/>
      <c r="H84" s="32">
        <v>-2174</v>
      </c>
      <c r="I84" s="29"/>
      <c r="J84" s="32">
        <v>-2394</v>
      </c>
      <c r="K84" s="29"/>
      <c r="L84" s="32">
        <v>-2090</v>
      </c>
      <c r="M84" s="29"/>
      <c r="N84" s="32">
        <v>-2394</v>
      </c>
      <c r="O84" s="32">
        <v>-2138</v>
      </c>
      <c r="P84" s="32">
        <v>-1967</v>
      </c>
      <c r="Q84" s="32">
        <v>-1822</v>
      </c>
      <c r="R84" s="32">
        <v>-1528</v>
      </c>
      <c r="S84" s="32">
        <v>-1620</v>
      </c>
      <c r="T84" s="32">
        <v>-1705</v>
      </c>
      <c r="U84" s="32">
        <v>-1765</v>
      </c>
      <c r="V84" s="32">
        <v>-1208</v>
      </c>
      <c r="W84" s="32">
        <v>-1212</v>
      </c>
      <c r="X84" s="32">
        <v>-990</v>
      </c>
      <c r="Y84" s="32">
        <v>-1042</v>
      </c>
      <c r="Z84" s="32">
        <v>-1080</v>
      </c>
      <c r="AA84" s="32">
        <v>-1146</v>
      </c>
      <c r="AB84" s="32">
        <v>-1052</v>
      </c>
      <c r="AC84" s="32">
        <v>-1211</v>
      </c>
      <c r="AD84" s="32">
        <v>-1115</v>
      </c>
      <c r="AE84" s="32">
        <v>-1311</v>
      </c>
      <c r="AF84" s="32">
        <v>-1222</v>
      </c>
      <c r="AG84" s="29"/>
      <c r="AH84" s="32">
        <v>-1418</v>
      </c>
      <c r="AI84" s="32">
        <v>-1546</v>
      </c>
      <c r="AJ84" s="32">
        <v>-1509</v>
      </c>
      <c r="AK84" s="32">
        <v>-1669</v>
      </c>
      <c r="AL84" s="32">
        <v>-1653</v>
      </c>
      <c r="AM84" s="32">
        <v>-1573</v>
      </c>
      <c r="AN84" s="32">
        <v>-1548</v>
      </c>
      <c r="AO84" s="32">
        <v>-1648</v>
      </c>
      <c r="AP84" s="32">
        <v>-1548</v>
      </c>
      <c r="AQ84" s="32">
        <v>-1610</v>
      </c>
      <c r="AR84" s="32">
        <v>-1598</v>
      </c>
      <c r="AS84" s="32">
        <v>-1626</v>
      </c>
      <c r="AT84" s="29"/>
      <c r="AU84" s="29"/>
      <c r="AV84" s="29"/>
      <c r="AW84" s="32">
        <v>-1186</v>
      </c>
      <c r="AX84" s="29"/>
      <c r="AY84" s="29"/>
      <c r="AZ84" s="29"/>
      <c r="BA84" s="32">
        <v>-1398</v>
      </c>
      <c r="BB84" s="29"/>
      <c r="BC84" s="29"/>
      <c r="BD84" s="29"/>
      <c r="BE84" s="32">
        <v>-1565</v>
      </c>
      <c r="BF84" s="29"/>
      <c r="BG84" s="29"/>
      <c r="BH84" s="29"/>
      <c r="BI84" s="32">
        <v>-1662</v>
      </c>
      <c r="BJ84" s="29"/>
      <c r="BK84" s="29"/>
      <c r="BL84" s="29"/>
      <c r="BM84" s="32">
        <v>-2043</v>
      </c>
      <c r="BN84" s="29"/>
      <c r="BO84" s="29"/>
      <c r="BP84" s="29"/>
      <c r="BQ84" s="32">
        <v>-1744</v>
      </c>
      <c r="BR84" s="29"/>
      <c r="BS84" s="29"/>
      <c r="BT84" s="29"/>
      <c r="BU84" s="32">
        <v>-1612</v>
      </c>
      <c r="BV84" s="29"/>
      <c r="BW84" s="29"/>
      <c r="BX84" s="29"/>
      <c r="BY84" s="32">
        <v>-2075</v>
      </c>
      <c r="BZ84" s="29"/>
      <c r="CA84" s="29"/>
      <c r="CB84" s="29"/>
    </row>
    <row r="85" spans="1:80" x14ac:dyDescent="0.55000000000000004">
      <c r="A85" s="37">
        <f t="shared" si="3"/>
        <v>77</v>
      </c>
      <c r="B85" s="31" t="s">
        <v>185</v>
      </c>
      <c r="C85" s="32">
        <v>386865</v>
      </c>
      <c r="D85" s="32">
        <v>421437</v>
      </c>
      <c r="E85" s="32">
        <v>424535</v>
      </c>
      <c r="F85" s="32">
        <v>855872</v>
      </c>
      <c r="G85" s="32">
        <v>860347</v>
      </c>
      <c r="H85" s="32">
        <v>852829</v>
      </c>
      <c r="I85" s="32">
        <v>849061</v>
      </c>
      <c r="J85" s="32">
        <v>845518</v>
      </c>
      <c r="K85" s="32">
        <v>831218</v>
      </c>
      <c r="L85" s="32">
        <v>827971</v>
      </c>
      <c r="M85" s="32">
        <v>803933</v>
      </c>
      <c r="N85" s="32">
        <v>796986</v>
      </c>
      <c r="O85" s="32">
        <v>777921</v>
      </c>
      <c r="P85" s="32">
        <v>768562</v>
      </c>
      <c r="Q85" s="32">
        <v>742722</v>
      </c>
      <c r="R85" s="32">
        <v>715850</v>
      </c>
      <c r="S85" s="32">
        <v>706955</v>
      </c>
      <c r="T85" s="32">
        <v>700298</v>
      </c>
      <c r="U85" s="32">
        <v>679618</v>
      </c>
      <c r="V85" s="32">
        <v>671779</v>
      </c>
      <c r="W85" s="32">
        <v>656777</v>
      </c>
      <c r="X85" s="32">
        <v>633464</v>
      </c>
      <c r="Y85" s="32">
        <v>619296</v>
      </c>
      <c r="Z85" s="32">
        <v>605966</v>
      </c>
      <c r="AA85" s="32">
        <v>603730</v>
      </c>
      <c r="AB85" s="32">
        <v>589771</v>
      </c>
      <c r="AC85" s="32">
        <v>564387</v>
      </c>
      <c r="AD85" s="32">
        <v>558323</v>
      </c>
      <c r="AE85" s="32">
        <v>559704</v>
      </c>
      <c r="AF85" s="32">
        <v>546438</v>
      </c>
      <c r="AG85" s="29"/>
      <c r="AH85" s="32">
        <v>545826</v>
      </c>
      <c r="AI85" s="32">
        <v>544963</v>
      </c>
      <c r="AJ85" s="32">
        <v>538765</v>
      </c>
      <c r="AK85" s="32">
        <v>539311</v>
      </c>
      <c r="AL85" s="32">
        <v>534366</v>
      </c>
      <c r="AM85" s="32">
        <v>533936</v>
      </c>
      <c r="AN85" s="32">
        <v>538571</v>
      </c>
      <c r="AO85" s="32">
        <v>556499</v>
      </c>
      <c r="AP85" s="32">
        <v>552980</v>
      </c>
      <c r="AQ85" s="32">
        <v>554788</v>
      </c>
      <c r="AR85" s="32">
        <v>545526</v>
      </c>
      <c r="AS85" s="32">
        <v>548636</v>
      </c>
      <c r="AT85" s="32">
        <v>584720</v>
      </c>
      <c r="AU85" s="32">
        <v>578809</v>
      </c>
      <c r="AV85" s="32">
        <v>590434</v>
      </c>
      <c r="AW85" s="32">
        <v>622968</v>
      </c>
      <c r="AX85" s="32">
        <v>623793</v>
      </c>
      <c r="AY85" s="32">
        <v>635257</v>
      </c>
      <c r="AZ85" s="32">
        <v>646792</v>
      </c>
      <c r="BA85" s="32">
        <v>637995</v>
      </c>
      <c r="BB85" s="32">
        <v>677046</v>
      </c>
      <c r="BC85" s="32">
        <v>685272</v>
      </c>
      <c r="BD85" s="32">
        <v>727999</v>
      </c>
      <c r="BE85" s="32">
        <v>734674</v>
      </c>
      <c r="BF85" s="32">
        <v>901395</v>
      </c>
      <c r="BG85" s="32">
        <v>894004</v>
      </c>
      <c r="BH85" s="32">
        <v>897055</v>
      </c>
      <c r="BI85" s="32">
        <v>916893</v>
      </c>
      <c r="BJ85" s="32">
        <v>898848</v>
      </c>
      <c r="BK85" s="32">
        <v>895651</v>
      </c>
      <c r="BL85" s="32">
        <v>892198</v>
      </c>
      <c r="BM85" s="32">
        <v>887220</v>
      </c>
      <c r="BN85" s="32">
        <v>893770</v>
      </c>
      <c r="BO85" s="32">
        <v>890235</v>
      </c>
      <c r="BP85" s="32">
        <v>887956</v>
      </c>
      <c r="BQ85" s="32">
        <v>894215</v>
      </c>
      <c r="BR85" s="32">
        <v>902255</v>
      </c>
      <c r="BS85" s="32">
        <v>934354</v>
      </c>
      <c r="BT85" s="32">
        <v>936473</v>
      </c>
      <c r="BU85" s="32">
        <v>919144</v>
      </c>
      <c r="BV85" s="32">
        <v>912181</v>
      </c>
      <c r="BW85" s="32">
        <v>928560</v>
      </c>
      <c r="BX85" s="32">
        <v>919473</v>
      </c>
      <c r="BY85" s="32">
        <v>952637</v>
      </c>
      <c r="BZ85" s="32">
        <v>968585</v>
      </c>
      <c r="CA85" s="32">
        <v>979232</v>
      </c>
      <c r="CB85" s="32">
        <v>934182</v>
      </c>
    </row>
    <row r="86" spans="1:80" x14ac:dyDescent="0.55000000000000004">
      <c r="A86" s="37">
        <f t="shared" si="3"/>
        <v>78</v>
      </c>
      <c r="B86" s="33" t="s">
        <v>615</v>
      </c>
      <c r="C86" s="32">
        <v>259719</v>
      </c>
      <c r="D86" s="32">
        <v>261833</v>
      </c>
      <c r="E86" s="32">
        <v>264339</v>
      </c>
      <c r="F86" s="32">
        <v>282796</v>
      </c>
      <c r="G86" s="32">
        <v>282295</v>
      </c>
      <c r="H86" s="32">
        <v>285387</v>
      </c>
      <c r="I86" s="32">
        <v>287045</v>
      </c>
      <c r="J86" s="32">
        <v>289016</v>
      </c>
      <c r="K86" s="32">
        <v>286798</v>
      </c>
      <c r="L86" s="32">
        <v>289240</v>
      </c>
      <c r="M86" s="32">
        <v>280580</v>
      </c>
      <c r="N86" s="32">
        <v>281747</v>
      </c>
      <c r="O86" s="32">
        <v>277671</v>
      </c>
      <c r="P86" s="32">
        <v>279825</v>
      </c>
      <c r="Q86" s="32">
        <v>269314</v>
      </c>
      <c r="R86" s="32">
        <v>257474</v>
      </c>
      <c r="S86" s="32">
        <v>258119</v>
      </c>
      <c r="T86" s="32">
        <v>256268</v>
      </c>
      <c r="U86" s="32">
        <v>249706</v>
      </c>
      <c r="V86" s="32">
        <v>251844</v>
      </c>
      <c r="W86" s="32">
        <v>249767</v>
      </c>
      <c r="X86" s="32">
        <v>245857</v>
      </c>
      <c r="Y86" s="32">
        <v>242785</v>
      </c>
      <c r="Z86" s="32">
        <v>244724</v>
      </c>
      <c r="AA86" s="32">
        <v>244268</v>
      </c>
      <c r="AB86" s="32">
        <v>243157</v>
      </c>
      <c r="AC86" s="32">
        <v>235871</v>
      </c>
      <c r="AD86" s="32">
        <v>240578</v>
      </c>
      <c r="AE86" s="32">
        <v>242876</v>
      </c>
      <c r="AF86" s="32">
        <v>240457</v>
      </c>
      <c r="AG86" s="29"/>
      <c r="AH86" s="32">
        <v>261513</v>
      </c>
      <c r="AI86" s="32">
        <v>269193</v>
      </c>
      <c r="AJ86" s="32">
        <v>270495</v>
      </c>
      <c r="AK86" s="32">
        <v>277284</v>
      </c>
      <c r="AL86" s="32">
        <v>281189</v>
      </c>
      <c r="AM86" s="32">
        <v>286337</v>
      </c>
      <c r="AN86" s="32">
        <v>295048</v>
      </c>
      <c r="AO86" s="32">
        <v>307615</v>
      </c>
      <c r="AP86" s="32">
        <v>310409</v>
      </c>
      <c r="AQ86" s="32">
        <v>319024</v>
      </c>
      <c r="AR86" s="32">
        <v>322197</v>
      </c>
      <c r="AS86" s="32">
        <v>327730</v>
      </c>
      <c r="AT86" s="32">
        <v>336999</v>
      </c>
      <c r="AU86" s="32">
        <v>336537</v>
      </c>
      <c r="AV86" s="32">
        <v>346992</v>
      </c>
      <c r="AW86" s="32">
        <v>370835</v>
      </c>
      <c r="AX86" s="32">
        <v>373118</v>
      </c>
      <c r="AY86" s="32">
        <v>381547</v>
      </c>
      <c r="AZ86" s="32">
        <v>389160</v>
      </c>
      <c r="BA86" s="32">
        <v>395800</v>
      </c>
      <c r="BB86" s="32">
        <v>398837</v>
      </c>
      <c r="BC86" s="32">
        <v>404571</v>
      </c>
      <c r="BD86" s="32">
        <v>416343</v>
      </c>
      <c r="BE86" s="32">
        <v>418935</v>
      </c>
      <c r="BF86" s="32">
        <v>589246</v>
      </c>
      <c r="BG86" s="32">
        <v>584039</v>
      </c>
      <c r="BH86" s="32">
        <v>586512</v>
      </c>
      <c r="BI86" s="32">
        <v>601653</v>
      </c>
      <c r="BJ86" s="32">
        <v>585022</v>
      </c>
      <c r="BK86" s="32">
        <v>580876</v>
      </c>
      <c r="BL86" s="32">
        <v>578292</v>
      </c>
      <c r="BM86" s="32">
        <v>580457</v>
      </c>
      <c r="BN86" s="32">
        <v>579354</v>
      </c>
      <c r="BO86" s="32">
        <v>574901</v>
      </c>
      <c r="BP86" s="32">
        <v>570854</v>
      </c>
      <c r="BQ86" s="32">
        <v>572666</v>
      </c>
      <c r="BR86" s="32">
        <v>574074</v>
      </c>
      <c r="BS86" s="32">
        <v>595082</v>
      </c>
      <c r="BT86" s="32">
        <v>589548</v>
      </c>
      <c r="BU86" s="32">
        <v>577954</v>
      </c>
      <c r="BV86" s="32">
        <v>571370</v>
      </c>
      <c r="BW86" s="32">
        <v>573740</v>
      </c>
      <c r="BX86" s="32">
        <v>561261</v>
      </c>
      <c r="BY86" s="32">
        <v>546815</v>
      </c>
      <c r="BZ86" s="32">
        <v>555958</v>
      </c>
      <c r="CA86" s="32">
        <v>554417</v>
      </c>
      <c r="CB86" s="32">
        <v>527797</v>
      </c>
    </row>
    <row r="87" spans="1:80" x14ac:dyDescent="0.55000000000000004">
      <c r="A87" s="37">
        <f t="shared" si="3"/>
        <v>79</v>
      </c>
      <c r="B87" s="34" t="s">
        <v>616</v>
      </c>
      <c r="C87" s="29"/>
      <c r="D87" s="32">
        <v>62063</v>
      </c>
      <c r="E87" s="29"/>
      <c r="F87" s="32">
        <v>67111</v>
      </c>
      <c r="G87" s="29"/>
      <c r="H87" s="32">
        <v>67094</v>
      </c>
      <c r="I87" s="29"/>
      <c r="J87" s="32">
        <v>69625</v>
      </c>
      <c r="K87" s="29"/>
      <c r="L87" s="32">
        <v>69417</v>
      </c>
      <c r="M87" s="29"/>
      <c r="N87" s="32">
        <v>68575</v>
      </c>
      <c r="O87" s="29"/>
      <c r="P87" s="29"/>
      <c r="Q87" s="29"/>
      <c r="R87" s="32">
        <v>65469</v>
      </c>
      <c r="S87" s="29"/>
      <c r="T87" s="29"/>
      <c r="U87" s="29"/>
      <c r="V87" s="32">
        <v>63862</v>
      </c>
      <c r="W87" s="29"/>
      <c r="X87" s="29"/>
      <c r="Y87" s="29"/>
      <c r="Z87" s="32">
        <v>62872</v>
      </c>
      <c r="AA87" s="29"/>
      <c r="AB87" s="29"/>
      <c r="AC87" s="29"/>
      <c r="AD87" s="32">
        <v>64796</v>
      </c>
      <c r="AE87" s="29"/>
      <c r="AF87" s="29"/>
      <c r="AG87" s="29"/>
      <c r="AH87" s="29"/>
      <c r="AI87" s="29"/>
      <c r="AJ87" s="29"/>
      <c r="AK87" s="32">
        <v>64900</v>
      </c>
      <c r="AL87" s="29"/>
      <c r="AM87" s="29"/>
      <c r="AN87" s="29"/>
      <c r="AO87" s="32">
        <v>69445</v>
      </c>
      <c r="AP87" s="29"/>
      <c r="AQ87" s="29"/>
      <c r="AR87" s="29"/>
      <c r="AS87" s="32">
        <v>64715</v>
      </c>
      <c r="AT87" s="29"/>
      <c r="AU87" s="29"/>
      <c r="AV87" s="29"/>
      <c r="AW87" s="32">
        <v>62602</v>
      </c>
      <c r="AX87" s="29"/>
      <c r="AY87" s="29"/>
      <c r="AZ87" s="29"/>
      <c r="BA87" s="32">
        <v>62995</v>
      </c>
      <c r="BB87" s="29"/>
      <c r="BC87" s="29"/>
      <c r="BD87" s="29"/>
      <c r="BE87" s="32">
        <v>65363</v>
      </c>
      <c r="BF87" s="29"/>
      <c r="BG87" s="29"/>
      <c r="BH87" s="29"/>
      <c r="BI87" s="32">
        <v>69191</v>
      </c>
      <c r="BJ87" s="29"/>
      <c r="BK87" s="29"/>
      <c r="BL87" s="29"/>
      <c r="BM87" s="32">
        <v>71948</v>
      </c>
      <c r="BN87" s="29"/>
      <c r="BO87" s="29"/>
      <c r="BP87" s="29"/>
      <c r="BQ87" s="32">
        <v>72315</v>
      </c>
      <c r="BR87" s="29"/>
      <c r="BS87" s="29"/>
      <c r="BT87" s="29"/>
      <c r="BU87" s="32">
        <v>83241</v>
      </c>
      <c r="BV87" s="29"/>
      <c r="BW87" s="29"/>
      <c r="BX87" s="29"/>
      <c r="BY87" s="32">
        <v>84079</v>
      </c>
      <c r="BZ87" s="29"/>
      <c r="CA87" s="29"/>
      <c r="CB87" s="29"/>
    </row>
    <row r="88" spans="1:80" x14ac:dyDescent="0.55000000000000004">
      <c r="A88" s="37">
        <f t="shared" si="3"/>
        <v>80</v>
      </c>
      <c r="B88" s="34" t="s">
        <v>617</v>
      </c>
      <c r="C88" s="29"/>
      <c r="D88" s="32">
        <v>18083</v>
      </c>
      <c r="E88" s="29"/>
      <c r="F88" s="32">
        <v>17578</v>
      </c>
      <c r="G88" s="29"/>
      <c r="H88" s="32">
        <v>19100</v>
      </c>
      <c r="I88" s="29"/>
      <c r="J88" s="32">
        <v>7645</v>
      </c>
      <c r="K88" s="29"/>
      <c r="L88" s="32">
        <v>9810</v>
      </c>
      <c r="M88" s="29"/>
      <c r="N88" s="32">
        <v>9036</v>
      </c>
      <c r="O88" s="29"/>
      <c r="P88" s="29"/>
      <c r="Q88" s="29"/>
      <c r="R88" s="32">
        <v>9713</v>
      </c>
      <c r="S88" s="29"/>
      <c r="T88" s="29"/>
      <c r="U88" s="29"/>
      <c r="V88" s="32">
        <v>9075</v>
      </c>
      <c r="W88" s="29"/>
      <c r="X88" s="29"/>
      <c r="Y88" s="29"/>
      <c r="Z88" s="32">
        <v>8321</v>
      </c>
      <c r="AA88" s="29"/>
      <c r="AB88" s="29"/>
      <c r="AC88" s="29"/>
      <c r="AD88" s="32">
        <v>10109</v>
      </c>
      <c r="AE88" s="29"/>
      <c r="AF88" s="29"/>
      <c r="AG88" s="29"/>
      <c r="AH88" s="29"/>
      <c r="AI88" s="29"/>
      <c r="AJ88" s="29"/>
      <c r="AK88" s="32">
        <v>22945</v>
      </c>
      <c r="AL88" s="29"/>
      <c r="AM88" s="29"/>
      <c r="AN88" s="29"/>
      <c r="AO88" s="32">
        <v>27381</v>
      </c>
      <c r="AP88" s="29"/>
      <c r="AQ88" s="29"/>
      <c r="AR88" s="29"/>
      <c r="AS88" s="32">
        <v>18734</v>
      </c>
      <c r="AT88" s="29"/>
      <c r="AU88" s="29"/>
      <c r="AV88" s="29"/>
      <c r="AW88" s="32">
        <v>24488</v>
      </c>
      <c r="AX88" s="29"/>
      <c r="AY88" s="29"/>
      <c r="AZ88" s="29"/>
      <c r="BA88" s="32">
        <v>29896</v>
      </c>
      <c r="BB88" s="29"/>
      <c r="BC88" s="29"/>
      <c r="BD88" s="29"/>
      <c r="BE88" s="32">
        <v>34543</v>
      </c>
      <c r="BF88" s="29"/>
      <c r="BG88" s="29"/>
      <c r="BH88" s="29"/>
      <c r="BI88" s="32">
        <v>41755</v>
      </c>
      <c r="BJ88" s="29"/>
      <c r="BK88" s="29"/>
      <c r="BL88" s="29"/>
      <c r="BM88" s="32">
        <v>34314</v>
      </c>
      <c r="BN88" s="29"/>
      <c r="BO88" s="29"/>
      <c r="BP88" s="29"/>
      <c r="BQ88" s="32">
        <v>27808</v>
      </c>
      <c r="BR88" s="29"/>
      <c r="BS88" s="29"/>
      <c r="BT88" s="29"/>
      <c r="BU88" s="32">
        <v>31875</v>
      </c>
      <c r="BV88" s="29"/>
      <c r="BW88" s="29"/>
      <c r="BX88" s="29"/>
      <c r="BY88" s="32">
        <v>25561</v>
      </c>
      <c r="BZ88" s="29"/>
      <c r="CA88" s="29"/>
      <c r="CB88" s="29"/>
    </row>
    <row r="89" spans="1:80" x14ac:dyDescent="0.55000000000000004">
      <c r="A89" s="37">
        <f t="shared" si="3"/>
        <v>81</v>
      </c>
      <c r="B89" s="33" t="s">
        <v>618</v>
      </c>
      <c r="C89" s="32">
        <v>82708</v>
      </c>
      <c r="D89" s="32">
        <v>112580</v>
      </c>
      <c r="E89" s="32">
        <v>109419</v>
      </c>
      <c r="F89" s="32">
        <v>466221</v>
      </c>
      <c r="G89" s="32">
        <v>469476</v>
      </c>
      <c r="H89" s="32">
        <v>459261</v>
      </c>
      <c r="I89" s="32">
        <v>450628</v>
      </c>
      <c r="J89" s="32">
        <v>442469</v>
      </c>
      <c r="K89" s="32">
        <v>431744</v>
      </c>
      <c r="L89" s="32">
        <v>424563</v>
      </c>
      <c r="M89" s="32">
        <v>411663</v>
      </c>
      <c r="N89" s="32">
        <v>401087</v>
      </c>
      <c r="O89" s="32">
        <v>386608</v>
      </c>
      <c r="P89" s="32">
        <v>380791</v>
      </c>
      <c r="Q89" s="32">
        <v>366725</v>
      </c>
      <c r="R89" s="32">
        <v>348445</v>
      </c>
      <c r="S89" s="32">
        <v>339648</v>
      </c>
      <c r="T89" s="32">
        <v>333289</v>
      </c>
      <c r="U89" s="32">
        <v>322017</v>
      </c>
      <c r="V89" s="32">
        <v>313934</v>
      </c>
      <c r="W89" s="32">
        <v>303611</v>
      </c>
      <c r="X89" s="32">
        <v>292302</v>
      </c>
      <c r="Y89" s="32">
        <v>282913</v>
      </c>
      <c r="Z89" s="32">
        <v>272958</v>
      </c>
      <c r="AA89" s="32">
        <v>265755</v>
      </c>
      <c r="AB89" s="32">
        <v>255958</v>
      </c>
      <c r="AC89" s="32">
        <v>245857</v>
      </c>
      <c r="AD89" s="32">
        <v>237462</v>
      </c>
      <c r="AE89" s="32">
        <v>230604</v>
      </c>
      <c r="AF89" s="32">
        <v>220624</v>
      </c>
      <c r="AG89" s="29"/>
      <c r="AH89" s="32">
        <v>211088</v>
      </c>
      <c r="AI89" s="32">
        <v>205567</v>
      </c>
      <c r="AJ89" s="32">
        <v>198418</v>
      </c>
      <c r="AK89" s="32">
        <v>192618</v>
      </c>
      <c r="AL89" s="32">
        <v>185222</v>
      </c>
      <c r="AM89" s="32">
        <v>178286</v>
      </c>
      <c r="AN89" s="32">
        <v>173668</v>
      </c>
      <c r="AO89" s="32">
        <v>167930</v>
      </c>
      <c r="AP89" s="32">
        <v>161625</v>
      </c>
      <c r="AQ89" s="32">
        <v>155191</v>
      </c>
      <c r="AR89" s="32">
        <v>148559</v>
      </c>
      <c r="AS89" s="32">
        <v>143722</v>
      </c>
      <c r="AT89" s="32">
        <v>150988</v>
      </c>
      <c r="AU89" s="32">
        <v>148207</v>
      </c>
      <c r="AV89" s="32">
        <v>149440</v>
      </c>
      <c r="AW89" s="32">
        <v>152472</v>
      </c>
      <c r="AX89" s="32">
        <v>152170</v>
      </c>
      <c r="AY89" s="32">
        <v>153793</v>
      </c>
      <c r="AZ89" s="32">
        <v>153843</v>
      </c>
      <c r="BA89" s="32">
        <v>155564</v>
      </c>
      <c r="BB89" s="32">
        <v>195241</v>
      </c>
      <c r="BC89" s="32">
        <v>196383</v>
      </c>
      <c r="BD89" s="32">
        <v>225513</v>
      </c>
      <c r="BE89" s="32">
        <v>226835</v>
      </c>
      <c r="BF89" s="32">
        <v>227178</v>
      </c>
      <c r="BG89" s="32">
        <v>224325</v>
      </c>
      <c r="BH89" s="32">
        <v>224021</v>
      </c>
      <c r="BI89" s="32">
        <v>227477</v>
      </c>
      <c r="BJ89" s="32">
        <v>228279</v>
      </c>
      <c r="BK89" s="32">
        <v>226845</v>
      </c>
      <c r="BL89" s="32">
        <v>225763</v>
      </c>
      <c r="BM89" s="32">
        <v>225287</v>
      </c>
      <c r="BN89" s="32">
        <v>231403</v>
      </c>
      <c r="BO89" s="32">
        <v>231252</v>
      </c>
      <c r="BP89" s="32">
        <v>232729</v>
      </c>
      <c r="BQ89" s="32">
        <v>236134</v>
      </c>
      <c r="BR89" s="32">
        <v>243674</v>
      </c>
      <c r="BS89" s="32">
        <v>253213</v>
      </c>
      <c r="BT89" s="32">
        <v>258435</v>
      </c>
      <c r="BU89" s="32">
        <v>252043</v>
      </c>
      <c r="BV89" s="32">
        <v>252835</v>
      </c>
      <c r="BW89" s="32">
        <v>261783</v>
      </c>
      <c r="BX89" s="32">
        <v>264798</v>
      </c>
      <c r="BY89" s="32">
        <v>300644</v>
      </c>
      <c r="BZ89" s="32">
        <v>308043</v>
      </c>
      <c r="CA89" s="32">
        <v>316517</v>
      </c>
      <c r="CB89" s="32">
        <v>299291</v>
      </c>
    </row>
    <row r="90" spans="1:80" x14ac:dyDescent="0.55000000000000004">
      <c r="A90" s="37">
        <f t="shared" si="3"/>
        <v>82</v>
      </c>
      <c r="B90" s="34" t="s">
        <v>619</v>
      </c>
      <c r="C90" s="29"/>
      <c r="D90" s="29"/>
      <c r="E90" s="29"/>
      <c r="F90" s="32">
        <v>210706</v>
      </c>
      <c r="G90" s="29"/>
      <c r="H90" s="32">
        <v>260473</v>
      </c>
      <c r="I90" s="32">
        <v>258303</v>
      </c>
      <c r="J90" s="32">
        <v>256326</v>
      </c>
      <c r="K90" s="32">
        <v>252008</v>
      </c>
      <c r="L90" s="32">
        <v>250917</v>
      </c>
      <c r="M90" s="32">
        <v>243794</v>
      </c>
      <c r="N90" s="32">
        <v>238500</v>
      </c>
      <c r="O90" s="32">
        <v>228311</v>
      </c>
      <c r="P90" s="32">
        <v>227194</v>
      </c>
      <c r="Q90" s="32">
        <v>219347</v>
      </c>
      <c r="R90" s="32">
        <v>206264</v>
      </c>
      <c r="S90" s="32">
        <v>205198</v>
      </c>
      <c r="T90" s="32">
        <v>204352</v>
      </c>
      <c r="U90" s="32">
        <v>198365</v>
      </c>
      <c r="V90" s="32">
        <v>195754</v>
      </c>
      <c r="W90" s="32">
        <v>191864</v>
      </c>
      <c r="X90" s="32">
        <v>187102</v>
      </c>
      <c r="Y90" s="32">
        <v>183419</v>
      </c>
      <c r="Z90" s="32">
        <v>179225</v>
      </c>
      <c r="AA90" s="32">
        <v>177277</v>
      </c>
      <c r="AB90" s="32">
        <v>173391</v>
      </c>
      <c r="AC90" s="32">
        <v>168571</v>
      </c>
      <c r="AD90" s="32">
        <v>165613</v>
      </c>
      <c r="AE90" s="32">
        <v>164398</v>
      </c>
      <c r="AF90" s="32">
        <v>159990</v>
      </c>
      <c r="AG90" s="29"/>
      <c r="AH90" s="32">
        <v>157833</v>
      </c>
      <c r="AI90" s="32">
        <v>155995</v>
      </c>
      <c r="AJ90" s="32">
        <v>154086</v>
      </c>
      <c r="AK90" s="32">
        <v>152286</v>
      </c>
      <c r="AL90" s="32">
        <v>148509</v>
      </c>
      <c r="AM90" s="32">
        <v>145185</v>
      </c>
      <c r="AN90" s="32">
        <v>143410</v>
      </c>
      <c r="AO90" s="32">
        <v>139941</v>
      </c>
      <c r="AP90" s="32">
        <v>136705</v>
      </c>
      <c r="AQ90" s="32">
        <v>133823</v>
      </c>
      <c r="AR90" s="32">
        <v>130246</v>
      </c>
      <c r="AS90" s="32">
        <v>127099</v>
      </c>
      <c r="AT90" s="32">
        <v>136698</v>
      </c>
      <c r="AU90" s="32">
        <v>134555</v>
      </c>
      <c r="AV90" s="32">
        <v>135860</v>
      </c>
      <c r="AW90" s="32">
        <v>137783</v>
      </c>
      <c r="AX90" s="32">
        <v>137282</v>
      </c>
      <c r="AY90" s="32">
        <v>138393</v>
      </c>
      <c r="AZ90" s="32">
        <v>138653</v>
      </c>
      <c r="BA90" s="32">
        <v>138735</v>
      </c>
      <c r="BB90" s="32">
        <v>161257</v>
      </c>
      <c r="BC90" s="32">
        <v>162142</v>
      </c>
      <c r="BD90" s="32">
        <v>190580</v>
      </c>
      <c r="BE90" s="32">
        <v>180286</v>
      </c>
      <c r="BF90" s="32">
        <v>180818</v>
      </c>
      <c r="BG90" s="32">
        <v>178794</v>
      </c>
      <c r="BH90" s="32">
        <v>178607</v>
      </c>
      <c r="BI90" s="32">
        <v>179707</v>
      </c>
      <c r="BJ90" s="32">
        <v>178978</v>
      </c>
      <c r="BK90" s="32">
        <v>178527</v>
      </c>
      <c r="BL90" s="32">
        <v>177908</v>
      </c>
      <c r="BM90" s="32">
        <v>177031</v>
      </c>
      <c r="BN90" s="32">
        <v>181273</v>
      </c>
      <c r="BO90" s="32">
        <v>181295</v>
      </c>
      <c r="BP90" s="32">
        <v>181707</v>
      </c>
      <c r="BQ90" s="32">
        <v>183498</v>
      </c>
      <c r="BR90" s="32">
        <v>187226</v>
      </c>
      <c r="BS90" s="32">
        <v>194154</v>
      </c>
      <c r="BT90" s="32">
        <v>197580</v>
      </c>
      <c r="BU90" s="32">
        <v>191860</v>
      </c>
      <c r="BV90" s="32">
        <v>192612</v>
      </c>
      <c r="BW90" s="32">
        <v>199219</v>
      </c>
      <c r="BX90" s="32">
        <v>201247</v>
      </c>
      <c r="BY90" s="32">
        <v>218886</v>
      </c>
      <c r="BZ90" s="32">
        <v>224495</v>
      </c>
      <c r="CA90" s="32">
        <v>233139</v>
      </c>
      <c r="CB90" s="32">
        <v>221835</v>
      </c>
    </row>
    <row r="91" spans="1:80" x14ac:dyDescent="0.55000000000000004">
      <c r="A91" s="37">
        <f t="shared" si="3"/>
        <v>83</v>
      </c>
      <c r="B91" s="33" t="s">
        <v>620</v>
      </c>
      <c r="C91" s="32">
        <v>44437</v>
      </c>
      <c r="D91" s="32">
        <v>47023</v>
      </c>
      <c r="E91" s="32">
        <v>50776</v>
      </c>
      <c r="F91" s="32">
        <v>106854</v>
      </c>
      <c r="G91" s="32">
        <v>108575</v>
      </c>
      <c r="H91" s="32">
        <v>108180</v>
      </c>
      <c r="I91" s="32">
        <v>111387</v>
      </c>
      <c r="J91" s="32">
        <v>114032</v>
      </c>
      <c r="K91" s="32">
        <v>112675</v>
      </c>
      <c r="L91" s="32">
        <v>114167</v>
      </c>
      <c r="M91" s="32">
        <v>111690</v>
      </c>
      <c r="N91" s="32">
        <v>114151</v>
      </c>
      <c r="O91" s="32">
        <v>113641</v>
      </c>
      <c r="P91" s="32">
        <v>107946</v>
      </c>
      <c r="Q91" s="32">
        <v>106682</v>
      </c>
      <c r="R91" s="32">
        <v>109930</v>
      </c>
      <c r="S91" s="32">
        <v>109187</v>
      </c>
      <c r="T91" s="32">
        <v>110741</v>
      </c>
      <c r="U91" s="32">
        <v>107893</v>
      </c>
      <c r="V91" s="32">
        <v>105999</v>
      </c>
      <c r="W91" s="32">
        <v>103398</v>
      </c>
      <c r="X91" s="32">
        <v>95304</v>
      </c>
      <c r="Y91" s="32">
        <v>93596</v>
      </c>
      <c r="Z91" s="32">
        <v>88283</v>
      </c>
      <c r="AA91" s="32">
        <v>93706</v>
      </c>
      <c r="AB91" s="32">
        <v>90655</v>
      </c>
      <c r="AC91" s="32">
        <v>82658</v>
      </c>
      <c r="AD91" s="32">
        <v>80282</v>
      </c>
      <c r="AE91" s="32">
        <v>86224</v>
      </c>
      <c r="AF91" s="32">
        <v>85357</v>
      </c>
      <c r="AG91" s="29"/>
      <c r="AH91" s="32">
        <v>73225</v>
      </c>
      <c r="AI91" s="32">
        <v>70203</v>
      </c>
      <c r="AJ91" s="32">
        <v>69852</v>
      </c>
      <c r="AK91" s="32">
        <v>69409</v>
      </c>
      <c r="AL91" s="32">
        <v>67955</v>
      </c>
      <c r="AM91" s="32">
        <v>69313</v>
      </c>
      <c r="AN91" s="32">
        <v>69855</v>
      </c>
      <c r="AO91" s="32">
        <v>80954</v>
      </c>
      <c r="AP91" s="32">
        <v>80946</v>
      </c>
      <c r="AQ91" s="32">
        <v>80573</v>
      </c>
      <c r="AR91" s="32">
        <v>74770</v>
      </c>
      <c r="AS91" s="32">
        <v>77184</v>
      </c>
      <c r="AT91" s="32">
        <v>96733</v>
      </c>
      <c r="AU91" s="32">
        <v>94065</v>
      </c>
      <c r="AV91" s="32">
        <v>94002</v>
      </c>
      <c r="AW91" s="32">
        <v>99661</v>
      </c>
      <c r="AX91" s="32">
        <v>98505</v>
      </c>
      <c r="AY91" s="32">
        <v>99917</v>
      </c>
      <c r="AZ91" s="32">
        <v>103789</v>
      </c>
      <c r="BA91" s="32">
        <v>86631</v>
      </c>
      <c r="BB91" s="32">
        <v>82968</v>
      </c>
      <c r="BC91" s="32">
        <v>84318</v>
      </c>
      <c r="BD91" s="32">
        <v>86143</v>
      </c>
      <c r="BE91" s="32">
        <v>88904</v>
      </c>
      <c r="BF91" s="32">
        <v>84971</v>
      </c>
      <c r="BG91" s="32">
        <v>85640</v>
      </c>
      <c r="BH91" s="32">
        <v>86522</v>
      </c>
      <c r="BI91" s="32">
        <v>87763</v>
      </c>
      <c r="BJ91" s="32">
        <v>85547</v>
      </c>
      <c r="BK91" s="32">
        <v>87930</v>
      </c>
      <c r="BL91" s="32">
        <v>88143</v>
      </c>
      <c r="BM91" s="32">
        <v>81476</v>
      </c>
      <c r="BN91" s="32">
        <v>83013</v>
      </c>
      <c r="BO91" s="32">
        <v>84082</v>
      </c>
      <c r="BP91" s="32">
        <v>84373</v>
      </c>
      <c r="BQ91" s="32">
        <v>85415</v>
      </c>
      <c r="BR91" s="32">
        <v>84507</v>
      </c>
      <c r="BS91" s="32">
        <v>86059</v>
      </c>
      <c r="BT91" s="32">
        <v>88490</v>
      </c>
      <c r="BU91" s="32">
        <v>89147</v>
      </c>
      <c r="BV91" s="32">
        <v>87976</v>
      </c>
      <c r="BW91" s="32">
        <v>93037</v>
      </c>
      <c r="BX91" s="32">
        <v>93414</v>
      </c>
      <c r="BY91" s="32">
        <v>105178</v>
      </c>
      <c r="BZ91" s="32">
        <v>104584</v>
      </c>
      <c r="CA91" s="32">
        <v>108298</v>
      </c>
      <c r="CB91" s="32">
        <v>107094</v>
      </c>
    </row>
    <row r="92" spans="1:80" x14ac:dyDescent="0.55000000000000004">
      <c r="A92" s="37">
        <f t="shared" si="3"/>
        <v>84</v>
      </c>
      <c r="B92" s="34" t="s">
        <v>621</v>
      </c>
      <c r="C92" s="29"/>
      <c r="D92" s="32">
        <v>16811</v>
      </c>
      <c r="E92" s="29"/>
      <c r="F92" s="32">
        <v>18298</v>
      </c>
      <c r="G92" s="29"/>
      <c r="H92" s="32">
        <v>17018</v>
      </c>
      <c r="I92" s="29"/>
      <c r="J92" s="32">
        <v>17291</v>
      </c>
      <c r="K92" s="29"/>
      <c r="L92" s="32">
        <v>17148</v>
      </c>
      <c r="M92" s="29"/>
      <c r="N92" s="32">
        <v>16250</v>
      </c>
      <c r="O92" s="29"/>
      <c r="P92" s="29"/>
      <c r="Q92" s="29"/>
      <c r="R92" s="32">
        <v>12320</v>
      </c>
      <c r="S92" s="29"/>
      <c r="T92" s="29"/>
      <c r="U92" s="29"/>
      <c r="V92" s="32">
        <v>13238</v>
      </c>
      <c r="W92" s="29"/>
      <c r="X92" s="29"/>
      <c r="Y92" s="29"/>
      <c r="Z92" s="32">
        <v>12128</v>
      </c>
      <c r="AA92" s="29"/>
      <c r="AB92" s="29"/>
      <c r="AC92" s="29"/>
      <c r="AD92" s="32">
        <v>13343</v>
      </c>
      <c r="AE92" s="29"/>
      <c r="AF92" s="29"/>
      <c r="AG92" s="29"/>
      <c r="AH92" s="29"/>
      <c r="AI92" s="29"/>
      <c r="AJ92" s="29"/>
      <c r="AK92" s="32">
        <v>18050</v>
      </c>
      <c r="AL92" s="29"/>
      <c r="AM92" s="29"/>
      <c r="AN92" s="29"/>
      <c r="AO92" s="32">
        <v>20984</v>
      </c>
      <c r="AP92" s="29"/>
      <c r="AQ92" s="29"/>
      <c r="AR92" s="29"/>
      <c r="AS92" s="32">
        <v>22331</v>
      </c>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row>
    <row r="93" spans="1:80" x14ac:dyDescent="0.55000000000000004">
      <c r="A93" s="37">
        <f t="shared" si="3"/>
        <v>85</v>
      </c>
      <c r="B93" s="119" t="s">
        <v>622</v>
      </c>
      <c r="C93" s="29"/>
      <c r="D93" s="32">
        <v>16811</v>
      </c>
      <c r="E93" s="29"/>
      <c r="F93" s="32">
        <v>18298</v>
      </c>
      <c r="G93" s="29"/>
      <c r="H93" s="32">
        <v>17018</v>
      </c>
      <c r="I93" s="29"/>
      <c r="J93" s="32">
        <v>17291</v>
      </c>
      <c r="K93" s="29"/>
      <c r="L93" s="32">
        <v>17148</v>
      </c>
      <c r="M93" s="29"/>
      <c r="N93" s="32">
        <v>16250</v>
      </c>
      <c r="O93" s="29"/>
      <c r="P93" s="29"/>
      <c r="Q93" s="29"/>
      <c r="R93" s="32">
        <v>12320</v>
      </c>
      <c r="S93" s="29"/>
      <c r="T93" s="29"/>
      <c r="U93" s="29"/>
      <c r="V93" s="32">
        <v>13238</v>
      </c>
      <c r="W93" s="29"/>
      <c r="X93" s="29"/>
      <c r="Y93" s="29"/>
      <c r="Z93" s="32">
        <v>12128</v>
      </c>
      <c r="AA93" s="29"/>
      <c r="AB93" s="29"/>
      <c r="AC93" s="29"/>
      <c r="AD93" s="32">
        <v>13343</v>
      </c>
      <c r="AE93" s="29"/>
      <c r="AF93" s="29"/>
      <c r="AG93" s="29"/>
      <c r="AH93" s="29"/>
      <c r="AI93" s="29"/>
      <c r="AJ93" s="29"/>
      <c r="AK93" s="32">
        <v>18050</v>
      </c>
      <c r="AL93" s="29"/>
      <c r="AM93" s="29"/>
      <c r="AN93" s="29"/>
      <c r="AO93" s="32">
        <v>20984</v>
      </c>
      <c r="AP93" s="29"/>
      <c r="AQ93" s="29"/>
      <c r="AR93" s="29"/>
      <c r="AS93" s="32">
        <v>22331</v>
      </c>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row>
    <row r="94" spans="1:80" x14ac:dyDescent="0.55000000000000004">
      <c r="A94" s="37">
        <f t="shared" si="3"/>
        <v>86</v>
      </c>
      <c r="B94" s="34" t="s">
        <v>623</v>
      </c>
      <c r="C94" s="29"/>
      <c r="D94" s="32">
        <v>285</v>
      </c>
      <c r="E94" s="29"/>
      <c r="F94" s="32">
        <v>293</v>
      </c>
      <c r="G94" s="29"/>
      <c r="H94" s="32">
        <v>171</v>
      </c>
      <c r="I94" s="29"/>
      <c r="J94" s="32">
        <v>1792</v>
      </c>
      <c r="K94" s="29"/>
      <c r="L94" s="32">
        <v>1885</v>
      </c>
      <c r="M94" s="29"/>
      <c r="N94" s="32">
        <v>2113</v>
      </c>
      <c r="O94" s="29"/>
      <c r="P94" s="29"/>
      <c r="Q94" s="29"/>
      <c r="R94" s="32">
        <v>1842</v>
      </c>
      <c r="S94" s="29"/>
      <c r="T94" s="29"/>
      <c r="U94" s="29"/>
      <c r="V94" s="32">
        <v>1907</v>
      </c>
      <c r="W94" s="29"/>
      <c r="X94" s="29"/>
      <c r="Y94" s="29"/>
      <c r="Z94" s="32">
        <v>1757</v>
      </c>
      <c r="AA94" s="29"/>
      <c r="AB94" s="29"/>
      <c r="AC94" s="29"/>
      <c r="AD94" s="32">
        <v>1742</v>
      </c>
      <c r="AE94" s="29"/>
      <c r="AF94" s="29"/>
      <c r="AG94" s="29"/>
      <c r="AH94" s="29"/>
      <c r="AI94" s="29"/>
      <c r="AJ94" s="29"/>
      <c r="AK94" s="32">
        <v>1389</v>
      </c>
      <c r="AL94" s="29"/>
      <c r="AM94" s="29"/>
      <c r="AN94" s="29"/>
      <c r="AO94" s="32">
        <v>1432</v>
      </c>
      <c r="AP94" s="29"/>
      <c r="AQ94" s="29"/>
      <c r="AR94" s="29"/>
      <c r="AS94" s="32">
        <v>1171</v>
      </c>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row>
    <row r="95" spans="1:80" x14ac:dyDescent="0.55000000000000004">
      <c r="A95" s="37">
        <f t="shared" si="3"/>
        <v>87</v>
      </c>
      <c r="B95" s="34" t="s">
        <v>624</v>
      </c>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32">
        <v>11095</v>
      </c>
      <c r="AX95" s="29"/>
      <c r="AY95" s="29"/>
      <c r="AZ95" s="29"/>
      <c r="BA95" s="32">
        <v>2654</v>
      </c>
      <c r="BB95" s="29"/>
      <c r="BC95" s="29"/>
      <c r="BD95" s="29"/>
      <c r="BE95" s="32">
        <v>2109</v>
      </c>
      <c r="BF95" s="29"/>
      <c r="BG95" s="29"/>
      <c r="BH95" s="29"/>
      <c r="BI95" s="32">
        <v>2263</v>
      </c>
      <c r="BJ95" s="29"/>
      <c r="BK95" s="29"/>
      <c r="BL95" s="29"/>
      <c r="BM95" s="32">
        <v>1721</v>
      </c>
      <c r="BN95" s="29"/>
      <c r="BO95" s="29"/>
      <c r="BP95" s="29"/>
      <c r="BQ95" s="29"/>
      <c r="BR95" s="29"/>
      <c r="BS95" s="29"/>
      <c r="BT95" s="29"/>
      <c r="BU95" s="29"/>
      <c r="BV95" s="29"/>
      <c r="BW95" s="29"/>
      <c r="BX95" s="29"/>
      <c r="BY95" s="29"/>
      <c r="BZ95" s="29"/>
      <c r="CA95" s="29"/>
      <c r="CB95" s="29"/>
    </row>
    <row r="96" spans="1:80" x14ac:dyDescent="0.55000000000000004">
      <c r="A96" s="37">
        <f t="shared" si="3"/>
        <v>88</v>
      </c>
      <c r="B96" s="34" t="s">
        <v>625</v>
      </c>
      <c r="C96" s="29"/>
      <c r="D96" s="29"/>
      <c r="E96" s="29"/>
      <c r="F96" s="32">
        <v>10276</v>
      </c>
      <c r="G96" s="29"/>
      <c r="H96" s="29"/>
      <c r="I96" s="29"/>
      <c r="J96" s="32">
        <v>12207</v>
      </c>
      <c r="K96" s="29"/>
      <c r="L96" s="29"/>
      <c r="M96" s="29"/>
      <c r="N96" s="32">
        <v>13304</v>
      </c>
      <c r="O96" s="29"/>
      <c r="P96" s="29"/>
      <c r="Q96" s="29"/>
      <c r="R96" s="32">
        <v>13066</v>
      </c>
      <c r="S96" s="29"/>
      <c r="T96" s="29"/>
      <c r="U96" s="29"/>
      <c r="V96" s="32">
        <v>13402</v>
      </c>
      <c r="W96" s="29"/>
      <c r="X96" s="29"/>
      <c r="Y96" s="29"/>
      <c r="Z96" s="32">
        <v>12224</v>
      </c>
      <c r="AA96" s="29"/>
      <c r="AB96" s="29"/>
      <c r="AC96" s="29"/>
      <c r="AD96" s="32">
        <v>12441</v>
      </c>
      <c r="AE96" s="29"/>
      <c r="AF96" s="29"/>
      <c r="AG96" s="29"/>
      <c r="AH96" s="29"/>
      <c r="AI96" s="29"/>
      <c r="AJ96" s="29"/>
      <c r="AK96" s="32">
        <v>15542</v>
      </c>
      <c r="AL96" s="29"/>
      <c r="AM96" s="29"/>
      <c r="AN96" s="29"/>
      <c r="AO96" s="32">
        <v>17281</v>
      </c>
      <c r="AP96" s="29"/>
      <c r="AQ96" s="29"/>
      <c r="AR96" s="29"/>
      <c r="AS96" s="32">
        <v>17583</v>
      </c>
      <c r="AT96" s="29"/>
      <c r="AU96" s="29"/>
      <c r="AV96" s="29"/>
      <c r="AW96" s="32">
        <v>6218</v>
      </c>
      <c r="AX96" s="29"/>
      <c r="AY96" s="29"/>
      <c r="AZ96" s="29"/>
      <c r="BA96" s="32">
        <v>6132</v>
      </c>
      <c r="BB96" s="29"/>
      <c r="BC96" s="29"/>
      <c r="BD96" s="29"/>
      <c r="BE96" s="32">
        <v>4495</v>
      </c>
      <c r="BF96" s="29"/>
      <c r="BG96" s="29"/>
      <c r="BH96" s="29"/>
      <c r="BI96" s="32">
        <v>472</v>
      </c>
      <c r="BJ96" s="29"/>
      <c r="BK96" s="29"/>
      <c r="BL96" s="29"/>
      <c r="BM96" s="32">
        <v>1522</v>
      </c>
      <c r="BN96" s="29"/>
      <c r="BO96" s="29"/>
      <c r="BP96" s="29"/>
      <c r="BQ96" s="32">
        <v>2713</v>
      </c>
      <c r="BR96" s="29"/>
      <c r="BS96" s="29"/>
      <c r="BT96" s="29"/>
      <c r="BU96" s="32">
        <v>2866</v>
      </c>
      <c r="BV96" s="29"/>
      <c r="BW96" s="29"/>
      <c r="BX96" s="29"/>
      <c r="BY96" s="32">
        <v>3754</v>
      </c>
      <c r="BZ96" s="29"/>
      <c r="CA96" s="29"/>
      <c r="CB96" s="29"/>
    </row>
    <row r="97" spans="1:80" x14ac:dyDescent="0.55000000000000004">
      <c r="A97" s="37">
        <f t="shared" si="3"/>
        <v>89</v>
      </c>
      <c r="B97" s="34" t="s">
        <v>626</v>
      </c>
      <c r="C97" s="29"/>
      <c r="D97" s="32">
        <v>14680</v>
      </c>
      <c r="E97" s="29"/>
      <c r="F97" s="32">
        <v>56212</v>
      </c>
      <c r="G97" s="29"/>
      <c r="H97" s="32">
        <v>50201</v>
      </c>
      <c r="I97" s="29"/>
      <c r="J97" s="32">
        <v>50535</v>
      </c>
      <c r="K97" s="29"/>
      <c r="L97" s="32">
        <v>53178</v>
      </c>
      <c r="M97" s="29"/>
      <c r="N97" s="32">
        <v>54829</v>
      </c>
      <c r="O97" s="29"/>
      <c r="P97" s="29"/>
      <c r="Q97" s="29"/>
      <c r="R97" s="32">
        <v>63263</v>
      </c>
      <c r="S97" s="29"/>
      <c r="T97" s="29"/>
      <c r="U97" s="29"/>
      <c r="V97" s="32">
        <v>61360</v>
      </c>
      <c r="W97" s="29"/>
      <c r="X97" s="29"/>
      <c r="Y97" s="29"/>
      <c r="Z97" s="32">
        <v>49965</v>
      </c>
      <c r="AA97" s="29"/>
      <c r="AB97" s="29"/>
      <c r="AC97" s="29"/>
      <c r="AD97" s="32">
        <v>42554</v>
      </c>
      <c r="AE97" s="29"/>
      <c r="AF97" s="29"/>
      <c r="AG97" s="29"/>
      <c r="AH97" s="29"/>
      <c r="AI97" s="29"/>
      <c r="AJ97" s="29"/>
      <c r="AK97" s="32">
        <v>23985</v>
      </c>
      <c r="AL97" s="29"/>
      <c r="AM97" s="29"/>
      <c r="AN97" s="29"/>
      <c r="AO97" s="32">
        <v>20630</v>
      </c>
      <c r="AP97" s="29"/>
      <c r="AQ97" s="29"/>
      <c r="AR97" s="29"/>
      <c r="AS97" s="32">
        <v>23896</v>
      </c>
      <c r="AT97" s="32">
        <v>49538</v>
      </c>
      <c r="AU97" s="32">
        <v>49107</v>
      </c>
      <c r="AV97" s="32">
        <v>48751</v>
      </c>
      <c r="AW97" s="32">
        <v>50939</v>
      </c>
      <c r="AX97" s="32">
        <v>49955</v>
      </c>
      <c r="AY97" s="32">
        <v>50166</v>
      </c>
      <c r="AZ97" s="32">
        <v>53158</v>
      </c>
      <c r="BA97" s="32">
        <v>40918</v>
      </c>
      <c r="BB97" s="32">
        <v>40534</v>
      </c>
      <c r="BC97" s="32">
        <v>40649</v>
      </c>
      <c r="BD97" s="32">
        <v>41083</v>
      </c>
      <c r="BE97" s="32">
        <v>49158</v>
      </c>
      <c r="BF97" s="32">
        <v>48822</v>
      </c>
      <c r="BG97" s="32">
        <v>49914</v>
      </c>
      <c r="BH97" s="32">
        <v>49528</v>
      </c>
      <c r="BI97" s="32">
        <v>47876</v>
      </c>
      <c r="BJ97" s="32">
        <v>47888</v>
      </c>
      <c r="BK97" s="32">
        <v>49492</v>
      </c>
      <c r="BL97" s="32">
        <v>49455</v>
      </c>
      <c r="BM97" s="32">
        <v>42274</v>
      </c>
      <c r="BN97" s="32">
        <v>43560</v>
      </c>
      <c r="BO97" s="32">
        <v>43599</v>
      </c>
      <c r="BP97" s="32">
        <v>42937</v>
      </c>
      <c r="BQ97" s="32">
        <v>41348</v>
      </c>
      <c r="BR97" s="32">
        <v>40876</v>
      </c>
      <c r="BS97" s="32">
        <v>41230</v>
      </c>
      <c r="BT97" s="32">
        <v>40942</v>
      </c>
      <c r="BU97" s="32">
        <v>43833</v>
      </c>
      <c r="BV97" s="32">
        <v>43561</v>
      </c>
      <c r="BW97" s="32">
        <v>44667</v>
      </c>
      <c r="BX97" s="32">
        <v>43596</v>
      </c>
      <c r="BY97" s="32">
        <v>55519</v>
      </c>
      <c r="BZ97" s="32">
        <v>54769</v>
      </c>
      <c r="CA97" s="32">
        <v>55384</v>
      </c>
      <c r="CB97" s="32">
        <v>55116</v>
      </c>
    </row>
    <row r="98" spans="1:80" x14ac:dyDescent="0.55000000000000004">
      <c r="A98" s="37">
        <f t="shared" si="3"/>
        <v>90</v>
      </c>
      <c r="B98" s="34" t="s">
        <v>627</v>
      </c>
      <c r="C98" s="29"/>
      <c r="D98" s="32">
        <v>-173</v>
      </c>
      <c r="E98" s="29"/>
      <c r="F98" s="32">
        <v>-283</v>
      </c>
      <c r="G98" s="29"/>
      <c r="H98" s="32">
        <v>-184</v>
      </c>
      <c r="I98" s="29"/>
      <c r="J98" s="32">
        <v>-121</v>
      </c>
      <c r="K98" s="29"/>
      <c r="L98" s="32">
        <v>-163</v>
      </c>
      <c r="M98" s="29"/>
      <c r="N98" s="32">
        <v>-156</v>
      </c>
      <c r="O98" s="32">
        <v>-111</v>
      </c>
      <c r="P98" s="32">
        <v>-203</v>
      </c>
      <c r="Q98" s="32">
        <v>-149</v>
      </c>
      <c r="R98" s="32">
        <v>-198</v>
      </c>
      <c r="S98" s="32">
        <v>-199</v>
      </c>
      <c r="T98" s="32">
        <v>-215</v>
      </c>
      <c r="U98" s="32">
        <v>-204</v>
      </c>
      <c r="V98" s="32">
        <v>-430</v>
      </c>
      <c r="W98" s="32">
        <v>-261</v>
      </c>
      <c r="X98" s="32">
        <v>-232</v>
      </c>
      <c r="Y98" s="32">
        <v>-211</v>
      </c>
      <c r="Z98" s="32">
        <v>-220</v>
      </c>
      <c r="AA98" s="32">
        <v>-186</v>
      </c>
      <c r="AB98" s="32">
        <v>-75</v>
      </c>
      <c r="AC98" s="32">
        <v>-54</v>
      </c>
      <c r="AD98" s="32">
        <v>-218</v>
      </c>
      <c r="AE98" s="32">
        <v>-221</v>
      </c>
      <c r="AF98" s="32">
        <v>-199</v>
      </c>
      <c r="AG98" s="29"/>
      <c r="AH98" s="32">
        <v>-470</v>
      </c>
      <c r="AI98" s="32">
        <v>-456</v>
      </c>
      <c r="AJ98" s="32">
        <v>-761</v>
      </c>
      <c r="AK98" s="32">
        <v>-734</v>
      </c>
      <c r="AL98" s="32">
        <v>-676</v>
      </c>
      <c r="AM98" s="32">
        <v>-659</v>
      </c>
      <c r="AN98" s="32">
        <v>-661</v>
      </c>
      <c r="AO98" s="32">
        <v>-677</v>
      </c>
      <c r="AP98" s="32">
        <v>-605</v>
      </c>
      <c r="AQ98" s="32">
        <v>-643</v>
      </c>
      <c r="AR98" s="32">
        <v>-708</v>
      </c>
      <c r="AS98" s="32">
        <v>-684</v>
      </c>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row>
    <row r="99" spans="1:80" x14ac:dyDescent="0.55000000000000004">
      <c r="A99" s="37">
        <f t="shared" si="3"/>
        <v>91</v>
      </c>
      <c r="B99" s="31" t="s">
        <v>628</v>
      </c>
      <c r="C99" s="32">
        <v>125</v>
      </c>
      <c r="D99" s="32">
        <v>121</v>
      </c>
      <c r="E99" s="32">
        <v>118</v>
      </c>
      <c r="F99" s="32">
        <v>77</v>
      </c>
      <c r="G99" s="32">
        <v>129</v>
      </c>
      <c r="H99" s="32">
        <v>36</v>
      </c>
      <c r="I99" s="32">
        <v>33</v>
      </c>
      <c r="J99" s="32">
        <v>58</v>
      </c>
      <c r="K99" s="32">
        <v>60</v>
      </c>
      <c r="L99" s="32">
        <v>59</v>
      </c>
      <c r="M99" s="32">
        <v>52</v>
      </c>
      <c r="N99" s="32">
        <v>48</v>
      </c>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row>
    <row r="100" spans="1:80" x14ac:dyDescent="0.55000000000000004">
      <c r="A100" s="37">
        <f t="shared" si="3"/>
        <v>92</v>
      </c>
      <c r="B100" s="30" t="s">
        <v>189</v>
      </c>
      <c r="C100" s="32">
        <v>218921</v>
      </c>
      <c r="D100" s="32">
        <v>239522</v>
      </c>
      <c r="E100" s="32">
        <v>244448</v>
      </c>
      <c r="F100" s="32">
        <v>701983</v>
      </c>
      <c r="G100" s="32">
        <v>700732</v>
      </c>
      <c r="H100" s="32">
        <v>693874</v>
      </c>
      <c r="I100" s="32">
        <v>691468</v>
      </c>
      <c r="J100" s="32">
        <v>673046</v>
      </c>
      <c r="K100" s="32">
        <v>679711</v>
      </c>
      <c r="L100" s="32">
        <v>670083</v>
      </c>
      <c r="M100" s="32">
        <v>663007</v>
      </c>
      <c r="N100" s="32">
        <v>647891</v>
      </c>
      <c r="O100" s="32">
        <v>613858</v>
      </c>
      <c r="P100" s="32">
        <v>622421</v>
      </c>
      <c r="Q100" s="32">
        <v>620014</v>
      </c>
      <c r="R100" s="32">
        <v>565482</v>
      </c>
      <c r="S100" s="32">
        <v>555582</v>
      </c>
      <c r="T100" s="32">
        <v>548327</v>
      </c>
      <c r="U100" s="32">
        <v>545209</v>
      </c>
      <c r="V100" s="32">
        <v>490456</v>
      </c>
      <c r="W100" s="32">
        <v>475105</v>
      </c>
      <c r="X100" s="32">
        <v>478277</v>
      </c>
      <c r="Y100" s="32">
        <v>480905</v>
      </c>
      <c r="Z100" s="32">
        <v>483234</v>
      </c>
      <c r="AA100" s="32">
        <v>446161</v>
      </c>
      <c r="AB100" s="32">
        <v>448889</v>
      </c>
      <c r="AC100" s="32">
        <v>442213</v>
      </c>
      <c r="AD100" s="32">
        <v>441567</v>
      </c>
      <c r="AE100" s="32">
        <v>422981</v>
      </c>
      <c r="AF100" s="32">
        <v>431109</v>
      </c>
      <c r="AG100" s="29"/>
      <c r="AH100" s="32">
        <v>443973</v>
      </c>
      <c r="AI100" s="32">
        <v>466560</v>
      </c>
      <c r="AJ100" s="32">
        <v>457031</v>
      </c>
      <c r="AK100" s="32">
        <v>490636</v>
      </c>
      <c r="AL100" s="32">
        <v>453967</v>
      </c>
      <c r="AM100" s="32">
        <v>470996</v>
      </c>
      <c r="AN100" s="32">
        <v>480990</v>
      </c>
      <c r="AO100" s="32">
        <v>525840</v>
      </c>
      <c r="AP100" s="32">
        <v>513986</v>
      </c>
      <c r="AQ100" s="32">
        <v>531182</v>
      </c>
      <c r="AR100" s="32">
        <v>538345</v>
      </c>
      <c r="AS100" s="32">
        <v>594736</v>
      </c>
      <c r="AT100" s="32">
        <v>554788</v>
      </c>
      <c r="AU100" s="32">
        <v>555592</v>
      </c>
      <c r="AV100" s="32">
        <v>564926</v>
      </c>
      <c r="AW100" s="32">
        <v>646846</v>
      </c>
      <c r="AX100" s="32">
        <v>583932</v>
      </c>
      <c r="AY100" s="32">
        <v>601777</v>
      </c>
      <c r="AZ100" s="32">
        <v>614967</v>
      </c>
      <c r="BA100" s="32">
        <v>608011</v>
      </c>
      <c r="BB100" s="32">
        <v>551642</v>
      </c>
      <c r="BC100" s="32">
        <v>566176</v>
      </c>
      <c r="BD100" s="32">
        <v>574553</v>
      </c>
      <c r="BE100" s="32">
        <v>625477</v>
      </c>
      <c r="BF100" s="32">
        <v>739012</v>
      </c>
      <c r="BG100" s="32">
        <v>737807</v>
      </c>
      <c r="BH100" s="32">
        <v>749182</v>
      </c>
      <c r="BI100" s="32">
        <v>782498</v>
      </c>
      <c r="BJ100" s="32">
        <v>711615</v>
      </c>
      <c r="BK100" s="32">
        <v>684889</v>
      </c>
      <c r="BL100" s="32">
        <v>722577</v>
      </c>
      <c r="BM100" s="32">
        <v>727422</v>
      </c>
      <c r="BN100" s="32">
        <v>680484</v>
      </c>
      <c r="BO100" s="32">
        <v>687935</v>
      </c>
      <c r="BP100" s="32">
        <v>702874</v>
      </c>
      <c r="BQ100" s="32">
        <v>720130</v>
      </c>
      <c r="BR100" s="32">
        <v>687179</v>
      </c>
      <c r="BS100" s="32">
        <v>721442</v>
      </c>
      <c r="BT100" s="32">
        <v>724783</v>
      </c>
      <c r="BU100" s="32">
        <v>730966</v>
      </c>
      <c r="BV100" s="32">
        <v>687766</v>
      </c>
      <c r="BW100" s="32">
        <v>713239</v>
      </c>
      <c r="BX100" s="32">
        <v>727029</v>
      </c>
      <c r="BY100" s="32">
        <v>757703</v>
      </c>
      <c r="BZ100" s="32">
        <v>744820</v>
      </c>
      <c r="CA100" s="32">
        <v>760720</v>
      </c>
      <c r="CB100" s="32">
        <v>735705</v>
      </c>
    </row>
    <row r="101" spans="1:80" x14ac:dyDescent="0.55000000000000004">
      <c r="A101" s="37">
        <f t="shared" si="3"/>
        <v>93</v>
      </c>
      <c r="B101" s="31" t="s">
        <v>629</v>
      </c>
      <c r="C101" s="32">
        <v>200044</v>
      </c>
      <c r="D101" s="32">
        <v>221660</v>
      </c>
      <c r="E101" s="32">
        <v>225953</v>
      </c>
      <c r="F101" s="32">
        <v>436193</v>
      </c>
      <c r="G101" s="32">
        <v>405808</v>
      </c>
      <c r="H101" s="32">
        <v>313508</v>
      </c>
      <c r="I101" s="32">
        <v>306741</v>
      </c>
      <c r="J101" s="32">
        <v>308646</v>
      </c>
      <c r="K101" s="32">
        <v>314814</v>
      </c>
      <c r="L101" s="32">
        <v>334737</v>
      </c>
      <c r="M101" s="32">
        <v>327122</v>
      </c>
      <c r="N101" s="32">
        <v>323971</v>
      </c>
      <c r="O101" s="32">
        <v>283511</v>
      </c>
      <c r="P101" s="32">
        <v>312821</v>
      </c>
      <c r="Q101" s="32">
        <v>312768</v>
      </c>
      <c r="R101" s="32">
        <v>270741</v>
      </c>
      <c r="S101" s="32">
        <v>261419</v>
      </c>
      <c r="T101" s="32">
        <v>296229</v>
      </c>
      <c r="U101" s="32">
        <v>290498</v>
      </c>
      <c r="V101" s="32">
        <v>279575</v>
      </c>
      <c r="W101" s="32">
        <v>312045</v>
      </c>
      <c r="X101" s="32">
        <v>315344</v>
      </c>
      <c r="Y101" s="32">
        <v>317071</v>
      </c>
      <c r="Z101" s="32">
        <v>348195</v>
      </c>
      <c r="AA101" s="32">
        <v>309873</v>
      </c>
      <c r="AB101" s="32">
        <v>312018</v>
      </c>
      <c r="AC101" s="32">
        <v>305756</v>
      </c>
      <c r="AD101" s="32">
        <v>274909</v>
      </c>
      <c r="AE101" s="32">
        <v>306333</v>
      </c>
      <c r="AF101" s="32">
        <v>315677</v>
      </c>
      <c r="AG101" s="29"/>
      <c r="AH101" s="32">
        <v>315790</v>
      </c>
      <c r="AI101" s="32">
        <v>292123</v>
      </c>
      <c r="AJ101" s="32">
        <v>303245</v>
      </c>
      <c r="AK101" s="32">
        <v>338314</v>
      </c>
      <c r="AL101" s="32">
        <v>323444</v>
      </c>
      <c r="AM101" s="32">
        <v>342288</v>
      </c>
      <c r="AN101" s="32">
        <v>331688</v>
      </c>
      <c r="AO101" s="32">
        <v>380536</v>
      </c>
      <c r="AP101" s="32">
        <v>298773</v>
      </c>
      <c r="AQ101" s="32">
        <v>317995</v>
      </c>
      <c r="AR101" s="32">
        <v>327274</v>
      </c>
      <c r="AS101" s="32">
        <v>377493</v>
      </c>
      <c r="AT101" s="32">
        <v>336689</v>
      </c>
      <c r="AU101" s="32">
        <v>340039</v>
      </c>
      <c r="AV101" s="32">
        <v>369320</v>
      </c>
      <c r="AW101" s="32">
        <v>430449</v>
      </c>
      <c r="AX101" s="32">
        <v>358940</v>
      </c>
      <c r="AY101" s="32">
        <v>400715</v>
      </c>
      <c r="AZ101" s="32">
        <v>394483</v>
      </c>
      <c r="BA101" s="32">
        <v>421671</v>
      </c>
      <c r="BB101" s="32">
        <v>406148</v>
      </c>
      <c r="BC101" s="32">
        <v>396155</v>
      </c>
      <c r="BD101" s="32">
        <v>405522</v>
      </c>
      <c r="BE101" s="32">
        <v>430838</v>
      </c>
      <c r="BF101" s="32">
        <v>361813</v>
      </c>
      <c r="BG101" s="32">
        <v>393573</v>
      </c>
      <c r="BH101" s="32">
        <v>405695</v>
      </c>
      <c r="BI101" s="32">
        <v>432527</v>
      </c>
      <c r="BJ101" s="32">
        <v>382244</v>
      </c>
      <c r="BK101" s="32">
        <v>360097</v>
      </c>
      <c r="BL101" s="32">
        <v>397785</v>
      </c>
      <c r="BM101" s="32">
        <v>425404</v>
      </c>
      <c r="BN101" s="32">
        <v>373530</v>
      </c>
      <c r="BO101" s="32">
        <v>387048</v>
      </c>
      <c r="BP101" s="32">
        <v>388744</v>
      </c>
      <c r="BQ101" s="32">
        <v>421897</v>
      </c>
      <c r="BR101" s="32">
        <v>432006</v>
      </c>
      <c r="BS101" s="32">
        <v>488301</v>
      </c>
      <c r="BT101" s="32">
        <v>497937</v>
      </c>
      <c r="BU101" s="32">
        <v>486624</v>
      </c>
      <c r="BV101" s="32">
        <v>411438</v>
      </c>
      <c r="BW101" s="32">
        <v>411178</v>
      </c>
      <c r="BX101" s="32">
        <v>426479</v>
      </c>
      <c r="BY101" s="32">
        <v>459934</v>
      </c>
      <c r="BZ101" s="32">
        <v>450873</v>
      </c>
      <c r="CA101" s="32">
        <v>464232</v>
      </c>
      <c r="CB101" s="32">
        <v>473382</v>
      </c>
    </row>
    <row r="102" spans="1:80" x14ac:dyDescent="0.55000000000000004">
      <c r="A102" s="37">
        <f t="shared" si="3"/>
        <v>94</v>
      </c>
      <c r="B102" s="33" t="s">
        <v>200</v>
      </c>
      <c r="C102" s="32">
        <v>74055</v>
      </c>
      <c r="D102" s="32">
        <v>76192</v>
      </c>
      <c r="E102" s="32">
        <v>78477</v>
      </c>
      <c r="F102" s="32">
        <v>96507</v>
      </c>
      <c r="G102" s="32">
        <v>97923</v>
      </c>
      <c r="H102" s="32">
        <v>106851</v>
      </c>
      <c r="I102" s="32">
        <v>110439</v>
      </c>
      <c r="J102" s="32">
        <v>110158</v>
      </c>
      <c r="K102" s="32">
        <v>114592</v>
      </c>
      <c r="L102" s="32">
        <v>119069</v>
      </c>
      <c r="M102" s="32">
        <v>114290</v>
      </c>
      <c r="N102" s="32">
        <v>109574</v>
      </c>
      <c r="O102" s="32">
        <v>106205</v>
      </c>
      <c r="P102" s="32">
        <v>112795</v>
      </c>
      <c r="Q102" s="32">
        <v>122708</v>
      </c>
      <c r="R102" s="32">
        <v>95036</v>
      </c>
      <c r="S102" s="32">
        <v>98922</v>
      </c>
      <c r="T102" s="32">
        <v>108099</v>
      </c>
      <c r="U102" s="32">
        <v>109109</v>
      </c>
      <c r="V102" s="32">
        <v>99937</v>
      </c>
      <c r="W102" s="32">
        <v>103960</v>
      </c>
      <c r="X102" s="32">
        <v>107193</v>
      </c>
      <c r="Y102" s="32">
        <v>109716</v>
      </c>
      <c r="Z102" s="32">
        <v>104044</v>
      </c>
      <c r="AA102" s="32">
        <v>112815</v>
      </c>
      <c r="AB102" s="32">
        <v>119074</v>
      </c>
      <c r="AC102" s="32">
        <v>116830</v>
      </c>
      <c r="AD102" s="32">
        <v>110659</v>
      </c>
      <c r="AE102" s="32">
        <v>111134</v>
      </c>
      <c r="AF102" s="32">
        <v>105542</v>
      </c>
      <c r="AG102" s="29"/>
      <c r="AH102" s="32">
        <v>106943</v>
      </c>
      <c r="AI102" s="32">
        <v>111611</v>
      </c>
      <c r="AJ102" s="32">
        <v>116687</v>
      </c>
      <c r="AK102" s="32">
        <v>115997</v>
      </c>
      <c r="AL102" s="32">
        <v>118184</v>
      </c>
      <c r="AM102" s="32">
        <v>123235</v>
      </c>
      <c r="AN102" s="32">
        <v>124254</v>
      </c>
      <c r="AO102" s="32">
        <v>129711</v>
      </c>
      <c r="AP102" s="32">
        <v>126502</v>
      </c>
      <c r="AQ102" s="32">
        <v>127085</v>
      </c>
      <c r="AR102" s="32">
        <v>130924</v>
      </c>
      <c r="AS102" s="32">
        <v>133728</v>
      </c>
      <c r="AT102" s="32">
        <v>189504</v>
      </c>
      <c r="AU102" s="32">
        <v>190569</v>
      </c>
      <c r="AV102" s="32">
        <v>194041</v>
      </c>
      <c r="AW102" s="32">
        <v>130348</v>
      </c>
      <c r="AX102" s="32">
        <v>211754</v>
      </c>
      <c r="AY102" s="32">
        <v>217095</v>
      </c>
      <c r="AZ102" s="32">
        <v>217791</v>
      </c>
      <c r="BA102" s="32">
        <v>224893</v>
      </c>
      <c r="BB102" s="32">
        <v>204956</v>
      </c>
      <c r="BC102" s="32">
        <v>212268</v>
      </c>
      <c r="BD102" s="32">
        <v>211433</v>
      </c>
      <c r="BE102" s="32">
        <v>225560</v>
      </c>
      <c r="BF102" s="32">
        <v>214030</v>
      </c>
      <c r="BG102" s="32">
        <v>210972</v>
      </c>
      <c r="BH102" s="32">
        <v>216653</v>
      </c>
      <c r="BI102" s="32">
        <v>222314</v>
      </c>
      <c r="BJ102" s="32">
        <v>204697</v>
      </c>
      <c r="BK102" s="32">
        <v>206600</v>
      </c>
      <c r="BL102" s="32">
        <v>208235</v>
      </c>
      <c r="BM102" s="32">
        <v>215842</v>
      </c>
      <c r="BN102" s="32">
        <v>206665</v>
      </c>
      <c r="BO102" s="32">
        <v>206847</v>
      </c>
      <c r="BP102" s="32">
        <v>217822</v>
      </c>
      <c r="BQ102" s="32">
        <v>229086</v>
      </c>
      <c r="BR102" s="32">
        <v>225631</v>
      </c>
      <c r="BS102" s="32">
        <v>238362</v>
      </c>
      <c r="BT102" s="32">
        <v>240356</v>
      </c>
      <c r="BU102" s="32">
        <v>243767</v>
      </c>
      <c r="BV102" s="32">
        <v>234939</v>
      </c>
      <c r="BW102" s="32">
        <v>235390</v>
      </c>
      <c r="BX102" s="32">
        <v>227503</v>
      </c>
      <c r="BY102" s="32">
        <v>235513</v>
      </c>
      <c r="BZ102" s="32">
        <v>234879</v>
      </c>
      <c r="CA102" s="32">
        <v>238971</v>
      </c>
      <c r="CB102" s="32">
        <v>232586</v>
      </c>
    </row>
    <row r="103" spans="1:80" x14ac:dyDescent="0.55000000000000004">
      <c r="A103" s="37">
        <f t="shared" si="3"/>
        <v>95</v>
      </c>
      <c r="B103" s="33" t="s">
        <v>630</v>
      </c>
      <c r="C103" s="32">
        <v>63450</v>
      </c>
      <c r="D103" s="32">
        <v>87347</v>
      </c>
      <c r="E103" s="32">
        <v>72581</v>
      </c>
      <c r="F103" s="32">
        <v>103429</v>
      </c>
      <c r="G103" s="32">
        <v>83291</v>
      </c>
      <c r="H103" s="32">
        <v>124464</v>
      </c>
      <c r="I103" s="32">
        <v>85170</v>
      </c>
      <c r="J103" s="32">
        <v>114726</v>
      </c>
      <c r="K103" s="32">
        <v>89063</v>
      </c>
      <c r="L103" s="32">
        <v>123607</v>
      </c>
      <c r="M103" s="32">
        <v>91377</v>
      </c>
      <c r="N103" s="32">
        <v>118297</v>
      </c>
      <c r="O103" s="29"/>
      <c r="P103" s="29"/>
      <c r="Q103" s="29"/>
      <c r="R103" s="32">
        <v>102024</v>
      </c>
      <c r="S103" s="29"/>
      <c r="T103" s="29"/>
      <c r="U103" s="29"/>
      <c r="V103" s="32">
        <v>104344</v>
      </c>
      <c r="W103" s="29"/>
      <c r="X103" s="29"/>
      <c r="Y103" s="29"/>
      <c r="Z103" s="32">
        <v>116182</v>
      </c>
      <c r="AA103" s="29"/>
      <c r="AB103" s="29"/>
      <c r="AC103" s="29"/>
      <c r="AD103" s="32">
        <v>122036</v>
      </c>
      <c r="AE103" s="29"/>
      <c r="AF103" s="29"/>
      <c r="AG103" s="29"/>
      <c r="AH103" s="29"/>
      <c r="AI103" s="29"/>
      <c r="AJ103" s="29"/>
      <c r="AK103" s="32">
        <v>147256</v>
      </c>
      <c r="AL103" s="29"/>
      <c r="AM103" s="29"/>
      <c r="AN103" s="29"/>
      <c r="AO103" s="32">
        <v>160896</v>
      </c>
      <c r="AP103" s="29"/>
      <c r="AQ103" s="29"/>
      <c r="AR103" s="29"/>
      <c r="AS103" s="32">
        <v>175111</v>
      </c>
      <c r="AT103" s="29"/>
      <c r="AU103" s="29"/>
      <c r="AV103" s="29"/>
      <c r="AW103" s="32">
        <v>110624</v>
      </c>
      <c r="AX103" s="29"/>
      <c r="AY103" s="29"/>
      <c r="AZ103" s="29"/>
      <c r="BA103" s="32">
        <v>89073</v>
      </c>
      <c r="BB103" s="29"/>
      <c r="BC103" s="29"/>
      <c r="BD103" s="29"/>
      <c r="BE103" s="32">
        <v>85395</v>
      </c>
      <c r="BF103" s="29"/>
      <c r="BG103" s="29"/>
      <c r="BH103" s="29"/>
      <c r="BI103" s="32">
        <v>80499</v>
      </c>
      <c r="BJ103" s="29"/>
      <c r="BK103" s="29"/>
      <c r="BL103" s="29"/>
      <c r="BM103" s="32">
        <v>80902</v>
      </c>
      <c r="BN103" s="29"/>
      <c r="BO103" s="29"/>
      <c r="BP103" s="29"/>
      <c r="BQ103" s="32">
        <v>86532</v>
      </c>
      <c r="BR103" s="29"/>
      <c r="BS103" s="29"/>
      <c r="BT103" s="29"/>
      <c r="BU103" s="32">
        <v>88348</v>
      </c>
      <c r="BV103" s="29"/>
      <c r="BW103" s="29"/>
      <c r="BX103" s="29"/>
      <c r="BY103" s="32">
        <v>84828</v>
      </c>
      <c r="BZ103" s="29"/>
      <c r="CA103" s="29"/>
      <c r="CB103" s="29"/>
    </row>
    <row r="104" spans="1:80" x14ac:dyDescent="0.55000000000000004">
      <c r="A104" s="37">
        <f t="shared" si="3"/>
        <v>96</v>
      </c>
      <c r="B104" s="33" t="s">
        <v>631</v>
      </c>
      <c r="C104" s="32">
        <v>19660</v>
      </c>
      <c r="D104" s="32">
        <v>21518</v>
      </c>
      <c r="E104" s="32">
        <v>20130</v>
      </c>
      <c r="F104" s="32">
        <v>189458</v>
      </c>
      <c r="G104" s="32">
        <v>139428</v>
      </c>
      <c r="H104" s="32">
        <v>44297</v>
      </c>
      <c r="I104" s="32">
        <v>22624</v>
      </c>
      <c r="J104" s="32">
        <v>43939</v>
      </c>
      <c r="K104" s="32">
        <v>27908</v>
      </c>
      <c r="L104" s="32">
        <v>49331</v>
      </c>
      <c r="M104" s="32">
        <v>47394</v>
      </c>
      <c r="N104" s="32">
        <v>43877</v>
      </c>
      <c r="O104" s="32">
        <v>43658</v>
      </c>
      <c r="P104" s="32">
        <v>44841</v>
      </c>
      <c r="Q104" s="32">
        <v>43184</v>
      </c>
      <c r="R104" s="32">
        <v>39530</v>
      </c>
      <c r="S104" s="32">
        <v>37667</v>
      </c>
      <c r="T104" s="32">
        <v>33046</v>
      </c>
      <c r="U104" s="32">
        <v>29864</v>
      </c>
      <c r="V104" s="32">
        <v>32802</v>
      </c>
      <c r="W104" s="32">
        <v>83407</v>
      </c>
      <c r="X104" s="32">
        <v>58591</v>
      </c>
      <c r="Y104" s="32">
        <v>57415</v>
      </c>
      <c r="Z104" s="32">
        <v>87570</v>
      </c>
      <c r="AA104" s="32">
        <v>57718</v>
      </c>
      <c r="AB104" s="32">
        <v>33717</v>
      </c>
      <c r="AC104" s="32">
        <v>33869</v>
      </c>
      <c r="AD104" s="32">
        <v>2870</v>
      </c>
      <c r="AE104" s="32">
        <v>52929</v>
      </c>
      <c r="AF104" s="32">
        <v>53509</v>
      </c>
      <c r="AG104" s="29"/>
      <c r="AH104" s="32">
        <v>51243</v>
      </c>
      <c r="AI104" s="32">
        <v>1279</v>
      </c>
      <c r="AJ104" s="32">
        <v>21568</v>
      </c>
      <c r="AK104" s="32">
        <v>22534</v>
      </c>
      <c r="AL104" s="32">
        <v>41181</v>
      </c>
      <c r="AM104" s="32">
        <v>41163</v>
      </c>
      <c r="AN104" s="32">
        <v>21303</v>
      </c>
      <c r="AO104" s="32">
        <v>21913</v>
      </c>
      <c r="AP104" s="32">
        <v>1428</v>
      </c>
      <c r="AQ104" s="32">
        <v>1441</v>
      </c>
      <c r="AR104" s="32">
        <v>1430</v>
      </c>
      <c r="AS104" s="32">
        <v>795</v>
      </c>
      <c r="AT104" s="32">
        <v>10303</v>
      </c>
      <c r="AU104" s="32">
        <v>10289</v>
      </c>
      <c r="AV104" s="32">
        <v>30288</v>
      </c>
      <c r="AW104" s="32">
        <v>31131</v>
      </c>
      <c r="AX104" s="32">
        <v>20288</v>
      </c>
      <c r="AY104" s="32">
        <v>45261</v>
      </c>
      <c r="AZ104" s="32">
        <v>25259</v>
      </c>
      <c r="BA104" s="32">
        <v>26017</v>
      </c>
      <c r="BB104" s="32">
        <v>65332</v>
      </c>
      <c r="BC104" s="32">
        <v>40317</v>
      </c>
      <c r="BD104" s="32">
        <v>40415</v>
      </c>
      <c r="BE104" s="32">
        <v>41151</v>
      </c>
      <c r="BF104" s="32">
        <v>19773</v>
      </c>
      <c r="BG104" s="32">
        <v>44405</v>
      </c>
      <c r="BH104" s="32">
        <v>45728</v>
      </c>
      <c r="BI104" s="32">
        <v>45158</v>
      </c>
      <c r="BJ104" s="32">
        <v>54401</v>
      </c>
      <c r="BK104" s="32">
        <v>29185</v>
      </c>
      <c r="BL104" s="32">
        <v>49688</v>
      </c>
      <c r="BM104" s="32">
        <v>50252</v>
      </c>
      <c r="BN104" s="32">
        <v>40088</v>
      </c>
      <c r="BO104" s="32">
        <v>40139</v>
      </c>
      <c r="BP104" s="32">
        <v>22166</v>
      </c>
      <c r="BQ104" s="32">
        <v>26085</v>
      </c>
      <c r="BR104" s="32">
        <v>66228</v>
      </c>
      <c r="BS104" s="32">
        <v>91965</v>
      </c>
      <c r="BT104" s="32">
        <v>89538</v>
      </c>
      <c r="BU104" s="32">
        <v>85110</v>
      </c>
      <c r="BV104" s="32">
        <v>44486</v>
      </c>
      <c r="BW104" s="32">
        <v>29818</v>
      </c>
      <c r="BX104" s="32">
        <v>32952</v>
      </c>
      <c r="BY104" s="32">
        <v>33059</v>
      </c>
      <c r="BZ104" s="32">
        <v>47726</v>
      </c>
      <c r="CA104" s="32">
        <v>32410</v>
      </c>
      <c r="CB104" s="32">
        <v>56430</v>
      </c>
    </row>
    <row r="105" spans="1:80" x14ac:dyDescent="0.55000000000000004">
      <c r="A105" s="37">
        <f t="shared" si="3"/>
        <v>97</v>
      </c>
      <c r="B105" s="34" t="s">
        <v>632</v>
      </c>
      <c r="C105" s="32">
        <v>19660</v>
      </c>
      <c r="D105" s="32">
        <v>19739</v>
      </c>
      <c r="E105" s="32">
        <v>20130</v>
      </c>
      <c r="F105" s="32">
        <v>166759</v>
      </c>
      <c r="G105" s="32">
        <v>139428</v>
      </c>
      <c r="H105" s="32">
        <v>21491</v>
      </c>
      <c r="I105" s="32">
        <v>22624</v>
      </c>
      <c r="J105" s="32">
        <v>21877</v>
      </c>
      <c r="K105" s="32">
        <v>27908</v>
      </c>
      <c r="L105" s="32">
        <v>27274</v>
      </c>
      <c r="M105" s="32">
        <v>25338</v>
      </c>
      <c r="N105" s="32">
        <v>21828</v>
      </c>
      <c r="O105" s="32">
        <v>21613</v>
      </c>
      <c r="P105" s="32">
        <v>22793</v>
      </c>
      <c r="Q105" s="32">
        <v>21141</v>
      </c>
      <c r="R105" s="32">
        <v>16402</v>
      </c>
      <c r="S105" s="32">
        <v>15550</v>
      </c>
      <c r="T105" s="32">
        <v>10929</v>
      </c>
      <c r="U105" s="32">
        <v>7685</v>
      </c>
      <c r="V105" s="32">
        <v>7528</v>
      </c>
      <c r="W105" s="32">
        <v>8452</v>
      </c>
      <c r="X105" s="32">
        <v>7874</v>
      </c>
      <c r="Y105" s="32">
        <v>7382</v>
      </c>
      <c r="Z105" s="32">
        <v>6776</v>
      </c>
      <c r="AA105" s="32">
        <v>27709</v>
      </c>
      <c r="AB105" s="32">
        <v>3716</v>
      </c>
      <c r="AC105" s="32">
        <v>3869</v>
      </c>
      <c r="AD105" s="32">
        <v>2060</v>
      </c>
      <c r="AE105" s="32">
        <v>2923</v>
      </c>
      <c r="AF105" s="32">
        <v>3504</v>
      </c>
      <c r="AG105" s="29"/>
      <c r="AH105" s="32">
        <v>1235</v>
      </c>
      <c r="AI105" s="32">
        <v>1271</v>
      </c>
      <c r="AJ105" s="32">
        <v>1560</v>
      </c>
      <c r="AK105" s="32">
        <v>1278</v>
      </c>
      <c r="AL105" s="32">
        <v>1172</v>
      </c>
      <c r="AM105" s="32">
        <v>1154</v>
      </c>
      <c r="AN105" s="32">
        <v>1291</v>
      </c>
      <c r="AO105" s="32">
        <v>1137</v>
      </c>
      <c r="AP105" s="32">
        <v>1413</v>
      </c>
      <c r="AQ105" s="32">
        <v>1425</v>
      </c>
      <c r="AR105" s="32">
        <v>1415</v>
      </c>
      <c r="AS105" s="32">
        <v>47</v>
      </c>
      <c r="AT105" s="32">
        <v>10303</v>
      </c>
      <c r="AU105" s="32">
        <v>10289</v>
      </c>
      <c r="AV105" s="32">
        <v>30288</v>
      </c>
      <c r="AW105" s="32">
        <v>220</v>
      </c>
      <c r="AX105" s="32">
        <v>20288</v>
      </c>
      <c r="AY105" s="32">
        <v>45261</v>
      </c>
      <c r="AZ105" s="32">
        <v>25259</v>
      </c>
      <c r="BA105" s="32">
        <v>201</v>
      </c>
      <c r="BB105" s="32">
        <v>65332</v>
      </c>
      <c r="BC105" s="32">
        <v>40317</v>
      </c>
      <c r="BD105" s="32">
        <v>40415</v>
      </c>
      <c r="BE105" s="32">
        <v>430</v>
      </c>
      <c r="BF105" s="32">
        <v>19773</v>
      </c>
      <c r="BG105" s="32">
        <v>44405</v>
      </c>
      <c r="BH105" s="32">
        <v>45728</v>
      </c>
      <c r="BI105" s="32">
        <v>450</v>
      </c>
      <c r="BJ105" s="32">
        <v>54401</v>
      </c>
      <c r="BK105" s="32">
        <v>29185</v>
      </c>
      <c r="BL105" s="32">
        <v>49688</v>
      </c>
      <c r="BM105" s="32">
        <v>408</v>
      </c>
      <c r="BN105" s="32">
        <v>40088</v>
      </c>
      <c r="BO105" s="32">
        <v>40139</v>
      </c>
      <c r="BP105" s="32">
        <v>22166</v>
      </c>
      <c r="BQ105" s="32">
        <v>848</v>
      </c>
      <c r="BR105" s="32">
        <v>66228</v>
      </c>
      <c r="BS105" s="32">
        <v>91965</v>
      </c>
      <c r="BT105" s="32">
        <v>89538</v>
      </c>
      <c r="BU105" s="32">
        <v>648</v>
      </c>
      <c r="BV105" s="32">
        <v>44486</v>
      </c>
      <c r="BW105" s="32">
        <v>29818</v>
      </c>
      <c r="BX105" s="32">
        <v>32952</v>
      </c>
      <c r="BY105" s="32">
        <v>14017</v>
      </c>
      <c r="BZ105" s="32">
        <v>47726</v>
      </c>
      <c r="CA105" s="32">
        <v>32410</v>
      </c>
      <c r="CB105" s="32">
        <v>56430</v>
      </c>
    </row>
    <row r="106" spans="1:80" x14ac:dyDescent="0.55000000000000004">
      <c r="A106" s="37">
        <f t="shared" si="3"/>
        <v>98</v>
      </c>
      <c r="B106" s="34" t="s">
        <v>633</v>
      </c>
      <c r="C106" s="29"/>
      <c r="D106" s="32">
        <v>1779</v>
      </c>
      <c r="E106" s="29"/>
      <c r="F106" s="32">
        <v>22699</v>
      </c>
      <c r="G106" s="29"/>
      <c r="H106" s="32">
        <v>22806</v>
      </c>
      <c r="I106" s="29"/>
      <c r="J106" s="32">
        <v>22062</v>
      </c>
      <c r="K106" s="29"/>
      <c r="L106" s="32">
        <v>22057</v>
      </c>
      <c r="M106" s="32">
        <v>22056</v>
      </c>
      <c r="N106" s="32">
        <v>22049</v>
      </c>
      <c r="O106" s="32">
        <v>22045</v>
      </c>
      <c r="P106" s="32">
        <v>22048</v>
      </c>
      <c r="Q106" s="32">
        <v>22043</v>
      </c>
      <c r="R106" s="32">
        <v>23128</v>
      </c>
      <c r="S106" s="32">
        <v>22117</v>
      </c>
      <c r="T106" s="32">
        <v>22117</v>
      </c>
      <c r="U106" s="32">
        <v>22179</v>
      </c>
      <c r="V106" s="32">
        <v>25274</v>
      </c>
      <c r="W106" s="32">
        <v>74955</v>
      </c>
      <c r="X106" s="32">
        <v>50717</v>
      </c>
      <c r="Y106" s="32">
        <v>50033</v>
      </c>
      <c r="Z106" s="32">
        <v>80794</v>
      </c>
      <c r="AA106" s="32">
        <v>30009</v>
      </c>
      <c r="AB106" s="32">
        <v>30001</v>
      </c>
      <c r="AC106" s="32">
        <v>30000</v>
      </c>
      <c r="AD106" s="32">
        <v>810</v>
      </c>
      <c r="AE106" s="32">
        <v>50006</v>
      </c>
      <c r="AF106" s="32">
        <v>50005</v>
      </c>
      <c r="AG106" s="29"/>
      <c r="AH106" s="32">
        <v>50008</v>
      </c>
      <c r="AI106" s="32">
        <v>8</v>
      </c>
      <c r="AJ106" s="32">
        <v>20008</v>
      </c>
      <c r="AK106" s="32">
        <v>21256</v>
      </c>
      <c r="AL106" s="32">
        <v>40009</v>
      </c>
      <c r="AM106" s="32">
        <v>40009</v>
      </c>
      <c r="AN106" s="32">
        <v>20012</v>
      </c>
      <c r="AO106" s="32">
        <v>20776</v>
      </c>
      <c r="AP106" s="32">
        <v>15</v>
      </c>
      <c r="AQ106" s="32">
        <v>16</v>
      </c>
      <c r="AR106" s="32">
        <v>15</v>
      </c>
      <c r="AS106" s="32">
        <v>748</v>
      </c>
      <c r="AT106" s="29"/>
      <c r="AU106" s="29"/>
      <c r="AV106" s="29"/>
      <c r="AW106" s="32">
        <v>30911</v>
      </c>
      <c r="AX106" s="29"/>
      <c r="AY106" s="29"/>
      <c r="AZ106" s="29"/>
      <c r="BA106" s="32">
        <v>25816</v>
      </c>
      <c r="BB106" s="29"/>
      <c r="BC106" s="29"/>
      <c r="BD106" s="29"/>
      <c r="BE106" s="32">
        <v>40721</v>
      </c>
      <c r="BF106" s="29"/>
      <c r="BG106" s="29"/>
      <c r="BH106" s="29"/>
      <c r="BI106" s="32">
        <v>44708</v>
      </c>
      <c r="BJ106" s="29"/>
      <c r="BK106" s="29"/>
      <c r="BL106" s="29"/>
      <c r="BM106" s="32">
        <v>49844</v>
      </c>
      <c r="BN106" s="29"/>
      <c r="BO106" s="29"/>
      <c r="BP106" s="29"/>
      <c r="BQ106" s="32">
        <v>25237</v>
      </c>
      <c r="BR106" s="29"/>
      <c r="BS106" s="29"/>
      <c r="BT106" s="29"/>
      <c r="BU106" s="32">
        <v>84462</v>
      </c>
      <c r="BV106" s="29"/>
      <c r="BW106" s="29"/>
      <c r="BX106" s="29"/>
      <c r="BY106" s="32">
        <v>19042</v>
      </c>
      <c r="BZ106" s="29"/>
      <c r="CA106" s="29"/>
      <c r="CB106" s="29"/>
    </row>
    <row r="107" spans="1:80" x14ac:dyDescent="0.55000000000000004">
      <c r="A107" s="37">
        <f t="shared" si="3"/>
        <v>99</v>
      </c>
      <c r="B107" s="119" t="s">
        <v>634</v>
      </c>
      <c r="C107" s="29"/>
      <c r="D107" s="32">
        <v>711</v>
      </c>
      <c r="E107" s="29"/>
      <c r="F107" s="32">
        <v>22699</v>
      </c>
      <c r="G107" s="29"/>
      <c r="H107" s="32">
        <v>22806</v>
      </c>
      <c r="I107" s="29"/>
      <c r="J107" s="32">
        <v>22062</v>
      </c>
      <c r="K107" s="29"/>
      <c r="L107" s="32">
        <v>22057</v>
      </c>
      <c r="M107" s="32">
        <v>22056</v>
      </c>
      <c r="N107" s="32">
        <v>22049</v>
      </c>
      <c r="O107" s="32">
        <v>22045</v>
      </c>
      <c r="P107" s="32">
        <v>22048</v>
      </c>
      <c r="Q107" s="32">
        <v>22043</v>
      </c>
      <c r="R107" s="32">
        <v>23128</v>
      </c>
      <c r="S107" s="32">
        <v>22117</v>
      </c>
      <c r="T107" s="32">
        <v>22117</v>
      </c>
      <c r="U107" s="32">
        <v>22179</v>
      </c>
      <c r="V107" s="32">
        <v>25274</v>
      </c>
      <c r="W107" s="32">
        <v>24955</v>
      </c>
      <c r="X107" s="32">
        <v>717</v>
      </c>
      <c r="Y107" s="32">
        <v>33</v>
      </c>
      <c r="Z107" s="32">
        <v>30794</v>
      </c>
      <c r="AA107" s="32">
        <v>30009</v>
      </c>
      <c r="AB107" s="32">
        <v>30001</v>
      </c>
      <c r="AC107" s="32">
        <v>30000</v>
      </c>
      <c r="AD107" s="32">
        <v>810</v>
      </c>
      <c r="AE107" s="32">
        <v>7</v>
      </c>
      <c r="AF107" s="32">
        <v>6</v>
      </c>
      <c r="AG107" s="29"/>
      <c r="AH107" s="32">
        <v>8</v>
      </c>
      <c r="AI107" s="32">
        <v>8</v>
      </c>
      <c r="AJ107" s="32">
        <v>20008</v>
      </c>
      <c r="AK107" s="32">
        <v>21256</v>
      </c>
      <c r="AL107" s="32">
        <v>40009</v>
      </c>
      <c r="AM107" s="32">
        <v>40009</v>
      </c>
      <c r="AN107" s="32">
        <v>20012</v>
      </c>
      <c r="AO107" s="32">
        <v>20776</v>
      </c>
      <c r="AP107" s="32">
        <v>15</v>
      </c>
      <c r="AQ107" s="32">
        <v>16</v>
      </c>
      <c r="AR107" s="32">
        <v>15</v>
      </c>
      <c r="AS107" s="32">
        <v>748</v>
      </c>
      <c r="AT107" s="29"/>
      <c r="AU107" s="29"/>
      <c r="AV107" s="29"/>
      <c r="AW107" s="32">
        <v>30911</v>
      </c>
      <c r="AX107" s="29"/>
      <c r="AY107" s="29"/>
      <c r="AZ107" s="29"/>
      <c r="BA107" s="32">
        <v>822</v>
      </c>
      <c r="BB107" s="29"/>
      <c r="BC107" s="29"/>
      <c r="BD107" s="29"/>
      <c r="BE107" s="32">
        <v>40709</v>
      </c>
      <c r="BF107" s="29"/>
      <c r="BG107" s="29"/>
      <c r="BH107" s="29"/>
      <c r="BI107" s="32">
        <v>19701</v>
      </c>
      <c r="BJ107" s="29"/>
      <c r="BK107" s="29"/>
      <c r="BL107" s="29"/>
      <c r="BM107" s="32">
        <v>49832</v>
      </c>
      <c r="BN107" s="29"/>
      <c r="BO107" s="29"/>
      <c r="BP107" s="29"/>
      <c r="BQ107" s="32">
        <v>25225</v>
      </c>
      <c r="BR107" s="29"/>
      <c r="BS107" s="29"/>
      <c r="BT107" s="29"/>
      <c r="BU107" s="32">
        <v>59456</v>
      </c>
      <c r="BV107" s="29"/>
      <c r="BW107" s="29"/>
      <c r="BX107" s="29"/>
      <c r="BY107" s="32">
        <v>19030</v>
      </c>
      <c r="BZ107" s="29"/>
      <c r="CA107" s="29"/>
      <c r="CB107" s="29"/>
    </row>
    <row r="108" spans="1:80" x14ac:dyDescent="0.55000000000000004">
      <c r="A108" s="37">
        <f t="shared" si="3"/>
        <v>100</v>
      </c>
      <c r="B108" s="119" t="s">
        <v>635</v>
      </c>
      <c r="C108" s="29"/>
      <c r="D108" s="29"/>
      <c r="E108" s="29"/>
      <c r="F108" s="29"/>
      <c r="G108" s="29"/>
      <c r="H108" s="29"/>
      <c r="I108" s="29"/>
      <c r="J108" s="29"/>
      <c r="K108" s="29"/>
      <c r="L108" s="29"/>
      <c r="M108" s="29"/>
      <c r="N108" s="29"/>
      <c r="O108" s="29"/>
      <c r="P108" s="29"/>
      <c r="Q108" s="29"/>
      <c r="R108" s="29"/>
      <c r="S108" s="29"/>
      <c r="T108" s="29"/>
      <c r="U108" s="29"/>
      <c r="V108" s="29"/>
      <c r="W108" s="32">
        <v>50000</v>
      </c>
      <c r="X108" s="32">
        <v>50000</v>
      </c>
      <c r="Y108" s="32">
        <v>50000</v>
      </c>
      <c r="Z108" s="32">
        <v>50000</v>
      </c>
      <c r="AA108" s="29"/>
      <c r="AB108" s="29"/>
      <c r="AC108" s="29"/>
      <c r="AD108" s="29"/>
      <c r="AE108" s="32">
        <v>49999</v>
      </c>
      <c r="AF108" s="32">
        <v>49999</v>
      </c>
      <c r="AG108" s="29"/>
      <c r="AH108" s="32">
        <v>50000</v>
      </c>
      <c r="AI108" s="29"/>
      <c r="AJ108" s="29"/>
      <c r="AK108" s="29"/>
      <c r="AL108" s="29"/>
      <c r="AM108" s="29"/>
      <c r="AN108" s="29"/>
      <c r="AO108" s="29"/>
      <c r="AP108" s="29"/>
      <c r="AQ108" s="29"/>
      <c r="AR108" s="29"/>
      <c r="AS108" s="29"/>
      <c r="AT108" s="29"/>
      <c r="AU108" s="29"/>
      <c r="AV108" s="29"/>
      <c r="AW108" s="29"/>
      <c r="AX108" s="29"/>
      <c r="AY108" s="29"/>
      <c r="AZ108" s="29"/>
      <c r="BA108" s="32">
        <v>24994</v>
      </c>
      <c r="BB108" s="29"/>
      <c r="BC108" s="29"/>
      <c r="BD108" s="29"/>
      <c r="BE108" s="32">
        <v>12</v>
      </c>
      <c r="BF108" s="29"/>
      <c r="BG108" s="29"/>
      <c r="BH108" s="29"/>
      <c r="BI108" s="32">
        <v>25007</v>
      </c>
      <c r="BJ108" s="29"/>
      <c r="BK108" s="29"/>
      <c r="BL108" s="29"/>
      <c r="BM108" s="32">
        <v>12</v>
      </c>
      <c r="BN108" s="29"/>
      <c r="BO108" s="29"/>
      <c r="BP108" s="29"/>
      <c r="BQ108" s="32">
        <v>12</v>
      </c>
      <c r="BR108" s="29"/>
      <c r="BS108" s="29"/>
      <c r="BT108" s="29"/>
      <c r="BU108" s="32">
        <v>25006</v>
      </c>
      <c r="BV108" s="29"/>
      <c r="BW108" s="29"/>
      <c r="BX108" s="29"/>
      <c r="BY108" s="32">
        <v>12</v>
      </c>
      <c r="BZ108" s="29"/>
      <c r="CA108" s="29"/>
      <c r="CB108" s="29"/>
    </row>
    <row r="109" spans="1:80" x14ac:dyDescent="0.55000000000000004">
      <c r="A109" s="37">
        <f t="shared" si="3"/>
        <v>101</v>
      </c>
      <c r="B109" s="119" t="s">
        <v>636</v>
      </c>
      <c r="C109" s="29"/>
      <c r="D109" s="32">
        <v>1068</v>
      </c>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row>
    <row r="110" spans="1:80" x14ac:dyDescent="0.55000000000000004">
      <c r="A110" s="37">
        <f t="shared" si="3"/>
        <v>102</v>
      </c>
      <c r="B110" s="33" t="s">
        <v>637</v>
      </c>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32">
        <v>17296</v>
      </c>
      <c r="BB110" s="32">
        <v>19464</v>
      </c>
      <c r="BC110" s="29"/>
      <c r="BD110" s="29"/>
      <c r="BE110" s="32">
        <v>18387</v>
      </c>
      <c r="BF110" s="29"/>
      <c r="BG110" s="32">
        <v>20014</v>
      </c>
      <c r="BH110" s="32">
        <v>21865</v>
      </c>
      <c r="BI110" s="32">
        <v>20616</v>
      </c>
      <c r="BJ110" s="32">
        <v>19923</v>
      </c>
      <c r="BK110" s="32">
        <v>19546</v>
      </c>
      <c r="BL110" s="32">
        <v>23404</v>
      </c>
      <c r="BM110" s="32">
        <v>23098</v>
      </c>
      <c r="BN110" s="32">
        <v>23178</v>
      </c>
      <c r="BO110" s="32">
        <v>29020</v>
      </c>
      <c r="BP110" s="32">
        <v>27647</v>
      </c>
      <c r="BQ110" s="32">
        <v>31143</v>
      </c>
      <c r="BR110" s="32">
        <v>29143</v>
      </c>
      <c r="BS110" s="32">
        <v>35820</v>
      </c>
      <c r="BT110" s="32">
        <v>35654</v>
      </c>
      <c r="BU110" s="32">
        <v>32465</v>
      </c>
      <c r="BV110" s="32">
        <v>29917</v>
      </c>
      <c r="BW110" s="32">
        <v>39430</v>
      </c>
      <c r="BX110" s="32">
        <v>39223</v>
      </c>
      <c r="BY110" s="32">
        <v>45264</v>
      </c>
      <c r="BZ110" s="32">
        <v>42351</v>
      </c>
      <c r="CA110" s="32">
        <v>48486</v>
      </c>
      <c r="CB110" s="32">
        <v>44731</v>
      </c>
    </row>
    <row r="111" spans="1:80" x14ac:dyDescent="0.55000000000000004">
      <c r="A111" s="37">
        <f t="shared" si="3"/>
        <v>103</v>
      </c>
      <c r="B111" s="31" t="s">
        <v>638</v>
      </c>
      <c r="C111" s="32">
        <v>18877</v>
      </c>
      <c r="D111" s="32">
        <v>17862</v>
      </c>
      <c r="E111" s="32">
        <v>18494</v>
      </c>
      <c r="F111" s="32">
        <v>265790</v>
      </c>
      <c r="G111" s="32">
        <v>294923</v>
      </c>
      <c r="H111" s="32">
        <v>380365</v>
      </c>
      <c r="I111" s="32">
        <v>384726</v>
      </c>
      <c r="J111" s="32">
        <v>364399</v>
      </c>
      <c r="K111" s="32">
        <v>364896</v>
      </c>
      <c r="L111" s="32">
        <v>335345</v>
      </c>
      <c r="M111" s="32">
        <v>335885</v>
      </c>
      <c r="N111" s="32">
        <v>323920</v>
      </c>
      <c r="O111" s="32">
        <v>330347</v>
      </c>
      <c r="P111" s="32">
        <v>309600</v>
      </c>
      <c r="Q111" s="32">
        <v>307245</v>
      </c>
      <c r="R111" s="32">
        <v>294741</v>
      </c>
      <c r="S111" s="32">
        <v>294162</v>
      </c>
      <c r="T111" s="32">
        <v>252097</v>
      </c>
      <c r="U111" s="32">
        <v>254710</v>
      </c>
      <c r="V111" s="32">
        <v>210881</v>
      </c>
      <c r="W111" s="32">
        <v>163059</v>
      </c>
      <c r="X111" s="32">
        <v>162932</v>
      </c>
      <c r="Y111" s="32">
        <v>163833</v>
      </c>
      <c r="Z111" s="32">
        <v>135039</v>
      </c>
      <c r="AA111" s="32">
        <v>136288</v>
      </c>
      <c r="AB111" s="32">
        <v>136871</v>
      </c>
      <c r="AC111" s="32">
        <v>136456</v>
      </c>
      <c r="AD111" s="32">
        <v>166658</v>
      </c>
      <c r="AE111" s="32">
        <v>116648</v>
      </c>
      <c r="AF111" s="32">
        <v>115432</v>
      </c>
      <c r="AG111" s="29"/>
      <c r="AH111" s="32">
        <v>128183</v>
      </c>
      <c r="AI111" s="32">
        <v>174437</v>
      </c>
      <c r="AJ111" s="32">
        <v>153786</v>
      </c>
      <c r="AK111" s="32">
        <v>152322</v>
      </c>
      <c r="AL111" s="32">
        <v>130523</v>
      </c>
      <c r="AM111" s="32">
        <v>128708</v>
      </c>
      <c r="AN111" s="32">
        <v>149302</v>
      </c>
      <c r="AO111" s="32">
        <v>145304</v>
      </c>
      <c r="AP111" s="32">
        <v>215213</v>
      </c>
      <c r="AQ111" s="32">
        <v>213187</v>
      </c>
      <c r="AR111" s="32">
        <v>211071</v>
      </c>
      <c r="AS111" s="32">
        <v>217243</v>
      </c>
      <c r="AT111" s="32">
        <v>218099</v>
      </c>
      <c r="AU111" s="32">
        <v>215553</v>
      </c>
      <c r="AV111" s="32">
        <v>195606</v>
      </c>
      <c r="AW111" s="32">
        <v>216397</v>
      </c>
      <c r="AX111" s="32">
        <v>224992</v>
      </c>
      <c r="AY111" s="32">
        <v>201062</v>
      </c>
      <c r="AZ111" s="32">
        <v>220484</v>
      </c>
      <c r="BA111" s="32">
        <v>186340</v>
      </c>
      <c r="BB111" s="32">
        <v>145494</v>
      </c>
      <c r="BC111" s="32">
        <v>170021</v>
      </c>
      <c r="BD111" s="32">
        <v>169031</v>
      </c>
      <c r="BE111" s="32">
        <v>194639</v>
      </c>
      <c r="BF111" s="32">
        <v>377199</v>
      </c>
      <c r="BG111" s="32">
        <v>344234</v>
      </c>
      <c r="BH111" s="32">
        <v>343487</v>
      </c>
      <c r="BI111" s="32">
        <v>349971</v>
      </c>
      <c r="BJ111" s="32">
        <v>329371</v>
      </c>
      <c r="BK111" s="32">
        <v>324792</v>
      </c>
      <c r="BL111" s="32">
        <v>324792</v>
      </c>
      <c r="BM111" s="32">
        <v>302018</v>
      </c>
      <c r="BN111" s="32">
        <v>306954</v>
      </c>
      <c r="BO111" s="32">
        <v>300887</v>
      </c>
      <c r="BP111" s="32">
        <v>314130</v>
      </c>
      <c r="BQ111" s="32">
        <v>298233</v>
      </c>
      <c r="BR111" s="32">
        <v>255173</v>
      </c>
      <c r="BS111" s="32">
        <v>233141</v>
      </c>
      <c r="BT111" s="32">
        <v>226846</v>
      </c>
      <c r="BU111" s="32">
        <v>244342</v>
      </c>
      <c r="BV111" s="32">
        <v>276328</v>
      </c>
      <c r="BW111" s="32">
        <v>302061</v>
      </c>
      <c r="BX111" s="32">
        <v>300550</v>
      </c>
      <c r="BY111" s="32">
        <v>297769</v>
      </c>
      <c r="BZ111" s="32">
        <v>293947</v>
      </c>
      <c r="CA111" s="32">
        <v>296488</v>
      </c>
      <c r="CB111" s="32">
        <v>262323</v>
      </c>
    </row>
    <row r="112" spans="1:80" x14ac:dyDescent="0.55000000000000004">
      <c r="A112" s="37">
        <f t="shared" si="3"/>
        <v>104</v>
      </c>
      <c r="B112" s="33" t="s">
        <v>639</v>
      </c>
      <c r="C112" s="32">
        <v>1437</v>
      </c>
      <c r="D112" s="32">
        <v>735</v>
      </c>
      <c r="E112" s="32">
        <v>579</v>
      </c>
      <c r="F112" s="32">
        <v>218545</v>
      </c>
      <c r="G112" s="32">
        <v>249186</v>
      </c>
      <c r="H112" s="32">
        <v>332649</v>
      </c>
      <c r="I112" s="32">
        <v>332685</v>
      </c>
      <c r="J112" s="32">
        <v>311769</v>
      </c>
      <c r="K112" s="32">
        <v>311684</v>
      </c>
      <c r="L112" s="32">
        <v>280929</v>
      </c>
      <c r="M112" s="32">
        <v>280789</v>
      </c>
      <c r="N112" s="32">
        <v>269760</v>
      </c>
      <c r="O112" s="32">
        <v>270281</v>
      </c>
      <c r="P112" s="32">
        <v>248374</v>
      </c>
      <c r="Q112" s="32">
        <v>248244</v>
      </c>
      <c r="R112" s="32">
        <v>244817</v>
      </c>
      <c r="S112" s="32">
        <v>236997</v>
      </c>
      <c r="T112" s="32">
        <v>197371</v>
      </c>
      <c r="U112" s="32">
        <v>197156</v>
      </c>
      <c r="V112" s="32">
        <v>159089</v>
      </c>
      <c r="W112" s="32">
        <v>100042</v>
      </c>
      <c r="X112" s="32">
        <v>100029</v>
      </c>
      <c r="Y112" s="32">
        <v>100030</v>
      </c>
      <c r="Z112" s="32">
        <v>77450</v>
      </c>
      <c r="AA112" s="32">
        <v>70049</v>
      </c>
      <c r="AB112" s="32">
        <v>70045</v>
      </c>
      <c r="AC112" s="32">
        <v>70041</v>
      </c>
      <c r="AD112" s="32">
        <v>106564</v>
      </c>
      <c r="AE112" s="32">
        <v>50054</v>
      </c>
      <c r="AF112" s="32">
        <v>50047</v>
      </c>
      <c r="AG112" s="29"/>
      <c r="AH112" s="32">
        <v>50069</v>
      </c>
      <c r="AI112" s="32">
        <v>100072</v>
      </c>
      <c r="AJ112" s="32">
        <v>80072</v>
      </c>
      <c r="AK112" s="32">
        <v>84916</v>
      </c>
      <c r="AL112" s="32">
        <v>60091</v>
      </c>
      <c r="AM112" s="32">
        <v>60088</v>
      </c>
      <c r="AN112" s="32">
        <v>80084</v>
      </c>
      <c r="AO112" s="32">
        <v>84152</v>
      </c>
      <c r="AP112" s="32">
        <v>120069</v>
      </c>
      <c r="AQ112" s="32">
        <v>120072</v>
      </c>
      <c r="AR112" s="32">
        <v>120066</v>
      </c>
      <c r="AS112" s="32">
        <v>123536</v>
      </c>
      <c r="AT112" s="32">
        <v>110193</v>
      </c>
      <c r="AU112" s="32">
        <v>110178</v>
      </c>
      <c r="AV112" s="32">
        <v>90390</v>
      </c>
      <c r="AW112" s="32">
        <v>93515</v>
      </c>
      <c r="AX112" s="32">
        <v>100344</v>
      </c>
      <c r="AY112" s="32">
        <v>75350</v>
      </c>
      <c r="AZ112" s="32">
        <v>95336</v>
      </c>
      <c r="BA112" s="32">
        <v>97745</v>
      </c>
      <c r="BB112" s="32">
        <v>55306</v>
      </c>
      <c r="BC112" s="32">
        <v>80241</v>
      </c>
      <c r="BD112" s="32">
        <v>80342</v>
      </c>
      <c r="BE112" s="32">
        <v>82095</v>
      </c>
      <c r="BF112" s="32">
        <v>266719</v>
      </c>
      <c r="BG112" s="32">
        <v>235532</v>
      </c>
      <c r="BH112" s="32">
        <v>237707</v>
      </c>
      <c r="BI112" s="32">
        <v>243074</v>
      </c>
      <c r="BJ112" s="32">
        <v>224564</v>
      </c>
      <c r="BK112" s="32">
        <v>221361</v>
      </c>
      <c r="BL112" s="32">
        <v>223058</v>
      </c>
      <c r="BM112" s="32">
        <v>223954</v>
      </c>
      <c r="BN112" s="32">
        <v>230319</v>
      </c>
      <c r="BO112" s="32">
        <v>226133</v>
      </c>
      <c r="BP112" s="32">
        <v>242360</v>
      </c>
      <c r="BQ112" s="32">
        <v>242597</v>
      </c>
      <c r="BR112" s="32">
        <v>199459</v>
      </c>
      <c r="BS112" s="32">
        <v>176137</v>
      </c>
      <c r="BT112" s="32">
        <v>169982</v>
      </c>
      <c r="BU112" s="32">
        <v>177780</v>
      </c>
      <c r="BV112" s="32">
        <v>210755</v>
      </c>
      <c r="BW112" s="32">
        <v>235765</v>
      </c>
      <c r="BX112" s="32">
        <v>234863</v>
      </c>
      <c r="BY112" s="32">
        <v>228013</v>
      </c>
      <c r="BZ112" s="32">
        <v>224229</v>
      </c>
      <c r="CA112" s="32">
        <v>226470</v>
      </c>
      <c r="CB112" s="32">
        <v>194836</v>
      </c>
    </row>
    <row r="113" spans="1:80" x14ac:dyDescent="0.55000000000000004">
      <c r="A113" s="37">
        <f t="shared" si="3"/>
        <v>105</v>
      </c>
      <c r="B113" s="34" t="s">
        <v>640</v>
      </c>
      <c r="C113" s="29"/>
      <c r="D113" s="32">
        <v>735</v>
      </c>
      <c r="E113" s="29"/>
      <c r="F113" s="32">
        <v>218545</v>
      </c>
      <c r="G113" s="32">
        <v>249186</v>
      </c>
      <c r="H113" s="32">
        <v>232654</v>
      </c>
      <c r="I113" s="32">
        <v>232690</v>
      </c>
      <c r="J113" s="32">
        <v>211774</v>
      </c>
      <c r="K113" s="32">
        <v>211689</v>
      </c>
      <c r="L113" s="32">
        <v>180934</v>
      </c>
      <c r="M113" s="32">
        <v>180793</v>
      </c>
      <c r="N113" s="32">
        <v>169764</v>
      </c>
      <c r="O113" s="32">
        <v>170285</v>
      </c>
      <c r="P113" s="32">
        <v>148378</v>
      </c>
      <c r="Q113" s="32">
        <v>148248</v>
      </c>
      <c r="R113" s="32">
        <v>144821</v>
      </c>
      <c r="S113" s="32">
        <v>137000</v>
      </c>
      <c r="T113" s="32">
        <v>97374</v>
      </c>
      <c r="U113" s="32">
        <v>97159</v>
      </c>
      <c r="V113" s="32">
        <v>59092</v>
      </c>
      <c r="W113" s="32">
        <v>50045</v>
      </c>
      <c r="X113" s="32">
        <v>50031</v>
      </c>
      <c r="Y113" s="32">
        <v>50032</v>
      </c>
      <c r="Z113" s="32">
        <v>27452</v>
      </c>
      <c r="AA113" s="32">
        <v>20051</v>
      </c>
      <c r="AB113" s="32">
        <v>20047</v>
      </c>
      <c r="AC113" s="32">
        <v>20043</v>
      </c>
      <c r="AD113" s="32">
        <v>56565</v>
      </c>
      <c r="AE113" s="32">
        <v>50054</v>
      </c>
      <c r="AF113" s="32">
        <v>50047</v>
      </c>
      <c r="AG113" s="29"/>
      <c r="AH113" s="32">
        <v>50069</v>
      </c>
      <c r="AI113" s="32">
        <v>50072</v>
      </c>
      <c r="AJ113" s="32">
        <v>30072</v>
      </c>
      <c r="AK113" s="32">
        <v>34916</v>
      </c>
      <c r="AL113" s="32">
        <v>10091</v>
      </c>
      <c r="AM113" s="32">
        <v>10088</v>
      </c>
      <c r="AN113" s="32">
        <v>30084</v>
      </c>
      <c r="AO113" s="32">
        <v>34152</v>
      </c>
      <c r="AP113" s="32">
        <v>70069</v>
      </c>
      <c r="AQ113" s="32">
        <v>70072</v>
      </c>
      <c r="AR113" s="32">
        <v>70066</v>
      </c>
      <c r="AS113" s="32">
        <v>73536</v>
      </c>
      <c r="AT113" s="32">
        <v>110193</v>
      </c>
      <c r="AU113" s="32">
        <v>110178</v>
      </c>
      <c r="AV113" s="32">
        <v>90390</v>
      </c>
      <c r="AW113" s="32">
        <v>43568</v>
      </c>
      <c r="AX113" s="32">
        <v>100344</v>
      </c>
      <c r="AY113" s="32">
        <v>75350</v>
      </c>
      <c r="AZ113" s="32">
        <v>95336</v>
      </c>
      <c r="BA113" s="32">
        <v>72770</v>
      </c>
      <c r="BB113" s="32">
        <v>55306</v>
      </c>
      <c r="BC113" s="32">
        <v>80241</v>
      </c>
      <c r="BD113" s="32">
        <v>80342</v>
      </c>
      <c r="BE113" s="32">
        <v>32055</v>
      </c>
      <c r="BF113" s="32">
        <v>266719</v>
      </c>
      <c r="BG113" s="32">
        <v>235532</v>
      </c>
      <c r="BH113" s="32">
        <v>237707</v>
      </c>
      <c r="BI113" s="32">
        <v>218020</v>
      </c>
      <c r="BJ113" s="32">
        <v>224564</v>
      </c>
      <c r="BK113" s="32">
        <v>221361</v>
      </c>
      <c r="BL113" s="32">
        <v>223058</v>
      </c>
      <c r="BM113" s="32">
        <v>173957</v>
      </c>
      <c r="BN113" s="32">
        <v>230319</v>
      </c>
      <c r="BO113" s="32">
        <v>226133</v>
      </c>
      <c r="BP113" s="32">
        <v>242360</v>
      </c>
      <c r="BQ113" s="32">
        <v>192388</v>
      </c>
      <c r="BR113" s="32">
        <v>199459</v>
      </c>
      <c r="BS113" s="32">
        <v>176137</v>
      </c>
      <c r="BT113" s="32">
        <v>169982</v>
      </c>
      <c r="BU113" s="32">
        <v>152553</v>
      </c>
      <c r="BV113" s="32">
        <v>210755</v>
      </c>
      <c r="BW113" s="32">
        <v>235765</v>
      </c>
      <c r="BX113" s="32">
        <v>234863</v>
      </c>
      <c r="BY113" s="32">
        <v>177842</v>
      </c>
      <c r="BZ113" s="32">
        <v>224229</v>
      </c>
      <c r="CA113" s="32">
        <v>226470</v>
      </c>
      <c r="CB113" s="32">
        <v>194836</v>
      </c>
    </row>
    <row r="114" spans="1:80" x14ac:dyDescent="0.55000000000000004">
      <c r="A114" s="37">
        <f t="shared" si="3"/>
        <v>106</v>
      </c>
      <c r="B114" s="34" t="s">
        <v>641</v>
      </c>
      <c r="C114" s="29"/>
      <c r="D114" s="29"/>
      <c r="E114" s="29"/>
      <c r="F114" s="29"/>
      <c r="G114" s="29"/>
      <c r="H114" s="32">
        <v>99995</v>
      </c>
      <c r="I114" s="32">
        <v>99995</v>
      </c>
      <c r="J114" s="32">
        <v>99995</v>
      </c>
      <c r="K114" s="32">
        <v>99995</v>
      </c>
      <c r="L114" s="32">
        <v>99995</v>
      </c>
      <c r="M114" s="32">
        <v>99996</v>
      </c>
      <c r="N114" s="32">
        <v>99996</v>
      </c>
      <c r="O114" s="32">
        <v>99996</v>
      </c>
      <c r="P114" s="32">
        <v>99996</v>
      </c>
      <c r="Q114" s="32">
        <v>99996</v>
      </c>
      <c r="R114" s="32">
        <v>99996</v>
      </c>
      <c r="S114" s="32">
        <v>99997</v>
      </c>
      <c r="T114" s="32">
        <v>99997</v>
      </c>
      <c r="U114" s="32">
        <v>99997</v>
      </c>
      <c r="V114" s="32">
        <v>99997</v>
      </c>
      <c r="W114" s="32">
        <v>49997</v>
      </c>
      <c r="X114" s="32">
        <v>49998</v>
      </c>
      <c r="Y114" s="32">
        <v>49998</v>
      </c>
      <c r="Z114" s="32">
        <v>49998</v>
      </c>
      <c r="AA114" s="32">
        <v>49998</v>
      </c>
      <c r="AB114" s="32">
        <v>49998</v>
      </c>
      <c r="AC114" s="32">
        <v>49998</v>
      </c>
      <c r="AD114" s="32">
        <v>49999</v>
      </c>
      <c r="AE114" s="29"/>
      <c r="AF114" s="29"/>
      <c r="AG114" s="29"/>
      <c r="AH114" s="29"/>
      <c r="AI114" s="32">
        <v>50000</v>
      </c>
      <c r="AJ114" s="32">
        <v>50000</v>
      </c>
      <c r="AK114" s="32">
        <v>50000</v>
      </c>
      <c r="AL114" s="32">
        <v>50000</v>
      </c>
      <c r="AM114" s="32">
        <v>50000</v>
      </c>
      <c r="AN114" s="32">
        <v>50000</v>
      </c>
      <c r="AO114" s="32">
        <v>50000</v>
      </c>
      <c r="AP114" s="32">
        <v>50000</v>
      </c>
      <c r="AQ114" s="32">
        <v>50000</v>
      </c>
      <c r="AR114" s="32">
        <v>50000</v>
      </c>
      <c r="AS114" s="32">
        <v>50000</v>
      </c>
      <c r="AT114" s="29"/>
      <c r="AU114" s="29"/>
      <c r="AV114" s="29"/>
      <c r="AW114" s="32">
        <v>49947</v>
      </c>
      <c r="AX114" s="29"/>
      <c r="AY114" s="29"/>
      <c r="AZ114" s="29"/>
      <c r="BA114" s="32">
        <v>24975</v>
      </c>
      <c r="BB114" s="29"/>
      <c r="BC114" s="29"/>
      <c r="BD114" s="29"/>
      <c r="BE114" s="32">
        <v>50040</v>
      </c>
      <c r="BF114" s="29"/>
      <c r="BG114" s="29"/>
      <c r="BH114" s="29"/>
      <c r="BI114" s="32">
        <v>25054</v>
      </c>
      <c r="BJ114" s="29"/>
      <c r="BK114" s="29"/>
      <c r="BL114" s="29"/>
      <c r="BM114" s="32">
        <v>49997</v>
      </c>
      <c r="BN114" s="29"/>
      <c r="BO114" s="29"/>
      <c r="BP114" s="29"/>
      <c r="BQ114" s="32">
        <v>50209</v>
      </c>
      <c r="BR114" s="29"/>
      <c r="BS114" s="29"/>
      <c r="BT114" s="29"/>
      <c r="BU114" s="32">
        <v>25227</v>
      </c>
      <c r="BV114" s="29"/>
      <c r="BW114" s="29"/>
      <c r="BX114" s="29"/>
      <c r="BY114" s="32">
        <v>50171</v>
      </c>
      <c r="BZ114" s="29"/>
      <c r="CA114" s="29"/>
      <c r="CB114" s="29"/>
    </row>
    <row r="115" spans="1:80" x14ac:dyDescent="0.55000000000000004">
      <c r="A115" s="37">
        <f t="shared" si="3"/>
        <v>107</v>
      </c>
      <c r="B115" s="33" t="s">
        <v>642</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32">
        <v>304</v>
      </c>
      <c r="AU115" s="32">
        <v>313</v>
      </c>
      <c r="AV115" s="32">
        <v>430</v>
      </c>
      <c r="AW115" s="32">
        <v>528</v>
      </c>
      <c r="AX115" s="32">
        <v>641</v>
      </c>
      <c r="AY115" s="32">
        <v>588</v>
      </c>
      <c r="AZ115" s="32">
        <v>599</v>
      </c>
      <c r="BA115" s="32">
        <v>435</v>
      </c>
      <c r="BB115" s="32">
        <v>677</v>
      </c>
      <c r="BC115" s="32">
        <v>488</v>
      </c>
      <c r="BD115" s="32">
        <v>540</v>
      </c>
      <c r="BE115" s="32">
        <v>2864</v>
      </c>
      <c r="BF115" s="32">
        <v>2742</v>
      </c>
      <c r="BG115" s="32">
        <v>2552</v>
      </c>
      <c r="BH115" s="32">
        <v>2386</v>
      </c>
      <c r="BI115" s="32">
        <v>3747</v>
      </c>
      <c r="BJ115" s="32">
        <v>3716</v>
      </c>
      <c r="BK115" s="32">
        <v>3534</v>
      </c>
      <c r="BL115" s="32">
        <v>3470</v>
      </c>
      <c r="BM115" s="32">
        <v>4584</v>
      </c>
      <c r="BN115" s="32">
        <v>4775</v>
      </c>
      <c r="BO115" s="32">
        <v>4653</v>
      </c>
      <c r="BP115" s="32">
        <v>4631</v>
      </c>
      <c r="BQ115" s="32">
        <v>5830</v>
      </c>
      <c r="BR115" s="32">
        <v>6082</v>
      </c>
      <c r="BS115" s="32">
        <v>6498</v>
      </c>
      <c r="BT115" s="32">
        <v>6725</v>
      </c>
      <c r="BU115" s="32">
        <v>6858</v>
      </c>
      <c r="BV115" s="32">
        <v>6802</v>
      </c>
      <c r="BW115" s="32">
        <v>7210</v>
      </c>
      <c r="BX115" s="32">
        <v>7291</v>
      </c>
      <c r="BY115" s="32">
        <v>8679</v>
      </c>
      <c r="BZ115" s="32">
        <v>9071</v>
      </c>
      <c r="CA115" s="32">
        <v>9229</v>
      </c>
      <c r="CB115" s="32">
        <v>8234</v>
      </c>
    </row>
    <row r="116" spans="1:80" x14ac:dyDescent="0.55000000000000004">
      <c r="A116" s="37">
        <f t="shared" si="3"/>
        <v>108</v>
      </c>
      <c r="B116" s="33" t="s">
        <v>643</v>
      </c>
      <c r="C116" s="32">
        <v>6876</v>
      </c>
      <c r="D116" s="32">
        <v>3857</v>
      </c>
      <c r="E116" s="32">
        <v>3616</v>
      </c>
      <c r="F116" s="32">
        <v>29619</v>
      </c>
      <c r="G116" s="32">
        <v>29625</v>
      </c>
      <c r="H116" s="32">
        <v>30216</v>
      </c>
      <c r="I116" s="32">
        <v>30573</v>
      </c>
      <c r="J116" s="32">
        <v>31150</v>
      </c>
      <c r="K116" s="32">
        <v>31235</v>
      </c>
      <c r="L116" s="32">
        <v>31882</v>
      </c>
      <c r="M116" s="32">
        <v>31782</v>
      </c>
      <c r="N116" s="32">
        <v>32204</v>
      </c>
      <c r="O116" s="32">
        <v>34224</v>
      </c>
      <c r="P116" s="32">
        <v>35020</v>
      </c>
      <c r="Q116" s="32">
        <v>33961</v>
      </c>
      <c r="R116" s="32">
        <v>36000</v>
      </c>
      <c r="S116" s="32">
        <v>35664</v>
      </c>
      <c r="T116" s="32">
        <v>34127</v>
      </c>
      <c r="U116" s="32">
        <v>36348</v>
      </c>
      <c r="V116" s="32">
        <v>38416</v>
      </c>
      <c r="W116" s="32">
        <v>38319</v>
      </c>
      <c r="X116" s="32">
        <v>39301</v>
      </c>
      <c r="Y116" s="32">
        <v>40702</v>
      </c>
      <c r="Z116" s="32">
        <v>42316</v>
      </c>
      <c r="AA116" s="32">
        <v>43242</v>
      </c>
      <c r="AB116" s="32">
        <v>43720</v>
      </c>
      <c r="AC116" s="32">
        <v>44060</v>
      </c>
      <c r="AD116" s="32">
        <v>45025</v>
      </c>
      <c r="AE116" s="32">
        <v>44701</v>
      </c>
      <c r="AF116" s="32">
        <v>44211</v>
      </c>
      <c r="AG116" s="29"/>
      <c r="AH116" s="32">
        <v>50136</v>
      </c>
      <c r="AI116" s="32">
        <v>50529</v>
      </c>
      <c r="AJ116" s="32">
        <v>51267</v>
      </c>
      <c r="AK116" s="32">
        <v>48847</v>
      </c>
      <c r="AL116" s="32">
        <v>47774</v>
      </c>
      <c r="AM116" s="32">
        <v>46674</v>
      </c>
      <c r="AN116" s="32">
        <v>46356</v>
      </c>
      <c r="AO116" s="32">
        <v>42414</v>
      </c>
      <c r="AP116" s="32">
        <v>73453</v>
      </c>
      <c r="AQ116" s="32">
        <v>71799</v>
      </c>
      <c r="AR116" s="32">
        <v>70603</v>
      </c>
      <c r="AS116" s="32">
        <v>74178</v>
      </c>
      <c r="AT116" s="32">
        <v>73369</v>
      </c>
      <c r="AU116" s="32">
        <v>71660</v>
      </c>
      <c r="AV116" s="32">
        <v>71424</v>
      </c>
      <c r="AW116" s="32">
        <v>94773</v>
      </c>
      <c r="AX116" s="32">
        <v>94093</v>
      </c>
      <c r="AY116" s="32">
        <v>94875</v>
      </c>
      <c r="AZ116" s="32">
        <v>95164</v>
      </c>
      <c r="BA116" s="32">
        <v>64694</v>
      </c>
      <c r="BB116" s="32">
        <v>63769</v>
      </c>
      <c r="BC116" s="32">
        <v>63670</v>
      </c>
      <c r="BD116" s="32">
        <v>62668</v>
      </c>
      <c r="BE116" s="32">
        <v>84552</v>
      </c>
      <c r="BF116" s="32">
        <v>83184</v>
      </c>
      <c r="BG116" s="32">
        <v>81909</v>
      </c>
      <c r="BH116" s="32">
        <v>79200</v>
      </c>
      <c r="BI116" s="32">
        <v>80579</v>
      </c>
      <c r="BJ116" s="32">
        <v>78653</v>
      </c>
      <c r="BK116" s="32">
        <v>77432</v>
      </c>
      <c r="BL116" s="32">
        <v>75718</v>
      </c>
      <c r="BM116" s="32">
        <v>51858</v>
      </c>
      <c r="BN116" s="32">
        <v>50289</v>
      </c>
      <c r="BO116" s="32">
        <v>48409</v>
      </c>
      <c r="BP116" s="32">
        <v>46484</v>
      </c>
      <c r="BQ116" s="32">
        <v>29843</v>
      </c>
      <c r="BR116" s="32">
        <v>29321</v>
      </c>
      <c r="BS116" s="32">
        <v>29762</v>
      </c>
      <c r="BT116" s="32">
        <v>29370</v>
      </c>
      <c r="BU116" s="32">
        <v>38738</v>
      </c>
      <c r="BV116" s="32">
        <v>38145</v>
      </c>
      <c r="BW116" s="32">
        <v>38105</v>
      </c>
      <c r="BX116" s="32">
        <v>37171</v>
      </c>
      <c r="BY116" s="32">
        <v>40451</v>
      </c>
      <c r="BZ116" s="32">
        <v>40137</v>
      </c>
      <c r="CA116" s="32">
        <v>40097</v>
      </c>
      <c r="CB116" s="32">
        <v>38457</v>
      </c>
    </row>
    <row r="117" spans="1:80" x14ac:dyDescent="0.55000000000000004">
      <c r="A117" s="37">
        <f t="shared" si="3"/>
        <v>109</v>
      </c>
      <c r="B117" s="30" t="s">
        <v>192</v>
      </c>
      <c r="C117" s="32">
        <v>460223</v>
      </c>
      <c r="D117" s="32">
        <v>486818</v>
      </c>
      <c r="E117" s="32">
        <v>502775</v>
      </c>
      <c r="F117" s="32">
        <v>518579</v>
      </c>
      <c r="G117" s="32">
        <v>519320</v>
      </c>
      <c r="H117" s="32">
        <v>533187</v>
      </c>
      <c r="I117" s="32">
        <v>553153</v>
      </c>
      <c r="J117" s="32">
        <v>574751</v>
      </c>
      <c r="K117" s="32">
        <v>573729</v>
      </c>
      <c r="L117" s="32">
        <v>601983</v>
      </c>
      <c r="M117" s="32">
        <v>584640</v>
      </c>
      <c r="N117" s="32">
        <v>584709</v>
      </c>
      <c r="O117" s="32">
        <v>560226</v>
      </c>
      <c r="P117" s="32">
        <v>589489</v>
      </c>
      <c r="Q117" s="32">
        <v>582866</v>
      </c>
      <c r="R117" s="32">
        <v>554194</v>
      </c>
      <c r="S117" s="32">
        <v>561505</v>
      </c>
      <c r="T117" s="32">
        <v>581250</v>
      </c>
      <c r="U117" s="32">
        <v>574736</v>
      </c>
      <c r="V117" s="32">
        <v>575294</v>
      </c>
      <c r="W117" s="32">
        <v>572240</v>
      </c>
      <c r="X117" s="32">
        <v>573304</v>
      </c>
      <c r="Y117" s="32">
        <v>565120</v>
      </c>
      <c r="Z117" s="32">
        <v>539564</v>
      </c>
      <c r="AA117" s="32">
        <v>548538</v>
      </c>
      <c r="AB117" s="32">
        <v>560157</v>
      </c>
      <c r="AC117" s="32">
        <v>546744</v>
      </c>
      <c r="AD117" s="32">
        <v>549704</v>
      </c>
      <c r="AE117" s="32">
        <v>562941</v>
      </c>
      <c r="AF117" s="32">
        <v>570540</v>
      </c>
      <c r="AG117" s="29"/>
      <c r="AH117" s="32">
        <v>579000</v>
      </c>
      <c r="AI117" s="32">
        <v>593723</v>
      </c>
      <c r="AJ117" s="32">
        <v>596969</v>
      </c>
      <c r="AK117" s="32">
        <v>642640</v>
      </c>
      <c r="AL117" s="32">
        <v>645568</v>
      </c>
      <c r="AM117" s="32">
        <v>648922</v>
      </c>
      <c r="AN117" s="32">
        <v>621979</v>
      </c>
      <c r="AO117" s="32">
        <v>672393</v>
      </c>
      <c r="AP117" s="32">
        <v>631703</v>
      </c>
      <c r="AQ117" s="32">
        <v>662220</v>
      </c>
      <c r="AR117" s="32">
        <v>659711</v>
      </c>
      <c r="AS117" s="32">
        <v>687133</v>
      </c>
      <c r="AT117" s="32">
        <v>676145</v>
      </c>
      <c r="AU117" s="32">
        <v>677925</v>
      </c>
      <c r="AV117" s="32">
        <v>658667</v>
      </c>
      <c r="AW117" s="32">
        <v>691463</v>
      </c>
      <c r="AX117" s="32">
        <v>686711</v>
      </c>
      <c r="AY117" s="32">
        <v>723091</v>
      </c>
      <c r="AZ117" s="32">
        <v>742138</v>
      </c>
      <c r="BA117" s="32">
        <v>819364</v>
      </c>
      <c r="BB117" s="32">
        <v>805924</v>
      </c>
      <c r="BC117" s="32">
        <v>792667</v>
      </c>
      <c r="BD117" s="32">
        <v>809463</v>
      </c>
      <c r="BE117" s="32">
        <v>835509</v>
      </c>
      <c r="BF117" s="32">
        <v>836796</v>
      </c>
      <c r="BG117" s="32">
        <v>806201</v>
      </c>
      <c r="BH117" s="32">
        <v>818090</v>
      </c>
      <c r="BI117" s="32">
        <v>871421</v>
      </c>
      <c r="BJ117" s="32">
        <v>853374</v>
      </c>
      <c r="BK117" s="32">
        <v>881379</v>
      </c>
      <c r="BL117" s="32">
        <v>882101</v>
      </c>
      <c r="BM117" s="32">
        <v>938194</v>
      </c>
      <c r="BN117" s="32">
        <v>924137</v>
      </c>
      <c r="BO117" s="32">
        <v>932673</v>
      </c>
      <c r="BP117" s="32">
        <v>929915</v>
      </c>
      <c r="BQ117" s="32">
        <v>983877</v>
      </c>
      <c r="BR117" s="32">
        <v>997957</v>
      </c>
      <c r="BS117" s="32">
        <v>1039738</v>
      </c>
      <c r="BT117" s="32">
        <v>1009130</v>
      </c>
      <c r="BU117" s="32">
        <v>995384</v>
      </c>
      <c r="BV117" s="32">
        <v>977591</v>
      </c>
      <c r="BW117" s="32">
        <v>1029889</v>
      </c>
      <c r="BX117" s="32">
        <v>1023592</v>
      </c>
      <c r="BY117" s="32">
        <v>1012043</v>
      </c>
      <c r="BZ117" s="32">
        <v>1026838</v>
      </c>
      <c r="CA117" s="32">
        <v>1087127</v>
      </c>
      <c r="CB117" s="32">
        <v>1024676</v>
      </c>
    </row>
    <row r="118" spans="1:80" x14ac:dyDescent="0.55000000000000004">
      <c r="A118" s="37">
        <f t="shared" si="3"/>
        <v>110</v>
      </c>
      <c r="B118" s="31" t="s">
        <v>644</v>
      </c>
      <c r="C118" s="32">
        <v>452582</v>
      </c>
      <c r="D118" s="32">
        <v>479285</v>
      </c>
      <c r="E118" s="32">
        <v>495000</v>
      </c>
      <c r="F118" s="32">
        <v>509676</v>
      </c>
      <c r="G118" s="32">
        <v>509486</v>
      </c>
      <c r="H118" s="32">
        <v>524909</v>
      </c>
      <c r="I118" s="32">
        <v>544083</v>
      </c>
      <c r="J118" s="32">
        <v>564834</v>
      </c>
      <c r="K118" s="32">
        <v>563344</v>
      </c>
      <c r="L118" s="32">
        <v>591729</v>
      </c>
      <c r="M118" s="32">
        <v>574668</v>
      </c>
      <c r="N118" s="32">
        <v>574637</v>
      </c>
      <c r="O118" s="32">
        <v>550635</v>
      </c>
      <c r="P118" s="32">
        <v>579447</v>
      </c>
      <c r="Q118" s="32">
        <v>573145</v>
      </c>
      <c r="R118" s="32">
        <v>546070</v>
      </c>
      <c r="S118" s="32">
        <v>552863</v>
      </c>
      <c r="T118" s="32">
        <v>572527</v>
      </c>
      <c r="U118" s="32">
        <v>566053</v>
      </c>
      <c r="V118" s="32">
        <v>566155</v>
      </c>
      <c r="W118" s="32">
        <v>562452</v>
      </c>
      <c r="X118" s="32">
        <v>563861</v>
      </c>
      <c r="Y118" s="32">
        <v>555423</v>
      </c>
      <c r="Z118" s="32">
        <v>530038</v>
      </c>
      <c r="AA118" s="32">
        <v>538201</v>
      </c>
      <c r="AB118" s="32">
        <v>549959</v>
      </c>
      <c r="AC118" s="32">
        <v>536787</v>
      </c>
      <c r="AD118" s="32">
        <v>539267</v>
      </c>
      <c r="AE118" s="32">
        <v>553128</v>
      </c>
      <c r="AF118" s="32">
        <v>560325</v>
      </c>
      <c r="AG118" s="29"/>
      <c r="AH118" s="32">
        <v>566756</v>
      </c>
      <c r="AI118" s="32">
        <v>581023</v>
      </c>
      <c r="AJ118" s="32">
        <v>584900</v>
      </c>
      <c r="AK118" s="32">
        <v>629830</v>
      </c>
      <c r="AL118" s="32">
        <v>633100</v>
      </c>
      <c r="AM118" s="32">
        <v>636960</v>
      </c>
      <c r="AN118" s="32">
        <v>609507</v>
      </c>
      <c r="AO118" s="32">
        <v>659175</v>
      </c>
      <c r="AP118" s="32">
        <v>620200</v>
      </c>
      <c r="AQ118" s="32">
        <v>651068</v>
      </c>
      <c r="AR118" s="32">
        <v>650165</v>
      </c>
      <c r="AS118" s="32">
        <v>676497</v>
      </c>
      <c r="AT118" s="32">
        <v>665771</v>
      </c>
      <c r="AU118" s="32">
        <v>668637</v>
      </c>
      <c r="AV118" s="32">
        <v>649192</v>
      </c>
      <c r="AW118" s="32">
        <v>679842</v>
      </c>
      <c r="AX118" s="32">
        <v>675053</v>
      </c>
      <c r="AY118" s="32">
        <v>711533</v>
      </c>
      <c r="AZ118" s="32">
        <v>730136</v>
      </c>
      <c r="BA118" s="32">
        <v>806381</v>
      </c>
      <c r="BB118" s="32">
        <v>793129</v>
      </c>
      <c r="BC118" s="32">
        <v>780236</v>
      </c>
      <c r="BD118" s="32">
        <v>796502</v>
      </c>
      <c r="BE118" s="32">
        <v>822360</v>
      </c>
      <c r="BF118" s="32">
        <v>823843</v>
      </c>
      <c r="BG118" s="32">
        <v>793572</v>
      </c>
      <c r="BH118" s="32">
        <v>804990</v>
      </c>
      <c r="BI118" s="32">
        <v>857695</v>
      </c>
      <c r="BJ118" s="32">
        <v>840876</v>
      </c>
      <c r="BK118" s="32">
        <v>867254</v>
      </c>
      <c r="BL118" s="32">
        <v>867789</v>
      </c>
      <c r="BM118" s="32">
        <v>923687</v>
      </c>
      <c r="BN118" s="32">
        <v>908792</v>
      </c>
      <c r="BO118" s="32">
        <v>915770</v>
      </c>
      <c r="BP118" s="32">
        <v>912383</v>
      </c>
      <c r="BQ118" s="32">
        <v>965137</v>
      </c>
      <c r="BR118" s="32">
        <v>977690</v>
      </c>
      <c r="BS118" s="32">
        <v>1015822</v>
      </c>
      <c r="BT118" s="32">
        <v>984526</v>
      </c>
      <c r="BU118" s="32">
        <v>972061</v>
      </c>
      <c r="BV118" s="32">
        <v>951516</v>
      </c>
      <c r="BW118" s="32">
        <v>1001767</v>
      </c>
      <c r="BX118" s="32">
        <v>994406</v>
      </c>
      <c r="BY118" s="32">
        <v>983658</v>
      </c>
      <c r="BZ118" s="32">
        <v>997020</v>
      </c>
      <c r="CA118" s="32">
        <v>1056006</v>
      </c>
      <c r="CB118" s="32">
        <v>994013</v>
      </c>
    </row>
    <row r="119" spans="1:80" x14ac:dyDescent="0.55000000000000004">
      <c r="A119" s="37">
        <f t="shared" si="3"/>
        <v>111</v>
      </c>
      <c r="B119" s="33" t="s">
        <v>645</v>
      </c>
      <c r="C119" s="29"/>
      <c r="D119" s="29"/>
      <c r="E119" s="29"/>
      <c r="F119" s="29"/>
      <c r="G119" s="32">
        <v>529902</v>
      </c>
      <c r="H119" s="32">
        <v>546589</v>
      </c>
      <c r="I119" s="32">
        <v>560485</v>
      </c>
      <c r="J119" s="32">
        <v>573541</v>
      </c>
      <c r="K119" s="32">
        <v>572561</v>
      </c>
      <c r="L119" s="32">
        <v>588865</v>
      </c>
      <c r="M119" s="32">
        <v>583554</v>
      </c>
      <c r="N119" s="32">
        <v>582030</v>
      </c>
      <c r="O119" s="32">
        <v>583858</v>
      </c>
      <c r="P119" s="32">
        <v>598673</v>
      </c>
      <c r="Q119" s="32">
        <v>605466</v>
      </c>
      <c r="R119" s="32">
        <v>615745</v>
      </c>
      <c r="S119" s="32">
        <v>612509</v>
      </c>
      <c r="T119" s="32">
        <v>625946</v>
      </c>
      <c r="U119" s="32">
        <v>630412</v>
      </c>
      <c r="V119" s="32">
        <v>626280</v>
      </c>
      <c r="W119" s="32">
        <v>623220</v>
      </c>
      <c r="X119" s="32">
        <v>638608</v>
      </c>
      <c r="Y119" s="32">
        <v>631405</v>
      </c>
      <c r="Z119" s="32">
        <v>611926</v>
      </c>
      <c r="AA119" s="32">
        <v>611968</v>
      </c>
      <c r="AB119" s="32">
        <v>626958</v>
      </c>
      <c r="AC119" s="32">
        <v>630462</v>
      </c>
      <c r="AD119" s="32">
        <v>633540</v>
      </c>
      <c r="AE119" s="32">
        <v>633046</v>
      </c>
      <c r="AF119" s="32">
        <v>653259</v>
      </c>
      <c r="AG119" s="29"/>
      <c r="AH119" s="32">
        <v>622512</v>
      </c>
      <c r="AI119" s="32">
        <v>626631</v>
      </c>
      <c r="AJ119" s="32">
        <v>631650</v>
      </c>
      <c r="AK119" s="32">
        <v>656971</v>
      </c>
      <c r="AL119" s="32">
        <v>666154</v>
      </c>
      <c r="AM119" s="32">
        <v>673049</v>
      </c>
      <c r="AN119" s="32">
        <v>631898</v>
      </c>
      <c r="AO119" s="32">
        <v>653950</v>
      </c>
      <c r="AP119" s="32">
        <v>619719</v>
      </c>
      <c r="AQ119" s="32">
        <v>642041</v>
      </c>
      <c r="AR119" s="32">
        <v>657302</v>
      </c>
      <c r="AS119" s="32">
        <v>688015</v>
      </c>
      <c r="AT119" s="32">
        <v>665771</v>
      </c>
      <c r="AU119" s="32">
        <v>668637</v>
      </c>
      <c r="AV119" s="32">
        <v>649192</v>
      </c>
      <c r="AW119" s="32">
        <v>679842</v>
      </c>
      <c r="AX119" s="32">
        <v>675053</v>
      </c>
      <c r="AY119" s="32">
        <v>711533</v>
      </c>
      <c r="AZ119" s="32">
        <v>730136</v>
      </c>
      <c r="BA119" s="32">
        <v>805650</v>
      </c>
      <c r="BB119" s="32">
        <v>793129</v>
      </c>
      <c r="BC119" s="32">
        <v>780236</v>
      </c>
      <c r="BD119" s="32">
        <v>796502</v>
      </c>
      <c r="BE119" s="32">
        <v>821814</v>
      </c>
      <c r="BF119" s="32">
        <v>823843</v>
      </c>
      <c r="BG119" s="32">
        <v>793572</v>
      </c>
      <c r="BH119" s="32">
        <v>804990</v>
      </c>
      <c r="BI119" s="32">
        <v>857247</v>
      </c>
      <c r="BJ119" s="32">
        <v>840876</v>
      </c>
      <c r="BK119" s="32">
        <v>867254</v>
      </c>
      <c r="BL119" s="32">
        <v>867789</v>
      </c>
      <c r="BM119" s="32">
        <v>923419</v>
      </c>
      <c r="BN119" s="32">
        <v>908792</v>
      </c>
      <c r="BO119" s="32">
        <v>915770</v>
      </c>
      <c r="BP119" s="32">
        <v>912383</v>
      </c>
      <c r="BQ119" s="32">
        <v>964962</v>
      </c>
      <c r="BR119" s="32">
        <v>977690</v>
      </c>
      <c r="BS119" s="32">
        <v>1015822</v>
      </c>
      <c r="BT119" s="32">
        <v>984526</v>
      </c>
      <c r="BU119" s="32">
        <v>972004</v>
      </c>
      <c r="BV119" s="32">
        <v>951516</v>
      </c>
      <c r="BW119" s="32">
        <v>1001767</v>
      </c>
      <c r="BX119" s="32">
        <v>994406</v>
      </c>
      <c r="BY119" s="32">
        <v>983658</v>
      </c>
      <c r="BZ119" s="32">
        <v>997020</v>
      </c>
      <c r="CA119" s="32">
        <v>1056006</v>
      </c>
      <c r="CB119" s="32">
        <v>994013</v>
      </c>
    </row>
    <row r="120" spans="1:80" x14ac:dyDescent="0.55000000000000004">
      <c r="A120" s="37">
        <f t="shared" si="3"/>
        <v>112</v>
      </c>
      <c r="B120" s="34" t="s">
        <v>646</v>
      </c>
      <c r="C120" s="32">
        <v>85424</v>
      </c>
      <c r="D120" s="32">
        <v>85424</v>
      </c>
      <c r="E120" s="32">
        <v>85424</v>
      </c>
      <c r="F120" s="32">
        <v>85424</v>
      </c>
      <c r="G120" s="32">
        <v>85424</v>
      </c>
      <c r="H120" s="32">
        <v>85424</v>
      </c>
      <c r="I120" s="32">
        <v>85424</v>
      </c>
      <c r="J120" s="32">
        <v>85424</v>
      </c>
      <c r="K120" s="32">
        <v>85424</v>
      </c>
      <c r="L120" s="32">
        <v>85424</v>
      </c>
      <c r="M120" s="32">
        <v>85424</v>
      </c>
      <c r="N120" s="32">
        <v>85424</v>
      </c>
      <c r="O120" s="32">
        <v>85424</v>
      </c>
      <c r="P120" s="32">
        <v>85424</v>
      </c>
      <c r="Q120" s="32">
        <v>85424</v>
      </c>
      <c r="R120" s="32">
        <v>85424</v>
      </c>
      <c r="S120" s="32">
        <v>85424</v>
      </c>
      <c r="T120" s="32">
        <v>85424</v>
      </c>
      <c r="U120" s="32">
        <v>85424</v>
      </c>
      <c r="V120" s="32">
        <v>85424</v>
      </c>
      <c r="W120" s="32">
        <v>85424</v>
      </c>
      <c r="X120" s="32">
        <v>85424</v>
      </c>
      <c r="Y120" s="32">
        <v>85424</v>
      </c>
      <c r="Z120" s="32">
        <v>85424</v>
      </c>
      <c r="AA120" s="32">
        <v>85424</v>
      </c>
      <c r="AB120" s="32">
        <v>85424</v>
      </c>
      <c r="AC120" s="32">
        <v>85424</v>
      </c>
      <c r="AD120" s="32">
        <v>85424</v>
      </c>
      <c r="AE120" s="32">
        <v>85424</v>
      </c>
      <c r="AF120" s="32">
        <v>85424</v>
      </c>
      <c r="AG120" s="29"/>
      <c r="AH120" s="32">
        <v>85424</v>
      </c>
      <c r="AI120" s="32">
        <v>85424</v>
      </c>
      <c r="AJ120" s="32">
        <v>85424</v>
      </c>
      <c r="AK120" s="32">
        <v>85424</v>
      </c>
      <c r="AL120" s="32">
        <v>85424</v>
      </c>
      <c r="AM120" s="32">
        <v>85424</v>
      </c>
      <c r="AN120" s="32">
        <v>85424</v>
      </c>
      <c r="AO120" s="32">
        <v>85424</v>
      </c>
      <c r="AP120" s="32">
        <v>85424</v>
      </c>
      <c r="AQ120" s="32">
        <v>85424</v>
      </c>
      <c r="AR120" s="32">
        <v>85424</v>
      </c>
      <c r="AS120" s="32">
        <v>85424</v>
      </c>
      <c r="AT120" s="32">
        <v>85424</v>
      </c>
      <c r="AU120" s="32">
        <v>85424</v>
      </c>
      <c r="AV120" s="32">
        <v>85424</v>
      </c>
      <c r="AW120" s="32">
        <v>85424</v>
      </c>
      <c r="AX120" s="32">
        <v>85424</v>
      </c>
      <c r="AY120" s="32">
        <v>85424</v>
      </c>
      <c r="AZ120" s="32">
        <v>85424</v>
      </c>
      <c r="BA120" s="32">
        <v>85424</v>
      </c>
      <c r="BB120" s="32">
        <v>85424</v>
      </c>
      <c r="BC120" s="32">
        <v>85424</v>
      </c>
      <c r="BD120" s="32">
        <v>85424</v>
      </c>
      <c r="BE120" s="32">
        <v>85424</v>
      </c>
      <c r="BF120" s="32">
        <v>85424</v>
      </c>
      <c r="BG120" s="32">
        <v>85424</v>
      </c>
      <c r="BH120" s="32">
        <v>85424</v>
      </c>
      <c r="BI120" s="32">
        <v>85424</v>
      </c>
      <c r="BJ120" s="32">
        <v>85424</v>
      </c>
      <c r="BK120" s="32">
        <v>85424</v>
      </c>
      <c r="BL120" s="32">
        <v>85424</v>
      </c>
      <c r="BM120" s="32">
        <v>85424</v>
      </c>
      <c r="BN120" s="32">
        <v>85424</v>
      </c>
      <c r="BO120" s="32">
        <v>85424</v>
      </c>
      <c r="BP120" s="32">
        <v>85424</v>
      </c>
      <c r="BQ120" s="32">
        <v>85424</v>
      </c>
      <c r="BR120" s="32">
        <v>85424</v>
      </c>
      <c r="BS120" s="32">
        <v>85424</v>
      </c>
      <c r="BT120" s="32">
        <v>85424</v>
      </c>
      <c r="BU120" s="32">
        <v>85424</v>
      </c>
      <c r="BV120" s="32">
        <v>85424</v>
      </c>
      <c r="BW120" s="32">
        <v>85424</v>
      </c>
      <c r="BX120" s="32">
        <v>85424</v>
      </c>
      <c r="BY120" s="32">
        <v>85424</v>
      </c>
      <c r="BZ120" s="32">
        <v>85424</v>
      </c>
      <c r="CA120" s="32">
        <v>85424</v>
      </c>
      <c r="CB120" s="32">
        <v>85424</v>
      </c>
    </row>
    <row r="121" spans="1:80" x14ac:dyDescent="0.55000000000000004">
      <c r="A121" s="37">
        <f t="shared" si="3"/>
        <v>113</v>
      </c>
      <c r="B121" s="34" t="s">
        <v>647</v>
      </c>
      <c r="C121" s="32">
        <v>109561</v>
      </c>
      <c r="D121" s="32">
        <v>109561</v>
      </c>
      <c r="E121" s="32">
        <v>109561</v>
      </c>
      <c r="F121" s="32">
        <v>109561</v>
      </c>
      <c r="G121" s="32">
        <v>109561</v>
      </c>
      <c r="H121" s="32">
        <v>109571</v>
      </c>
      <c r="I121" s="32">
        <v>109572</v>
      </c>
      <c r="J121" s="32">
        <v>109565</v>
      </c>
      <c r="K121" s="32">
        <v>109574</v>
      </c>
      <c r="L121" s="32">
        <v>109601</v>
      </c>
      <c r="M121" s="32">
        <v>109603</v>
      </c>
      <c r="N121" s="32">
        <v>109561</v>
      </c>
      <c r="O121" s="32">
        <v>109561</v>
      </c>
      <c r="P121" s="32">
        <v>109561</v>
      </c>
      <c r="Q121" s="32">
        <v>109561</v>
      </c>
      <c r="R121" s="32">
        <v>109561</v>
      </c>
      <c r="S121" s="32">
        <v>109561</v>
      </c>
      <c r="T121" s="32">
        <v>109561</v>
      </c>
      <c r="U121" s="32">
        <v>109561</v>
      </c>
      <c r="V121" s="32">
        <v>109561</v>
      </c>
      <c r="W121" s="32">
        <v>109561</v>
      </c>
      <c r="X121" s="32">
        <v>109561</v>
      </c>
      <c r="Y121" s="32">
        <v>109561</v>
      </c>
      <c r="Z121" s="32">
        <v>109561</v>
      </c>
      <c r="AA121" s="32">
        <v>109561</v>
      </c>
      <c r="AB121" s="32">
        <v>109561</v>
      </c>
      <c r="AC121" s="32">
        <v>109561</v>
      </c>
      <c r="AD121" s="32">
        <v>109561</v>
      </c>
      <c r="AE121" s="32">
        <v>109561</v>
      </c>
      <c r="AF121" s="32">
        <v>109561</v>
      </c>
      <c r="AG121" s="29"/>
      <c r="AH121" s="32">
        <v>109561</v>
      </c>
      <c r="AI121" s="32">
        <v>109561</v>
      </c>
      <c r="AJ121" s="32">
        <v>109561</v>
      </c>
      <c r="AK121" s="32">
        <v>109561</v>
      </c>
      <c r="AL121" s="32">
        <v>109561</v>
      </c>
      <c r="AM121" s="32">
        <v>109569</v>
      </c>
      <c r="AN121" s="32">
        <v>109561</v>
      </c>
      <c r="AO121" s="32">
        <v>109561</v>
      </c>
      <c r="AP121" s="32">
        <v>108659</v>
      </c>
      <c r="AQ121" s="32">
        <v>108659</v>
      </c>
      <c r="AR121" s="32">
        <v>108659</v>
      </c>
      <c r="AS121" s="32">
        <v>108659</v>
      </c>
      <c r="AT121" s="32">
        <v>108659</v>
      </c>
      <c r="AU121" s="32">
        <v>108659</v>
      </c>
      <c r="AV121" s="32">
        <v>108296</v>
      </c>
      <c r="AW121" s="32">
        <v>107648</v>
      </c>
      <c r="AX121" s="32">
        <v>107648</v>
      </c>
      <c r="AY121" s="32">
        <v>107814</v>
      </c>
      <c r="AZ121" s="32">
        <v>107897</v>
      </c>
      <c r="BA121" s="32">
        <v>107980</v>
      </c>
      <c r="BB121" s="32">
        <v>108071</v>
      </c>
      <c r="BC121" s="32">
        <v>108063</v>
      </c>
      <c r="BD121" s="32">
        <v>108154</v>
      </c>
      <c r="BE121" s="32">
        <v>108245</v>
      </c>
      <c r="BF121" s="32">
        <v>108329</v>
      </c>
      <c r="BG121" s="32">
        <v>108306</v>
      </c>
      <c r="BH121" s="32">
        <v>108390</v>
      </c>
      <c r="BI121" s="32">
        <v>108715</v>
      </c>
      <c r="BJ121" s="32">
        <v>108797</v>
      </c>
      <c r="BK121" s="32">
        <v>108910</v>
      </c>
      <c r="BL121" s="32">
        <v>108814</v>
      </c>
      <c r="BM121" s="32">
        <v>106618</v>
      </c>
      <c r="BN121" s="32">
        <v>106618</v>
      </c>
      <c r="BO121" s="32">
        <v>105448</v>
      </c>
      <c r="BP121" s="32">
        <v>105540</v>
      </c>
      <c r="BQ121" s="32">
        <v>105633</v>
      </c>
      <c r="BR121" s="32">
        <v>105730</v>
      </c>
      <c r="BS121" s="32">
        <v>105710</v>
      </c>
      <c r="BT121" s="32">
        <v>105783</v>
      </c>
      <c r="BU121" s="32">
        <v>105880</v>
      </c>
      <c r="BV121" s="32">
        <v>105975</v>
      </c>
      <c r="BW121" s="32">
        <v>105733</v>
      </c>
      <c r="BX121" s="32">
        <v>105821</v>
      </c>
      <c r="BY121" s="32">
        <v>105780</v>
      </c>
      <c r="BZ121" s="32">
        <v>105780</v>
      </c>
      <c r="CA121" s="32">
        <v>105956</v>
      </c>
      <c r="CB121" s="32">
        <v>106093</v>
      </c>
    </row>
    <row r="122" spans="1:80" x14ac:dyDescent="0.55000000000000004">
      <c r="A122" s="37">
        <f t="shared" si="3"/>
        <v>114</v>
      </c>
      <c r="B122" s="34" t="s">
        <v>648</v>
      </c>
      <c r="C122" s="32">
        <v>305026</v>
      </c>
      <c r="D122" s="32">
        <v>327872</v>
      </c>
      <c r="E122" s="32">
        <v>339883</v>
      </c>
      <c r="F122" s="32">
        <v>345941</v>
      </c>
      <c r="G122" s="32">
        <v>345031</v>
      </c>
      <c r="H122" s="32">
        <v>361798</v>
      </c>
      <c r="I122" s="32">
        <v>375781</v>
      </c>
      <c r="J122" s="32">
        <v>388585</v>
      </c>
      <c r="K122" s="32">
        <v>387419</v>
      </c>
      <c r="L122" s="32">
        <v>403729</v>
      </c>
      <c r="M122" s="32">
        <v>413389</v>
      </c>
      <c r="N122" s="32">
        <v>426206</v>
      </c>
      <c r="O122" s="32">
        <v>427995</v>
      </c>
      <c r="P122" s="32">
        <v>414791</v>
      </c>
      <c r="Q122" s="32">
        <v>421562</v>
      </c>
      <c r="R122" s="32">
        <v>431799</v>
      </c>
      <c r="S122" s="32">
        <v>428580</v>
      </c>
      <c r="T122" s="32">
        <v>442012</v>
      </c>
      <c r="U122" s="32">
        <v>446422</v>
      </c>
      <c r="V122" s="32">
        <v>442272</v>
      </c>
      <c r="W122" s="32">
        <v>439200</v>
      </c>
      <c r="X122" s="32">
        <v>454559</v>
      </c>
      <c r="Y122" s="32">
        <v>462388</v>
      </c>
      <c r="Z122" s="32">
        <v>457917</v>
      </c>
      <c r="AA122" s="32">
        <v>425500</v>
      </c>
      <c r="AB122" s="32">
        <v>441060</v>
      </c>
      <c r="AC122" s="32">
        <v>444561</v>
      </c>
      <c r="AD122" s="32">
        <v>447619</v>
      </c>
      <c r="AE122" s="32">
        <v>447120</v>
      </c>
      <c r="AF122" s="32">
        <v>467297</v>
      </c>
      <c r="AG122" s="29"/>
      <c r="AH122" s="32">
        <v>462340</v>
      </c>
      <c r="AI122" s="32">
        <v>441315</v>
      </c>
      <c r="AJ122" s="32">
        <v>446189</v>
      </c>
      <c r="AK122" s="32">
        <v>471383</v>
      </c>
      <c r="AL122" s="32">
        <v>480166</v>
      </c>
      <c r="AM122" s="32">
        <v>486639</v>
      </c>
      <c r="AN122" s="32">
        <v>488240</v>
      </c>
      <c r="AO122" s="32">
        <v>468684</v>
      </c>
      <c r="AP122" s="32">
        <v>434557</v>
      </c>
      <c r="AQ122" s="32">
        <v>456481</v>
      </c>
      <c r="AR122" s="32">
        <v>471512</v>
      </c>
      <c r="AS122" s="32">
        <v>502134</v>
      </c>
      <c r="AT122" s="32">
        <v>498444</v>
      </c>
      <c r="AU122" s="32">
        <v>527559</v>
      </c>
      <c r="AV122" s="32">
        <v>540870</v>
      </c>
      <c r="AW122" s="32">
        <v>565715</v>
      </c>
      <c r="AX122" s="32">
        <v>517579</v>
      </c>
      <c r="AY122" s="32">
        <v>549716</v>
      </c>
      <c r="AZ122" s="32">
        <v>563039</v>
      </c>
      <c r="BA122" s="32">
        <v>634885</v>
      </c>
      <c r="BB122" s="32">
        <v>634913</v>
      </c>
      <c r="BC122" s="32">
        <v>669864</v>
      </c>
      <c r="BD122" s="32">
        <v>629671</v>
      </c>
      <c r="BE122" s="32">
        <v>670002</v>
      </c>
      <c r="BF122" s="32">
        <v>667913</v>
      </c>
      <c r="BG122" s="32">
        <v>698778</v>
      </c>
      <c r="BH122" s="32">
        <v>657129</v>
      </c>
      <c r="BI122" s="32">
        <v>700839</v>
      </c>
      <c r="BJ122" s="32">
        <v>696359</v>
      </c>
      <c r="BK122" s="32">
        <v>720353</v>
      </c>
      <c r="BL122" s="32">
        <v>722207</v>
      </c>
      <c r="BM122" s="32">
        <v>778886</v>
      </c>
      <c r="BN122" s="32">
        <v>771033</v>
      </c>
      <c r="BO122" s="32">
        <v>746821</v>
      </c>
      <c r="BP122" s="32">
        <v>742217</v>
      </c>
      <c r="BQ122" s="32">
        <v>781763</v>
      </c>
      <c r="BR122" s="32">
        <v>766062</v>
      </c>
      <c r="BS122" s="32">
        <v>786885</v>
      </c>
      <c r="BT122" s="32">
        <v>721465</v>
      </c>
      <c r="BU122" s="32">
        <v>740374</v>
      </c>
      <c r="BV122" s="32">
        <v>710811</v>
      </c>
      <c r="BW122" s="32">
        <v>722642</v>
      </c>
      <c r="BX122" s="32">
        <v>703695</v>
      </c>
      <c r="BY122" s="32">
        <v>711802</v>
      </c>
      <c r="BZ122" s="32">
        <v>693530</v>
      </c>
      <c r="CA122" s="32">
        <v>720551</v>
      </c>
      <c r="CB122" s="32">
        <v>712870</v>
      </c>
    </row>
    <row r="123" spans="1:80" x14ac:dyDescent="0.55000000000000004">
      <c r="A123" s="37">
        <f t="shared" si="3"/>
        <v>115</v>
      </c>
      <c r="B123" s="34" t="s">
        <v>649</v>
      </c>
      <c r="C123" s="32">
        <v>-13535</v>
      </c>
      <c r="D123" s="32">
        <v>-12381</v>
      </c>
      <c r="E123" s="32">
        <v>-12257</v>
      </c>
      <c r="F123" s="32">
        <v>-10165</v>
      </c>
      <c r="G123" s="32">
        <v>-10115</v>
      </c>
      <c r="H123" s="32">
        <v>-10204</v>
      </c>
      <c r="I123" s="32">
        <v>-10293</v>
      </c>
      <c r="J123" s="32">
        <v>-10033</v>
      </c>
      <c r="K123" s="32">
        <v>-9855</v>
      </c>
      <c r="L123" s="32">
        <v>-9889</v>
      </c>
      <c r="M123" s="32">
        <v>-24862</v>
      </c>
      <c r="N123" s="32">
        <v>-39161</v>
      </c>
      <c r="O123" s="32">
        <v>-39122</v>
      </c>
      <c r="P123" s="32">
        <v>-11103</v>
      </c>
      <c r="Q123" s="32">
        <v>-11081</v>
      </c>
      <c r="R123" s="32">
        <v>-11038</v>
      </c>
      <c r="S123" s="32">
        <v>-11056</v>
      </c>
      <c r="T123" s="32">
        <v>-11051</v>
      </c>
      <c r="U123" s="32">
        <v>-10996</v>
      </c>
      <c r="V123" s="32">
        <v>-10977</v>
      </c>
      <c r="W123" s="32">
        <v>-10965</v>
      </c>
      <c r="X123" s="32">
        <v>-10937</v>
      </c>
      <c r="Y123" s="32">
        <v>-25969</v>
      </c>
      <c r="Z123" s="32">
        <v>-40976</v>
      </c>
      <c r="AA123" s="32">
        <v>-8518</v>
      </c>
      <c r="AB123" s="32">
        <v>-9086</v>
      </c>
      <c r="AC123" s="32">
        <v>-9083</v>
      </c>
      <c r="AD123" s="32">
        <v>-9064</v>
      </c>
      <c r="AE123" s="32">
        <v>-9059</v>
      </c>
      <c r="AF123" s="32">
        <v>-9023</v>
      </c>
      <c r="AG123" s="29"/>
      <c r="AH123" s="32">
        <v>-34813</v>
      </c>
      <c r="AI123" s="32">
        <v>-9669</v>
      </c>
      <c r="AJ123" s="32">
        <v>-9524</v>
      </c>
      <c r="AK123" s="32">
        <v>-9397</v>
      </c>
      <c r="AL123" s="32">
        <v>-8997</v>
      </c>
      <c r="AM123" s="32">
        <v>-8583</v>
      </c>
      <c r="AN123" s="32">
        <v>-51327</v>
      </c>
      <c r="AO123" s="32">
        <v>-9719</v>
      </c>
      <c r="AP123" s="32">
        <v>-8921</v>
      </c>
      <c r="AQ123" s="32">
        <v>-8523</v>
      </c>
      <c r="AR123" s="32">
        <v>-8293</v>
      </c>
      <c r="AS123" s="32">
        <v>-8202</v>
      </c>
      <c r="AT123" s="32">
        <v>-7619</v>
      </c>
      <c r="AU123" s="32">
        <v>-7305</v>
      </c>
      <c r="AV123" s="32">
        <v>-35663</v>
      </c>
      <c r="AW123" s="32">
        <v>-57124</v>
      </c>
      <c r="AX123" s="32">
        <v>-8245</v>
      </c>
      <c r="AY123" s="32">
        <v>-9769</v>
      </c>
      <c r="AZ123" s="32">
        <v>-9674</v>
      </c>
      <c r="BA123" s="32">
        <v>-9593</v>
      </c>
      <c r="BB123" s="32">
        <v>-9347</v>
      </c>
      <c r="BC123" s="32">
        <v>-59131</v>
      </c>
      <c r="BD123" s="32">
        <v>-11404</v>
      </c>
      <c r="BE123" s="32">
        <v>-11282</v>
      </c>
      <c r="BF123" s="32">
        <v>-11169</v>
      </c>
      <c r="BG123" s="32">
        <v>-61011</v>
      </c>
      <c r="BH123" s="32">
        <v>-4327</v>
      </c>
      <c r="BI123" s="32">
        <v>-4309</v>
      </c>
      <c r="BJ123" s="32">
        <v>-4196</v>
      </c>
      <c r="BK123" s="32">
        <v>-3944</v>
      </c>
      <c r="BL123" s="32">
        <v>-3926</v>
      </c>
      <c r="BM123" s="32">
        <v>-3865</v>
      </c>
      <c r="BN123" s="32">
        <v>-34307</v>
      </c>
      <c r="BO123" s="32">
        <v>-3970</v>
      </c>
      <c r="BP123" s="32">
        <v>-3958</v>
      </c>
      <c r="BQ123" s="32">
        <v>-3960</v>
      </c>
      <c r="BR123" s="32">
        <v>-3903</v>
      </c>
      <c r="BS123" s="32">
        <v>-26327</v>
      </c>
      <c r="BT123" s="32">
        <v>-3461</v>
      </c>
      <c r="BU123" s="32">
        <v>-3459</v>
      </c>
      <c r="BV123" s="32">
        <v>-3446</v>
      </c>
      <c r="BW123" s="32">
        <v>-3257</v>
      </c>
      <c r="BX123" s="32">
        <v>-3262</v>
      </c>
      <c r="BY123" s="32">
        <v>-3267</v>
      </c>
      <c r="BZ123" s="32">
        <v>-3271</v>
      </c>
      <c r="CA123" s="32">
        <v>-5929</v>
      </c>
      <c r="CB123" s="32">
        <v>-5916</v>
      </c>
    </row>
    <row r="124" spans="1:80" x14ac:dyDescent="0.55000000000000004">
      <c r="A124" s="37">
        <f t="shared" si="3"/>
        <v>116</v>
      </c>
      <c r="B124" s="33" t="s">
        <v>650</v>
      </c>
      <c r="C124" s="29"/>
      <c r="D124" s="29"/>
      <c r="E124" s="29"/>
      <c r="F124" s="29"/>
      <c r="G124" s="32">
        <v>-20416</v>
      </c>
      <c r="H124" s="32">
        <v>-21982</v>
      </c>
      <c r="I124" s="32">
        <v>-16704</v>
      </c>
      <c r="J124" s="32">
        <v>-9010</v>
      </c>
      <c r="K124" s="32">
        <v>-9519</v>
      </c>
      <c r="L124" s="32">
        <v>2265</v>
      </c>
      <c r="M124" s="32">
        <v>-9484</v>
      </c>
      <c r="N124" s="32">
        <v>-7992</v>
      </c>
      <c r="O124" s="32">
        <v>-33821</v>
      </c>
      <c r="P124" s="32">
        <v>-20103</v>
      </c>
      <c r="Q124" s="32">
        <v>-33187</v>
      </c>
      <c r="R124" s="32">
        <v>-70515</v>
      </c>
      <c r="S124" s="32">
        <v>-60482</v>
      </c>
      <c r="T124" s="32">
        <v>-54532</v>
      </c>
      <c r="U124" s="32">
        <v>-65415</v>
      </c>
      <c r="V124" s="32">
        <v>-61146</v>
      </c>
      <c r="W124" s="32">
        <v>-61786</v>
      </c>
      <c r="X124" s="32">
        <v>-75939</v>
      </c>
      <c r="Y124" s="32">
        <v>-77143</v>
      </c>
      <c r="Z124" s="32">
        <v>-83032</v>
      </c>
      <c r="AA124" s="32">
        <v>-74895</v>
      </c>
      <c r="AB124" s="32">
        <v>-78266</v>
      </c>
      <c r="AC124" s="32">
        <v>-94938</v>
      </c>
      <c r="AD124" s="32">
        <v>-95510</v>
      </c>
      <c r="AE124" s="32">
        <v>-81127</v>
      </c>
      <c r="AF124" s="32">
        <v>-94264</v>
      </c>
      <c r="AG124" s="29"/>
      <c r="AH124" s="32">
        <v>-57007</v>
      </c>
      <c r="AI124" s="32">
        <v>-46823</v>
      </c>
      <c r="AJ124" s="32">
        <v>-47912</v>
      </c>
      <c r="AK124" s="32">
        <v>-28261</v>
      </c>
      <c r="AL124" s="32">
        <v>-34096</v>
      </c>
      <c r="AM124" s="32">
        <v>-37212</v>
      </c>
      <c r="AN124" s="32">
        <v>-23374</v>
      </c>
      <c r="AO124" s="32">
        <v>4281</v>
      </c>
      <c r="AP124" s="32">
        <v>-372</v>
      </c>
      <c r="AQ124" s="32">
        <v>8012</v>
      </c>
      <c r="AR124" s="32">
        <v>-8042</v>
      </c>
      <c r="AS124" s="32">
        <v>-12407</v>
      </c>
      <c r="AT124" s="32">
        <v>-19137</v>
      </c>
      <c r="AU124" s="32">
        <v>-45700</v>
      </c>
      <c r="AV124" s="32">
        <v>-49735</v>
      </c>
      <c r="AW124" s="32">
        <v>-21821</v>
      </c>
      <c r="AX124" s="32">
        <v>-27353</v>
      </c>
      <c r="AY124" s="32">
        <v>-21652</v>
      </c>
      <c r="AZ124" s="32">
        <v>-16550</v>
      </c>
      <c r="BA124" s="32">
        <v>-13046</v>
      </c>
      <c r="BB124" s="32">
        <v>-25932</v>
      </c>
      <c r="BC124" s="32">
        <v>-23984</v>
      </c>
      <c r="BD124" s="32">
        <v>-15343</v>
      </c>
      <c r="BE124" s="32">
        <v>-30575</v>
      </c>
      <c r="BF124" s="32">
        <v>-26654</v>
      </c>
      <c r="BG124" s="32">
        <v>-37925</v>
      </c>
      <c r="BH124" s="32">
        <v>-41626</v>
      </c>
      <c r="BI124" s="32">
        <v>-33422</v>
      </c>
      <c r="BJ124" s="32">
        <v>-45508</v>
      </c>
      <c r="BK124" s="32">
        <v>-43489</v>
      </c>
      <c r="BL124" s="32">
        <v>-44730</v>
      </c>
      <c r="BM124" s="32">
        <v>-43644</v>
      </c>
      <c r="BN124" s="32">
        <v>-19976</v>
      </c>
      <c r="BO124" s="32">
        <v>-17953</v>
      </c>
      <c r="BP124" s="32">
        <v>-16840</v>
      </c>
      <c r="BQ124" s="32">
        <v>-3898</v>
      </c>
      <c r="BR124" s="32">
        <v>24377</v>
      </c>
      <c r="BS124" s="32">
        <v>64130</v>
      </c>
      <c r="BT124" s="32">
        <v>75315</v>
      </c>
      <c r="BU124" s="32">
        <v>43785</v>
      </c>
      <c r="BV124" s="32">
        <v>52752</v>
      </c>
      <c r="BW124" s="32">
        <v>91225</v>
      </c>
      <c r="BX124" s="32">
        <v>102728</v>
      </c>
      <c r="BY124" s="32">
        <v>83919</v>
      </c>
      <c r="BZ124" s="32">
        <v>115557</v>
      </c>
      <c r="CA124" s="32">
        <v>150004</v>
      </c>
      <c r="CB124" s="32">
        <v>95542</v>
      </c>
    </row>
    <row r="125" spans="1:80" x14ac:dyDescent="0.55000000000000004">
      <c r="A125" s="37">
        <f t="shared" si="3"/>
        <v>117</v>
      </c>
      <c r="B125" s="34" t="s">
        <v>651</v>
      </c>
      <c r="C125" s="32">
        <v>3367</v>
      </c>
      <c r="D125" s="32">
        <v>4850</v>
      </c>
      <c r="E125" s="32">
        <v>6228</v>
      </c>
      <c r="F125" s="32">
        <v>5860</v>
      </c>
      <c r="G125" s="32">
        <v>5140</v>
      </c>
      <c r="H125" s="32">
        <v>4951</v>
      </c>
      <c r="I125" s="32">
        <v>4801</v>
      </c>
      <c r="J125" s="32">
        <v>4649</v>
      </c>
      <c r="K125" s="32">
        <v>4831</v>
      </c>
      <c r="L125" s="32">
        <v>4038</v>
      </c>
      <c r="M125" s="32">
        <v>3659</v>
      </c>
      <c r="N125" s="32">
        <v>3394</v>
      </c>
      <c r="O125" s="32">
        <v>3848</v>
      </c>
      <c r="P125" s="32">
        <v>3565</v>
      </c>
      <c r="Q125" s="32">
        <v>3041</v>
      </c>
      <c r="R125" s="32">
        <v>2090</v>
      </c>
      <c r="S125" s="32">
        <v>2412</v>
      </c>
      <c r="T125" s="32">
        <v>2308</v>
      </c>
      <c r="U125" s="32">
        <v>1969</v>
      </c>
      <c r="V125" s="32">
        <v>2291</v>
      </c>
      <c r="W125" s="32">
        <v>1927</v>
      </c>
      <c r="X125" s="32">
        <v>1602</v>
      </c>
      <c r="Y125" s="32">
        <v>1886</v>
      </c>
      <c r="Z125" s="32">
        <v>1860</v>
      </c>
      <c r="AA125" s="32">
        <v>1849</v>
      </c>
      <c r="AB125" s="32">
        <v>1823</v>
      </c>
      <c r="AC125" s="32">
        <v>1806</v>
      </c>
      <c r="AD125" s="32">
        <v>2282</v>
      </c>
      <c r="AE125" s="32">
        <v>2240</v>
      </c>
      <c r="AF125" s="32">
        <v>2266</v>
      </c>
      <c r="AG125" s="29"/>
      <c r="AH125" s="32">
        <v>3371</v>
      </c>
      <c r="AI125" s="32">
        <v>3957</v>
      </c>
      <c r="AJ125" s="32">
        <v>3958</v>
      </c>
      <c r="AK125" s="32">
        <v>4733</v>
      </c>
      <c r="AL125" s="32">
        <v>4405</v>
      </c>
      <c r="AM125" s="32">
        <v>4786</v>
      </c>
      <c r="AN125" s="32">
        <v>5013</v>
      </c>
      <c r="AO125" s="32">
        <v>5507</v>
      </c>
      <c r="AP125" s="32">
        <v>6716</v>
      </c>
      <c r="AQ125" s="32">
        <v>7280</v>
      </c>
      <c r="AR125" s="32">
        <v>7064</v>
      </c>
      <c r="AS125" s="32">
        <v>7063</v>
      </c>
      <c r="AT125" s="32">
        <v>7329</v>
      </c>
      <c r="AU125" s="32">
        <v>6298</v>
      </c>
      <c r="AV125" s="32">
        <v>6775</v>
      </c>
      <c r="AW125" s="32">
        <v>7025</v>
      </c>
      <c r="AX125" s="32">
        <v>7222</v>
      </c>
      <c r="AY125" s="32">
        <v>8093</v>
      </c>
      <c r="AZ125" s="32">
        <v>8125</v>
      </c>
      <c r="BA125" s="32">
        <v>8490</v>
      </c>
      <c r="BB125" s="32">
        <v>7914</v>
      </c>
      <c r="BC125" s="32">
        <v>8613</v>
      </c>
      <c r="BD125" s="32">
        <v>9000</v>
      </c>
      <c r="BE125" s="32">
        <v>6458</v>
      </c>
      <c r="BF125" s="32">
        <v>6373</v>
      </c>
      <c r="BG125" s="32">
        <v>5928</v>
      </c>
      <c r="BH125" s="32">
        <v>6134</v>
      </c>
      <c r="BI125" s="32">
        <v>6208</v>
      </c>
      <c r="BJ125" s="32">
        <v>5311</v>
      </c>
      <c r="BK125" s="32">
        <v>5451</v>
      </c>
      <c r="BL125" s="32">
        <v>5366</v>
      </c>
      <c r="BM125" s="32">
        <v>5724</v>
      </c>
      <c r="BN125" s="32">
        <v>6062</v>
      </c>
      <c r="BO125" s="32">
        <v>6082</v>
      </c>
      <c r="BP125" s="32">
        <v>6067</v>
      </c>
      <c r="BQ125" s="32">
        <v>5780</v>
      </c>
      <c r="BR125" s="32">
        <v>5695</v>
      </c>
      <c r="BS125" s="32">
        <v>5384</v>
      </c>
      <c r="BT125" s="32">
        <v>5256</v>
      </c>
      <c r="BU125" s="32">
        <v>5456</v>
      </c>
      <c r="BV125" s="32">
        <v>5331</v>
      </c>
      <c r="BW125" s="32">
        <v>6240</v>
      </c>
      <c r="BX125" s="32">
        <v>6432</v>
      </c>
      <c r="BY125" s="32">
        <v>6461</v>
      </c>
      <c r="BZ125" s="32">
        <v>7075</v>
      </c>
      <c r="CA125" s="32">
        <v>7890</v>
      </c>
      <c r="CB125" s="32">
        <v>7613</v>
      </c>
    </row>
    <row r="126" spans="1:80" x14ac:dyDescent="0.55000000000000004">
      <c r="A126" s="37">
        <f t="shared" si="3"/>
        <v>118</v>
      </c>
      <c r="B126" s="34" t="s">
        <v>652</v>
      </c>
      <c r="C126" s="29"/>
      <c r="D126" s="29"/>
      <c r="E126" s="29"/>
      <c r="F126" s="29"/>
      <c r="G126" s="29"/>
      <c r="H126" s="29"/>
      <c r="I126" s="29"/>
      <c r="J126" s="29"/>
      <c r="K126" s="29"/>
      <c r="L126" s="29"/>
      <c r="M126" s="29"/>
      <c r="N126" s="29"/>
      <c r="O126" s="32">
        <v>73</v>
      </c>
      <c r="P126" s="32">
        <v>191</v>
      </c>
      <c r="Q126" s="32">
        <v>123</v>
      </c>
      <c r="R126" s="32">
        <v>-11</v>
      </c>
      <c r="S126" s="32">
        <v>-7</v>
      </c>
      <c r="T126" s="32">
        <v>-3</v>
      </c>
      <c r="U126" s="32">
        <v>-2</v>
      </c>
      <c r="V126" s="32">
        <v>0</v>
      </c>
      <c r="W126" s="32">
        <v>-2</v>
      </c>
      <c r="X126" s="32">
        <v>-2</v>
      </c>
      <c r="Y126" s="32">
        <v>0</v>
      </c>
      <c r="Z126" s="32">
        <v>-2</v>
      </c>
      <c r="AA126" s="32">
        <v>0</v>
      </c>
      <c r="AB126" s="32">
        <v>0</v>
      </c>
      <c r="AC126" s="32">
        <v>0</v>
      </c>
      <c r="AD126" s="32">
        <v>-2</v>
      </c>
      <c r="AE126" s="32">
        <v>1</v>
      </c>
      <c r="AF126" s="32">
        <v>-2</v>
      </c>
      <c r="AG126" s="29"/>
      <c r="AH126" s="32">
        <v>7</v>
      </c>
      <c r="AI126" s="32">
        <v>7</v>
      </c>
      <c r="AJ126" s="32">
        <v>4</v>
      </c>
      <c r="AK126" s="32">
        <v>12</v>
      </c>
      <c r="AL126" s="32">
        <v>8</v>
      </c>
      <c r="AM126" s="32">
        <v>3</v>
      </c>
      <c r="AN126" s="32">
        <v>1</v>
      </c>
      <c r="AO126" s="32">
        <v>8</v>
      </c>
      <c r="AP126" s="32">
        <v>-6</v>
      </c>
      <c r="AQ126" s="32">
        <v>4</v>
      </c>
      <c r="AR126" s="32">
        <v>2</v>
      </c>
      <c r="AS126" s="32">
        <v>-3</v>
      </c>
      <c r="AT126" s="32">
        <v>-7</v>
      </c>
      <c r="AU126" s="32">
        <v>-18</v>
      </c>
      <c r="AV126" s="32">
        <v>-8</v>
      </c>
      <c r="AW126" s="32">
        <v>4</v>
      </c>
      <c r="AX126" s="32">
        <v>-1</v>
      </c>
      <c r="AY126" s="32">
        <v>4</v>
      </c>
      <c r="AZ126" s="32">
        <v>3</v>
      </c>
      <c r="BA126" s="32">
        <v>4</v>
      </c>
      <c r="BB126" s="32">
        <v>1</v>
      </c>
      <c r="BC126" s="32">
        <v>-3</v>
      </c>
      <c r="BD126" s="32">
        <v>0</v>
      </c>
      <c r="BE126" s="32">
        <v>-1</v>
      </c>
      <c r="BF126" s="32">
        <v>-2</v>
      </c>
      <c r="BG126" s="32">
        <v>-3</v>
      </c>
      <c r="BH126" s="32">
        <v>-3</v>
      </c>
      <c r="BI126" s="29"/>
      <c r="BJ126" s="32">
        <v>-2</v>
      </c>
      <c r="BK126" s="32">
        <v>-1</v>
      </c>
      <c r="BL126" s="32">
        <v>0</v>
      </c>
      <c r="BM126" s="32">
        <v>0</v>
      </c>
      <c r="BN126" s="32">
        <v>1</v>
      </c>
      <c r="BO126" s="32">
        <v>3</v>
      </c>
      <c r="BP126" s="32">
        <v>0</v>
      </c>
      <c r="BQ126" s="32">
        <v>0</v>
      </c>
      <c r="BR126" s="32">
        <v>6</v>
      </c>
      <c r="BS126" s="32">
        <v>11</v>
      </c>
      <c r="BT126" s="32">
        <v>9</v>
      </c>
      <c r="BU126" s="32">
        <v>7</v>
      </c>
      <c r="BV126" s="32">
        <v>8</v>
      </c>
      <c r="BW126" s="32">
        <v>12</v>
      </c>
      <c r="BX126" s="32">
        <v>9</v>
      </c>
      <c r="BY126" s="32">
        <v>10</v>
      </c>
      <c r="BZ126" s="32">
        <v>8</v>
      </c>
      <c r="CA126" s="32">
        <v>11</v>
      </c>
      <c r="CB126" s="32">
        <v>6</v>
      </c>
    </row>
    <row r="127" spans="1:80" x14ac:dyDescent="0.55000000000000004">
      <c r="A127" s="37">
        <f t="shared" si="3"/>
        <v>119</v>
      </c>
      <c r="B127" s="34" t="s">
        <v>653</v>
      </c>
      <c r="C127" s="29"/>
      <c r="D127" s="29"/>
      <c r="E127" s="29"/>
      <c r="F127" s="29"/>
      <c r="G127" s="29"/>
      <c r="H127" s="29"/>
      <c r="I127" s="29"/>
      <c r="J127" s="29"/>
      <c r="K127" s="29"/>
      <c r="L127" s="29"/>
      <c r="M127" s="29"/>
      <c r="N127" s="29"/>
      <c r="O127" s="29"/>
      <c r="P127" s="32">
        <v>-649</v>
      </c>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row>
    <row r="128" spans="1:80" x14ac:dyDescent="0.55000000000000004">
      <c r="A128" s="37">
        <f t="shared" si="3"/>
        <v>120</v>
      </c>
      <c r="B128" s="34" t="s">
        <v>654</v>
      </c>
      <c r="C128" s="32">
        <v>-37262</v>
      </c>
      <c r="D128" s="32">
        <v>-36041</v>
      </c>
      <c r="E128" s="32">
        <v>-33839</v>
      </c>
      <c r="F128" s="32">
        <v>-26944</v>
      </c>
      <c r="G128" s="32">
        <v>-25557</v>
      </c>
      <c r="H128" s="32">
        <v>-26933</v>
      </c>
      <c r="I128" s="32">
        <v>-21505</v>
      </c>
      <c r="J128" s="32">
        <v>-13659</v>
      </c>
      <c r="K128" s="32">
        <v>-14351</v>
      </c>
      <c r="L128" s="32">
        <v>-1772</v>
      </c>
      <c r="M128" s="32">
        <v>-13144</v>
      </c>
      <c r="N128" s="32">
        <v>-11386</v>
      </c>
      <c r="O128" s="32">
        <v>-37399</v>
      </c>
      <c r="P128" s="32">
        <v>-23211</v>
      </c>
      <c r="Q128" s="32">
        <v>-35718</v>
      </c>
      <c r="R128" s="32">
        <v>-70134</v>
      </c>
      <c r="S128" s="32">
        <v>-61655</v>
      </c>
      <c r="T128" s="32">
        <v>-55953</v>
      </c>
      <c r="U128" s="32">
        <v>-66977</v>
      </c>
      <c r="V128" s="32">
        <v>-62992</v>
      </c>
      <c r="W128" s="32">
        <v>-63172</v>
      </c>
      <c r="X128" s="32">
        <v>-76920</v>
      </c>
      <c r="Y128" s="32">
        <v>-78388</v>
      </c>
      <c r="Z128" s="32">
        <v>-84429</v>
      </c>
      <c r="AA128" s="32">
        <v>-76331</v>
      </c>
      <c r="AB128" s="32">
        <v>-79720</v>
      </c>
      <c r="AC128" s="32">
        <v>-96026</v>
      </c>
      <c r="AD128" s="32">
        <v>-96093</v>
      </c>
      <c r="AE128" s="32">
        <v>-81789</v>
      </c>
      <c r="AF128" s="32">
        <v>-94789</v>
      </c>
      <c r="AG128" s="29"/>
      <c r="AH128" s="32">
        <v>-55772</v>
      </c>
      <c r="AI128" s="32">
        <v>-46129</v>
      </c>
      <c r="AJ128" s="32">
        <v>-46814</v>
      </c>
      <c r="AK128" s="32">
        <v>-28416</v>
      </c>
      <c r="AL128" s="32">
        <v>-33436</v>
      </c>
      <c r="AM128" s="32">
        <v>-37212</v>
      </c>
      <c r="AN128" s="32">
        <v>-23619</v>
      </c>
      <c r="AO128" s="32">
        <v>-4853</v>
      </c>
      <c r="AP128" s="32">
        <v>-11633</v>
      </c>
      <c r="AQ128" s="32">
        <v>-3685</v>
      </c>
      <c r="AR128" s="32">
        <v>-18534</v>
      </c>
      <c r="AS128" s="32">
        <v>-19315</v>
      </c>
      <c r="AT128" s="32">
        <v>-27296</v>
      </c>
      <c r="AU128" s="32">
        <v>-52987</v>
      </c>
      <c r="AV128" s="32">
        <v>-57439</v>
      </c>
      <c r="AW128" s="32">
        <v>-29761</v>
      </c>
      <c r="AX128" s="32">
        <v>-35453</v>
      </c>
      <c r="AY128" s="32">
        <v>-30607</v>
      </c>
      <c r="AZ128" s="32">
        <v>-25471</v>
      </c>
      <c r="BA128" s="32">
        <v>-21540</v>
      </c>
      <c r="BB128" s="32">
        <v>-34533</v>
      </c>
      <c r="BC128" s="32">
        <v>-33243</v>
      </c>
      <c r="BD128" s="32">
        <v>-24963</v>
      </c>
      <c r="BE128" s="32">
        <v>-37032</v>
      </c>
      <c r="BF128" s="32">
        <v>-33520</v>
      </c>
      <c r="BG128" s="32">
        <v>-44326</v>
      </c>
      <c r="BH128" s="32">
        <v>-48218</v>
      </c>
      <c r="BI128" s="32">
        <v>-39630</v>
      </c>
      <c r="BJ128" s="32">
        <v>-51210</v>
      </c>
      <c r="BK128" s="32">
        <v>-49258</v>
      </c>
      <c r="BL128" s="32">
        <v>-50404</v>
      </c>
      <c r="BM128" s="32">
        <v>-49368</v>
      </c>
      <c r="BN128" s="32">
        <v>-26253</v>
      </c>
      <c r="BO128" s="32">
        <v>-24225</v>
      </c>
      <c r="BP128" s="32">
        <v>-23082</v>
      </c>
      <c r="BQ128" s="32">
        <v>-9678</v>
      </c>
      <c r="BR128" s="32">
        <v>18546</v>
      </c>
      <c r="BS128" s="32">
        <v>58662</v>
      </c>
      <c r="BT128" s="32">
        <v>69989</v>
      </c>
      <c r="BU128" s="32">
        <v>38322</v>
      </c>
      <c r="BV128" s="32">
        <v>47371</v>
      </c>
      <c r="BW128" s="32">
        <v>84973</v>
      </c>
      <c r="BX128" s="32">
        <v>96287</v>
      </c>
      <c r="BY128" s="32">
        <v>77448</v>
      </c>
      <c r="BZ128" s="32">
        <v>108474</v>
      </c>
      <c r="CA128" s="32">
        <v>142103</v>
      </c>
      <c r="CB128" s="32">
        <v>87923</v>
      </c>
    </row>
    <row r="129" spans="1:80" x14ac:dyDescent="0.55000000000000004">
      <c r="A129" s="37">
        <f t="shared" si="3"/>
        <v>121</v>
      </c>
      <c r="B129" s="33" t="s">
        <v>655</v>
      </c>
      <c r="C129" s="29"/>
      <c r="D129" s="29"/>
      <c r="E129" s="29"/>
      <c r="F129" s="29"/>
      <c r="G129" s="29"/>
      <c r="H129" s="32">
        <v>301</v>
      </c>
      <c r="I129" s="32">
        <v>301</v>
      </c>
      <c r="J129" s="32">
        <v>301</v>
      </c>
      <c r="K129" s="32">
        <v>301</v>
      </c>
      <c r="L129" s="32">
        <v>598</v>
      </c>
      <c r="M129" s="32">
        <v>598</v>
      </c>
      <c r="N129" s="32">
        <v>598</v>
      </c>
      <c r="O129" s="32">
        <v>598</v>
      </c>
      <c r="P129" s="32">
        <v>877</v>
      </c>
      <c r="Q129" s="32">
        <v>865</v>
      </c>
      <c r="R129" s="32">
        <v>838</v>
      </c>
      <c r="S129" s="32">
        <v>835</v>
      </c>
      <c r="T129" s="32">
        <v>1113</v>
      </c>
      <c r="U129" s="32">
        <v>1056</v>
      </c>
      <c r="V129" s="32">
        <v>1022</v>
      </c>
      <c r="W129" s="32">
        <v>1017</v>
      </c>
      <c r="X129" s="32">
        <v>1191</v>
      </c>
      <c r="Y129" s="32">
        <v>1162</v>
      </c>
      <c r="Z129" s="32">
        <v>1143</v>
      </c>
      <c r="AA129" s="32">
        <v>1128</v>
      </c>
      <c r="AB129" s="32">
        <v>1266</v>
      </c>
      <c r="AC129" s="32">
        <v>1262</v>
      </c>
      <c r="AD129" s="32">
        <v>1237</v>
      </c>
      <c r="AE129" s="32">
        <v>1209</v>
      </c>
      <c r="AF129" s="32">
        <v>1330</v>
      </c>
      <c r="AG129" s="29"/>
      <c r="AH129" s="32">
        <v>1251</v>
      </c>
      <c r="AI129" s="32">
        <v>1215</v>
      </c>
      <c r="AJ129" s="32">
        <v>1162</v>
      </c>
      <c r="AK129" s="32">
        <v>1120</v>
      </c>
      <c r="AL129" s="32">
        <v>1042</v>
      </c>
      <c r="AM129" s="32">
        <v>1123</v>
      </c>
      <c r="AN129" s="32">
        <v>983</v>
      </c>
      <c r="AO129" s="32">
        <v>944</v>
      </c>
      <c r="AP129" s="32">
        <v>853</v>
      </c>
      <c r="AQ129" s="32">
        <v>1015</v>
      </c>
      <c r="AR129" s="32">
        <v>905</v>
      </c>
      <c r="AS129" s="32">
        <v>889</v>
      </c>
      <c r="AT129" s="32">
        <v>837</v>
      </c>
      <c r="AU129" s="32">
        <v>1007</v>
      </c>
      <c r="AV129" s="32">
        <v>937</v>
      </c>
      <c r="AW129" s="32">
        <v>911</v>
      </c>
      <c r="AX129" s="32">
        <v>879</v>
      </c>
      <c r="AY129" s="32">
        <v>858</v>
      </c>
      <c r="AZ129" s="32">
        <v>793</v>
      </c>
      <c r="BA129" s="32">
        <v>731</v>
      </c>
      <c r="BB129" s="32">
        <v>686</v>
      </c>
      <c r="BC129" s="32">
        <v>649</v>
      </c>
      <c r="BD129" s="32">
        <v>620</v>
      </c>
      <c r="BE129" s="32">
        <v>546</v>
      </c>
      <c r="BF129" s="32">
        <v>495</v>
      </c>
      <c r="BG129" s="32">
        <v>476</v>
      </c>
      <c r="BH129" s="32">
        <v>461</v>
      </c>
      <c r="BI129" s="32">
        <v>448</v>
      </c>
      <c r="BJ129" s="32">
        <v>393</v>
      </c>
      <c r="BK129" s="32">
        <v>319</v>
      </c>
      <c r="BL129" s="32">
        <v>308</v>
      </c>
      <c r="BM129" s="32">
        <v>268</v>
      </c>
      <c r="BN129" s="32">
        <v>214</v>
      </c>
      <c r="BO129" s="32">
        <v>187</v>
      </c>
      <c r="BP129" s="32">
        <v>175</v>
      </c>
      <c r="BQ129" s="32">
        <v>175</v>
      </c>
      <c r="BR129" s="32">
        <v>130</v>
      </c>
      <c r="BS129" s="32">
        <v>73</v>
      </c>
      <c r="BT129" s="32">
        <v>61</v>
      </c>
      <c r="BU129" s="32">
        <v>57</v>
      </c>
      <c r="BV129" s="32">
        <v>42</v>
      </c>
      <c r="BW129" s="29"/>
      <c r="BX129" s="29"/>
      <c r="BY129" s="29"/>
      <c r="BZ129" s="29"/>
      <c r="CA129" s="29"/>
      <c r="CB129" s="29"/>
    </row>
    <row r="130" spans="1:80" x14ac:dyDescent="0.55000000000000004">
      <c r="A130" s="37">
        <f t="shared" si="3"/>
        <v>122</v>
      </c>
      <c r="B130" s="31" t="s">
        <v>656</v>
      </c>
      <c r="C130" s="32">
        <v>7641</v>
      </c>
      <c r="D130" s="32">
        <v>7533</v>
      </c>
      <c r="E130" s="32">
        <v>7775</v>
      </c>
      <c r="F130" s="32">
        <v>8903</v>
      </c>
      <c r="G130" s="32">
        <v>9834</v>
      </c>
      <c r="H130" s="32">
        <v>8278</v>
      </c>
      <c r="I130" s="32">
        <v>9070</v>
      </c>
      <c r="J130" s="32">
        <v>9917</v>
      </c>
      <c r="K130" s="32">
        <v>10385</v>
      </c>
      <c r="L130" s="32">
        <v>10254</v>
      </c>
      <c r="M130" s="32">
        <v>9972</v>
      </c>
      <c r="N130" s="32">
        <v>10072</v>
      </c>
      <c r="O130" s="32">
        <v>9591</v>
      </c>
      <c r="P130" s="32">
        <v>10042</v>
      </c>
      <c r="Q130" s="32">
        <v>9721</v>
      </c>
      <c r="R130" s="32">
        <v>8124</v>
      </c>
      <c r="S130" s="32">
        <v>8642</v>
      </c>
      <c r="T130" s="32">
        <v>8723</v>
      </c>
      <c r="U130" s="32">
        <v>8683</v>
      </c>
      <c r="V130" s="32">
        <v>9139</v>
      </c>
      <c r="W130" s="32">
        <v>9788</v>
      </c>
      <c r="X130" s="32">
        <v>9443</v>
      </c>
      <c r="Y130" s="32">
        <v>9697</v>
      </c>
      <c r="Z130" s="32">
        <v>9526</v>
      </c>
      <c r="AA130" s="32">
        <v>10337</v>
      </c>
      <c r="AB130" s="32">
        <v>10198</v>
      </c>
      <c r="AC130" s="32">
        <v>9957</v>
      </c>
      <c r="AD130" s="32">
        <v>10437</v>
      </c>
      <c r="AE130" s="32">
        <v>9813</v>
      </c>
      <c r="AF130" s="32">
        <v>10215</v>
      </c>
      <c r="AG130" s="29"/>
      <c r="AH130" s="32">
        <v>12244</v>
      </c>
      <c r="AI130" s="32">
        <v>12700</v>
      </c>
      <c r="AJ130" s="32">
        <v>12069</v>
      </c>
      <c r="AK130" s="32">
        <v>12810</v>
      </c>
      <c r="AL130" s="32">
        <v>12468</v>
      </c>
      <c r="AM130" s="32">
        <v>11962</v>
      </c>
      <c r="AN130" s="32">
        <v>12472</v>
      </c>
      <c r="AO130" s="32">
        <v>13218</v>
      </c>
      <c r="AP130" s="32">
        <v>11503</v>
      </c>
      <c r="AQ130" s="32">
        <v>11152</v>
      </c>
      <c r="AR130" s="32">
        <v>9546</v>
      </c>
      <c r="AS130" s="32">
        <v>10636</v>
      </c>
      <c r="AT130" s="32">
        <v>10374</v>
      </c>
      <c r="AU130" s="32">
        <v>9288</v>
      </c>
      <c r="AV130" s="32">
        <v>9475</v>
      </c>
      <c r="AW130" s="32">
        <v>11621</v>
      </c>
      <c r="AX130" s="32">
        <v>11658</v>
      </c>
      <c r="AY130" s="32">
        <v>11558</v>
      </c>
      <c r="AZ130" s="32">
        <v>12002</v>
      </c>
      <c r="BA130" s="32">
        <v>12983</v>
      </c>
      <c r="BB130" s="32">
        <v>12795</v>
      </c>
      <c r="BC130" s="32">
        <v>12431</v>
      </c>
      <c r="BD130" s="32">
        <v>12961</v>
      </c>
      <c r="BE130" s="32">
        <v>13149</v>
      </c>
      <c r="BF130" s="32">
        <v>12953</v>
      </c>
      <c r="BG130" s="32">
        <v>12629</v>
      </c>
      <c r="BH130" s="32">
        <v>13100</v>
      </c>
      <c r="BI130" s="32">
        <v>13726</v>
      </c>
      <c r="BJ130" s="32">
        <v>12498</v>
      </c>
      <c r="BK130" s="32">
        <v>14125</v>
      </c>
      <c r="BL130" s="32">
        <v>14312</v>
      </c>
      <c r="BM130" s="32">
        <v>14507</v>
      </c>
      <c r="BN130" s="32">
        <v>15345</v>
      </c>
      <c r="BO130" s="32">
        <v>16903</v>
      </c>
      <c r="BP130" s="32">
        <v>17532</v>
      </c>
      <c r="BQ130" s="32">
        <v>18740</v>
      </c>
      <c r="BR130" s="32">
        <v>20267</v>
      </c>
      <c r="BS130" s="32">
        <v>23916</v>
      </c>
      <c r="BT130" s="32">
        <v>24604</v>
      </c>
      <c r="BU130" s="32">
        <v>23323</v>
      </c>
      <c r="BV130" s="32">
        <v>26075</v>
      </c>
      <c r="BW130" s="32">
        <v>28122</v>
      </c>
      <c r="BX130" s="32">
        <v>29186</v>
      </c>
      <c r="BY130" s="32">
        <v>28385</v>
      </c>
      <c r="BZ130" s="32">
        <v>29818</v>
      </c>
      <c r="CA130" s="32">
        <v>31121</v>
      </c>
      <c r="CB130" s="32">
        <v>30663</v>
      </c>
    </row>
    <row r="131" spans="1:80" x14ac:dyDescent="0.55000000000000004">
      <c r="A131" s="37">
        <f t="shared" si="3"/>
        <v>123</v>
      </c>
      <c r="B131" s="30" t="s">
        <v>585</v>
      </c>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row>
    <row r="132" spans="1:80" x14ac:dyDescent="0.55000000000000004">
      <c r="A132" s="37">
        <f t="shared" si="3"/>
        <v>124</v>
      </c>
      <c r="B132" s="115" t="s">
        <v>268</v>
      </c>
      <c r="C132" s="116">
        <v>66.639868305195051</v>
      </c>
      <c r="D132" s="116">
        <v>65.986224101351837</v>
      </c>
      <c r="E132" s="116">
        <v>66.245284205652126</v>
      </c>
      <c r="F132" s="116">
        <v>41.757417062931559</v>
      </c>
      <c r="G132" s="116">
        <v>41.759367633510699</v>
      </c>
      <c r="H132" s="116">
        <v>42.777708053871763</v>
      </c>
      <c r="I132" s="116">
        <v>43.714753326514661</v>
      </c>
      <c r="J132" s="116">
        <v>45.266497675503309</v>
      </c>
      <c r="K132" s="116">
        <v>44.943834567270869</v>
      </c>
      <c r="L132" s="116">
        <v>46.517125277206311</v>
      </c>
      <c r="M132" s="116">
        <v>46.06010669676062</v>
      </c>
      <c r="N132" s="116">
        <v>46.619871312776802</v>
      </c>
      <c r="O132" s="116">
        <v>46.899074598517146</v>
      </c>
      <c r="P132" s="116">
        <v>47.812669412192811</v>
      </c>
      <c r="Q132" s="116">
        <v>47.647689172910702</v>
      </c>
      <c r="R132" s="116">
        <v>48.770358568014316</v>
      </c>
      <c r="S132" s="116">
        <v>49.491489919764533</v>
      </c>
      <c r="T132" s="116">
        <v>50.685079458947911</v>
      </c>
      <c r="U132" s="116">
        <v>50.542928447379111</v>
      </c>
      <c r="V132" s="116">
        <v>53.12263371087618</v>
      </c>
      <c r="W132" s="116">
        <v>53.702648124543487</v>
      </c>
      <c r="X132" s="116">
        <v>53.620310751145183</v>
      </c>
      <c r="Y132" s="116">
        <v>53.0983933477753</v>
      </c>
      <c r="Z132" s="116">
        <v>51.822303306905852</v>
      </c>
      <c r="AA132" s="116">
        <v>54.106920787092371</v>
      </c>
      <c r="AB132" s="116">
        <v>54.502813050333629</v>
      </c>
      <c r="AC132" s="116">
        <v>54.27809298078683</v>
      </c>
      <c r="AD132" s="116">
        <v>54.401516435448592</v>
      </c>
      <c r="AE132" s="116">
        <v>56.102612579899827</v>
      </c>
      <c r="AF132" s="116">
        <v>55.94025452029603</v>
      </c>
      <c r="AG132" s="114"/>
      <c r="AH132" s="116">
        <v>55.402830768749524</v>
      </c>
      <c r="AI132" s="116">
        <v>54.798860304277255</v>
      </c>
      <c r="AJ132" s="116">
        <v>55.49335863377609</v>
      </c>
      <c r="AK132" s="116">
        <v>55.576046788249286</v>
      </c>
      <c r="AL132" s="116">
        <v>57.578885619830203</v>
      </c>
      <c r="AM132" s="116">
        <v>56.875592677321016</v>
      </c>
      <c r="AN132" s="116">
        <v>55.260573959920897</v>
      </c>
      <c r="AO132" s="116">
        <v>55.012255546291911</v>
      </c>
      <c r="AP132" s="116">
        <v>54.133364289960021</v>
      </c>
      <c r="AQ132" s="116">
        <v>54.555631715046559</v>
      </c>
      <c r="AR132" s="116">
        <v>54.268331363475497</v>
      </c>
      <c r="AS132" s="116">
        <v>52.774269445629784</v>
      </c>
      <c r="AT132" s="116">
        <v>54.086696838901872</v>
      </c>
      <c r="AU132" s="116">
        <v>54.205738550826624</v>
      </c>
      <c r="AV132" s="116">
        <v>53.056204146313355</v>
      </c>
      <c r="AW132" s="116">
        <v>50.798582390165507</v>
      </c>
      <c r="AX132" s="116">
        <v>53.126881429323582</v>
      </c>
      <c r="AY132" s="116">
        <v>53.705954102597389</v>
      </c>
      <c r="AZ132" s="116">
        <v>53.800995501453464</v>
      </c>
      <c r="BA132" s="116">
        <v>56.493983711358261</v>
      </c>
      <c r="BB132" s="116">
        <v>58.422868575082163</v>
      </c>
      <c r="BC132" s="116">
        <v>57.419142608822362</v>
      </c>
      <c r="BD132" s="116">
        <v>57.550057224771969</v>
      </c>
      <c r="BE132" s="116">
        <v>56.28801371128813</v>
      </c>
      <c r="BF132" s="116">
        <v>52.280671249289256</v>
      </c>
      <c r="BG132" s="116">
        <v>51.396883953969152</v>
      </c>
      <c r="BH132" s="116">
        <v>51.362494831784147</v>
      </c>
      <c r="BI132" s="116">
        <v>51.858343727836733</v>
      </c>
      <c r="BJ132" s="116">
        <v>53.730473504925591</v>
      </c>
      <c r="BK132" s="116">
        <v>55.370728381094423</v>
      </c>
      <c r="BL132" s="116">
        <v>54.078699901163972</v>
      </c>
      <c r="BM132" s="116">
        <v>55.456179575604459</v>
      </c>
      <c r="BN132" s="116">
        <v>56.635928359406982</v>
      </c>
      <c r="BO132" s="116">
        <v>56.507804478319244</v>
      </c>
      <c r="BP132" s="116">
        <v>55.878806140903691</v>
      </c>
      <c r="BQ132" s="116">
        <v>56.639262632137076</v>
      </c>
      <c r="BR132" s="116">
        <v>58.018462604798657</v>
      </c>
      <c r="BS132" s="116">
        <v>57.67848828626262</v>
      </c>
      <c r="BT132" s="116">
        <v>56.780588184066907</v>
      </c>
      <c r="BU132" s="116">
        <v>56.307295739566129</v>
      </c>
      <c r="BV132" s="116">
        <v>57.135857356710908</v>
      </c>
      <c r="BW132" s="116">
        <v>57.469503100173938</v>
      </c>
      <c r="BX132" s="116">
        <v>56.803043034443199</v>
      </c>
      <c r="BY132" s="116">
        <v>55.581874461080858</v>
      </c>
      <c r="BZ132" s="116">
        <v>56.276098434347944</v>
      </c>
      <c r="CA132" s="116">
        <v>57.147913220088029</v>
      </c>
      <c r="CB132" s="116">
        <v>56.46578780389018</v>
      </c>
    </row>
    <row r="133" spans="1:80" x14ac:dyDescent="0.55000000000000004">
      <c r="A133" s="37">
        <f t="shared" si="3"/>
        <v>125</v>
      </c>
      <c r="B133" s="115" t="s">
        <v>238</v>
      </c>
      <c r="C133" s="116">
        <v>3.3426913594225773</v>
      </c>
      <c r="D133" s="116">
        <v>5.0286145984351851</v>
      </c>
      <c r="E133" s="116">
        <v>5.2810009391502488</v>
      </c>
      <c r="F133" s="116">
        <v>1.3791510895054724</v>
      </c>
      <c r="G133" s="116">
        <v>2.5130450311137977</v>
      </c>
      <c r="H133" s="116">
        <v>3.2415083212892561</v>
      </c>
      <c r="I133" s="116">
        <v>5.2672049931150093</v>
      </c>
      <c r="J133" s="116">
        <v>2.3090997793342511</v>
      </c>
      <c r="K133" s="116">
        <v>2.305664531660784</v>
      </c>
      <c r="L133" s="116">
        <v>2.8240639336215114</v>
      </c>
      <c r="M133" s="116">
        <v>4.1803948398358362</v>
      </c>
      <c r="N133" s="116">
        <v>2.2387442845893823</v>
      </c>
      <c r="O133" s="116">
        <v>3.0385542339985352</v>
      </c>
      <c r="P133" s="116">
        <v>2.7070601956318217</v>
      </c>
      <c r="Q133" s="116">
        <v>3.7857281674694945</v>
      </c>
      <c r="R133" s="116">
        <v>1.8321770169270426</v>
      </c>
      <c r="S133" s="116">
        <v>2.1475376569818181</v>
      </c>
      <c r="T133" s="116">
        <v>2.3879721696478553</v>
      </c>
      <c r="U133" s="116">
        <v>3.4110910080978059</v>
      </c>
      <c r="V133" s="116">
        <v>-0.73308084733547196</v>
      </c>
      <c r="W133" s="116">
        <v>2.2108670245709976</v>
      </c>
      <c r="X133" s="116">
        <v>2.7276609610294829</v>
      </c>
      <c r="Y133" s="116">
        <v>4.1765986112550522</v>
      </c>
      <c r="Z133" s="116">
        <v>-0.82435020696275585</v>
      </c>
      <c r="AA133" s="116">
        <v>2.8426222970702248</v>
      </c>
      <c r="AB133" s="116">
        <v>2.8596897515071311</v>
      </c>
      <c r="AC133" s="116">
        <v>3.4293201907345416</v>
      </c>
      <c r="AD133" s="116">
        <v>0.56837296269518078</v>
      </c>
      <c r="AE133" s="116">
        <v>2.8700241213114306</v>
      </c>
      <c r="AF133" s="116">
        <v>3.6256582002114146</v>
      </c>
      <c r="AG133" s="114"/>
      <c r="AH133" s="114"/>
      <c r="AI133" s="116">
        <v>1.3486916906477642</v>
      </c>
      <c r="AJ133" s="116">
        <v>3.652042201757749</v>
      </c>
      <c r="AK133" s="116">
        <v>4.1510459114371097</v>
      </c>
      <c r="AL133" s="116">
        <v>3.9899281828763273</v>
      </c>
      <c r="AM133" s="116">
        <v>1.015857518542431</v>
      </c>
      <c r="AN133" s="116">
        <v>3.0524674941253962</v>
      </c>
      <c r="AO133" s="116">
        <v>4.5590620817509819</v>
      </c>
      <c r="AP133" s="116">
        <v>1.8784171958964337</v>
      </c>
      <c r="AQ133" s="116">
        <v>3.4656736423791052</v>
      </c>
      <c r="AR133" s="116">
        <v>5.24963630648777</v>
      </c>
      <c r="AS133" s="116">
        <v>4.6224283200996181</v>
      </c>
      <c r="AT133" s="114"/>
      <c r="AU133" s="116">
        <v>4.3769222007062307</v>
      </c>
      <c r="AV133" s="116">
        <v>5.5171042677008932</v>
      </c>
      <c r="AW133" s="116">
        <v>6.0486037227038585</v>
      </c>
      <c r="AX133" s="116">
        <v>3.5676565342701831</v>
      </c>
      <c r="AY133" s="116">
        <v>4.6587806309886304</v>
      </c>
      <c r="AZ133" s="116">
        <v>5.5428812022731986</v>
      </c>
      <c r="BA133" s="116">
        <v>6.5846326464334597</v>
      </c>
      <c r="BB133" s="116">
        <v>3.4728135491494267</v>
      </c>
      <c r="BC133" s="116">
        <v>4.4530035942073196</v>
      </c>
      <c r="BD133" s="116">
        <v>4.6464282588483314</v>
      </c>
      <c r="BE133" s="116">
        <v>6.7037215031299766</v>
      </c>
      <c r="BF133" s="116">
        <v>3.2122405316962732</v>
      </c>
      <c r="BG133" s="116">
        <v>3.8153473289168209</v>
      </c>
      <c r="BH133" s="116">
        <v>5.7907043955755233</v>
      </c>
      <c r="BI133" s="116">
        <v>5.3689063171917715</v>
      </c>
      <c r="BJ133" s="116">
        <v>3.139698016744664</v>
      </c>
      <c r="BK133" s="116">
        <v>2.8024799049252693</v>
      </c>
      <c r="BL133" s="116">
        <v>4.0737895256774621</v>
      </c>
      <c r="BM133" s="116">
        <v>4.4880310983792135</v>
      </c>
      <c r="BN133" s="116">
        <v>2.807017160906073</v>
      </c>
      <c r="BO133" s="116">
        <v>2.9397740389200258</v>
      </c>
      <c r="BP133" s="116">
        <v>3.2308017983177555</v>
      </c>
      <c r="BQ133" s="116">
        <v>2.9364267757467295</v>
      </c>
      <c r="BR133" s="116">
        <v>1.8780879615117558</v>
      </c>
      <c r="BS133" s="116">
        <v>2.0711187090922953</v>
      </c>
      <c r="BT133" s="116">
        <v>1.9428619420220881</v>
      </c>
      <c r="BU133" s="116">
        <v>2.8333010492250024</v>
      </c>
      <c r="BV133" s="116">
        <v>0.50083776214833098</v>
      </c>
      <c r="BW133" s="116">
        <v>1.2089390016705208</v>
      </c>
      <c r="BX133" s="116">
        <v>1.5948517488213698</v>
      </c>
      <c r="BY133" s="116">
        <v>1.1453623340801915</v>
      </c>
      <c r="BZ133" s="116">
        <v>1.6630668892167226</v>
      </c>
      <c r="CA133" s="116">
        <v>2.6247110362947179</v>
      </c>
      <c r="CB133" s="116">
        <v>2.6940238114866255</v>
      </c>
    </row>
    <row r="134" spans="1:80" x14ac:dyDescent="0.55000000000000004">
      <c r="A134" s="37">
        <f t="shared" si="3"/>
        <v>126</v>
      </c>
      <c r="B134" s="115" t="s">
        <v>239</v>
      </c>
      <c r="C134" s="116">
        <v>2.200978131288287</v>
      </c>
      <c r="D134" s="116">
        <v>3.334075662030314</v>
      </c>
      <c r="E134" s="116">
        <v>3.4916705348393418</v>
      </c>
      <c r="F134" s="116">
        <v>0.7041412510602012</v>
      </c>
      <c r="G134" s="116">
        <v>1.0494071988383262</v>
      </c>
      <c r="H134" s="116">
        <v>1.3701854511068958</v>
      </c>
      <c r="I134" s="116">
        <v>2.2780429367358193</v>
      </c>
      <c r="J134" s="116">
        <v>1.027355764562766</v>
      </c>
      <c r="K134" s="116">
        <v>1.0399654251076567</v>
      </c>
      <c r="L134" s="116">
        <v>1.2916218406838704</v>
      </c>
      <c r="M134" s="116">
        <v>1.9351394899820018</v>
      </c>
      <c r="N134" s="116">
        <v>1.0373958421110139</v>
      </c>
      <c r="O134" s="116">
        <v>1.4207088087104009</v>
      </c>
      <c r="P134" s="116">
        <v>1.2821480002481143</v>
      </c>
      <c r="Q134" s="116">
        <v>1.8069465196174246</v>
      </c>
      <c r="R134" s="116">
        <v>0.8829062106979505</v>
      </c>
      <c r="S134" s="116">
        <v>1.0550961366939635</v>
      </c>
      <c r="T134" s="116">
        <v>1.1961735266154618</v>
      </c>
      <c r="U134" s="116">
        <v>1.726500118691882</v>
      </c>
      <c r="V134" s="116">
        <v>-0.37974173901585584</v>
      </c>
      <c r="W134" s="116">
        <v>1.1808266164906849</v>
      </c>
      <c r="X134" s="116">
        <v>1.4637009594430677</v>
      </c>
      <c r="Y134" s="116">
        <v>2.2286348205359725</v>
      </c>
      <c r="Z134" s="116">
        <v>-0.43251604171449981</v>
      </c>
      <c r="AA134" s="116">
        <v>1.5051316036001028</v>
      </c>
      <c r="AB134" s="116">
        <v>1.5529912473936318</v>
      </c>
      <c r="AC134" s="116">
        <v>1.8652615310079459</v>
      </c>
      <c r="AD134" s="116">
        <v>0.30885316799218676</v>
      </c>
      <c r="AE134" s="116">
        <v>1.5856815264460644</v>
      </c>
      <c r="AF134" s="116">
        <v>2.0311224102183014</v>
      </c>
      <c r="AG134" s="114"/>
      <c r="AH134" s="114"/>
      <c r="AI134" s="116">
        <v>0.74306758266866868</v>
      </c>
      <c r="AJ134" s="116">
        <v>2.013921504358688</v>
      </c>
      <c r="AK134" s="116">
        <v>2.3053332089777423</v>
      </c>
      <c r="AL134" s="116">
        <v>2.2567964776239458</v>
      </c>
      <c r="AM134" s="116">
        <v>0.58131440494572306</v>
      </c>
      <c r="AN134" s="116">
        <v>1.7116479605126127</v>
      </c>
      <c r="AO134" s="116">
        <v>2.5134690479149593</v>
      </c>
      <c r="AP134" s="116">
        <v>1.0252900907112097</v>
      </c>
      <c r="AQ134" s="116">
        <v>1.8835522004060552</v>
      </c>
      <c r="AR134" s="116">
        <v>2.856416462258589</v>
      </c>
      <c r="AS134" s="116">
        <v>2.4728167182475276</v>
      </c>
      <c r="AT134" s="114"/>
      <c r="AU134" s="116">
        <v>2.3699405546876586</v>
      </c>
      <c r="AV134" s="116">
        <v>2.9590046843649653</v>
      </c>
      <c r="AW134" s="116">
        <v>3.1378249441235453</v>
      </c>
      <c r="AX134" s="116">
        <v>1.8527746006825729</v>
      </c>
      <c r="AY134" s="116">
        <v>2.4888355318085726</v>
      </c>
      <c r="AZ134" s="116">
        <v>2.9795229109316161</v>
      </c>
      <c r="BA134" s="116">
        <v>3.6334970982014596</v>
      </c>
      <c r="BB134" s="116">
        <v>1.9945844454155401</v>
      </c>
      <c r="BC134" s="116">
        <v>2.5792139548941266</v>
      </c>
      <c r="BD134" s="116">
        <v>2.6710086081712547</v>
      </c>
      <c r="BE134" s="116">
        <v>3.8145491637615723</v>
      </c>
      <c r="BF134" s="116">
        <v>1.7413100789846134</v>
      </c>
      <c r="BG134" s="116">
        <v>1.9780012667413718</v>
      </c>
      <c r="BH134" s="116">
        <v>2.9752384870535598</v>
      </c>
      <c r="BI134" s="116">
        <v>2.7712731098528463</v>
      </c>
      <c r="BJ134" s="116">
        <v>1.6567730422863902</v>
      </c>
      <c r="BK134" s="116">
        <v>1.5287790175000009</v>
      </c>
      <c r="BL134" s="116">
        <v>2.2290508889145384</v>
      </c>
      <c r="BM134" s="116">
        <v>2.4585557139511005</v>
      </c>
      <c r="BN134" s="116">
        <v>1.5729135227813762</v>
      </c>
      <c r="BO134" s="116">
        <v>1.6630757071823428</v>
      </c>
      <c r="BP134" s="116">
        <v>1.8154562753946106</v>
      </c>
      <c r="BQ134" s="116">
        <v>1.6522436492971102</v>
      </c>
      <c r="BR134" s="116">
        <v>1.0766143535401131</v>
      </c>
      <c r="BS134" s="116">
        <v>1.1980329139869936</v>
      </c>
      <c r="BT134" s="116">
        <v>1.1119589664709923</v>
      </c>
      <c r="BU134" s="116">
        <v>1.6020747555893875</v>
      </c>
      <c r="BV134" s="116">
        <v>0.28404576220764355</v>
      </c>
      <c r="BW134" s="116">
        <v>0.69280046706968057</v>
      </c>
      <c r="BX134" s="116">
        <v>0.91122745222968227</v>
      </c>
      <c r="BY134" s="116">
        <v>0.64356926422728089</v>
      </c>
      <c r="BZ134" s="116">
        <v>0.93013957176306339</v>
      </c>
      <c r="CA134" s="116">
        <v>1.488767110419795</v>
      </c>
      <c r="CB134" s="116">
        <v>1.5306128104986714</v>
      </c>
    </row>
    <row r="135" spans="1:80" x14ac:dyDescent="0.55000000000000004">
      <c r="A135" s="37">
        <f t="shared" si="3"/>
        <v>127</v>
      </c>
      <c r="B135" s="115" t="s">
        <v>240</v>
      </c>
      <c r="C135" s="116">
        <v>3.1278557130933762</v>
      </c>
      <c r="D135" s="116">
        <v>4.9861115458440155</v>
      </c>
      <c r="E135" s="116">
        <v>4.8067173177215743</v>
      </c>
      <c r="F135" s="116">
        <v>1.5105519334981994</v>
      </c>
      <c r="G135" s="116">
        <v>1.4481203761646122</v>
      </c>
      <c r="H135" s="116">
        <v>1.970994468300673</v>
      </c>
      <c r="I135" s="116">
        <v>3.1404463335706962</v>
      </c>
      <c r="J135" s="116">
        <v>1.7379756933549619</v>
      </c>
      <c r="K135" s="116">
        <v>1.5309852585449457</v>
      </c>
      <c r="L135" s="116">
        <v>1.8858191858965607</v>
      </c>
      <c r="M135" s="116">
        <v>2.715566814412059</v>
      </c>
      <c r="N135" s="116">
        <v>1.8677439819254855</v>
      </c>
      <c r="O135" s="116">
        <v>2.0001004225079564</v>
      </c>
      <c r="P135" s="116">
        <v>1.8552322341620235</v>
      </c>
      <c r="Q135" s="116">
        <v>2.6503160504451344</v>
      </c>
      <c r="R135" s="116">
        <v>1.5090770564590283</v>
      </c>
      <c r="S135" s="116">
        <v>1.4514751807775674</v>
      </c>
      <c r="T135" s="116">
        <v>2.229348066191053</v>
      </c>
      <c r="U135" s="116">
        <v>2.7543923695150001</v>
      </c>
      <c r="V135" s="116">
        <v>-4.4488607283511616E-2</v>
      </c>
      <c r="W135" s="116">
        <v>2.0776505475830565</v>
      </c>
      <c r="X135" s="116">
        <v>2.2543497535985502</v>
      </c>
      <c r="Y135" s="116">
        <v>3.309203438458455</v>
      </c>
      <c r="Z135" s="116">
        <v>-3.363348886486274E-2</v>
      </c>
      <c r="AA135" s="116">
        <v>2.3955582237239921</v>
      </c>
      <c r="AB135" s="116">
        <v>2.5036113366123871</v>
      </c>
      <c r="AC135" s="116">
        <v>2.9320547432512307</v>
      </c>
      <c r="AD135" s="116">
        <v>0.79844738706603791</v>
      </c>
      <c r="AE135" s="116">
        <v>2.2548378868309555</v>
      </c>
      <c r="AF135" s="116">
        <v>3.0183131595050821</v>
      </c>
      <c r="AG135" s="114"/>
      <c r="AH135" s="114"/>
      <c r="AI135" s="116">
        <v>1.9728279915601874</v>
      </c>
      <c r="AJ135" s="116">
        <v>3.4877371683517699</v>
      </c>
      <c r="AK135" s="116">
        <v>3.7803122729578198</v>
      </c>
      <c r="AL135" s="116">
        <v>3.2982774143766198</v>
      </c>
      <c r="AM135" s="116">
        <v>0.84421444569953641</v>
      </c>
      <c r="AN135" s="116">
        <v>2.4930456540342671</v>
      </c>
      <c r="AO135" s="116">
        <v>4.9293193510195366</v>
      </c>
      <c r="AP135" s="116">
        <v>1.4081993899655934</v>
      </c>
      <c r="AQ135" s="116">
        <v>3.135465241490683</v>
      </c>
      <c r="AR135" s="116">
        <v>4.162204301762368</v>
      </c>
      <c r="AS135" s="116">
        <v>4.3159369766567552</v>
      </c>
      <c r="AT135" s="114"/>
      <c r="AU135" s="116">
        <v>4.0152147322343801</v>
      </c>
      <c r="AV135" s="116">
        <v>4.6555287731732227</v>
      </c>
      <c r="AW135" s="116">
        <v>4.8529133400273521</v>
      </c>
      <c r="AX135" s="116">
        <v>3.1069597376454614</v>
      </c>
      <c r="AY135" s="116">
        <v>3.9212741021595416</v>
      </c>
      <c r="AZ135" s="116">
        <v>4.6951685824540634</v>
      </c>
      <c r="BA135" s="116">
        <v>5.6988945427079303</v>
      </c>
      <c r="BB135" s="116">
        <v>3.0954897287675807</v>
      </c>
      <c r="BC135" s="116">
        <v>3.8483802744556845</v>
      </c>
      <c r="BD135" s="116">
        <v>3.9665951520115872</v>
      </c>
      <c r="BE135" s="116">
        <v>5.7730408051100399</v>
      </c>
      <c r="BF135" s="116">
        <v>2.5410339745123118</v>
      </c>
      <c r="BG135" s="116">
        <v>2.9413069276816692</v>
      </c>
      <c r="BH135" s="116">
        <v>4.3428078273481798</v>
      </c>
      <c r="BI135" s="116">
        <v>3.9420959309893542</v>
      </c>
      <c r="BJ135" s="116">
        <v>2.5304779367419568</v>
      </c>
      <c r="BK135" s="116">
        <v>2.0435779573406636</v>
      </c>
      <c r="BL135" s="116">
        <v>3.1458317663501214</v>
      </c>
      <c r="BM135" s="116">
        <v>3.47835074763575</v>
      </c>
      <c r="BN135" s="116">
        <v>1.9228567779998866</v>
      </c>
      <c r="BO135" s="116">
        <v>2.2234486976961247</v>
      </c>
      <c r="BP135" s="116">
        <v>2.4211723474608777</v>
      </c>
      <c r="BQ135" s="116">
        <v>2.1206637850058758</v>
      </c>
      <c r="BR135" s="116">
        <v>1.2709848352714903</v>
      </c>
      <c r="BS135" s="116">
        <v>1.3128605894495164</v>
      </c>
      <c r="BT135" s="116">
        <v>1.4239527419085656</v>
      </c>
      <c r="BU135" s="116">
        <v>2.4149239829987712</v>
      </c>
      <c r="BV135" s="116">
        <v>0.33691772587322899</v>
      </c>
      <c r="BW135" s="116">
        <v>0.8521918250336985</v>
      </c>
      <c r="BX135" s="116">
        <v>1.2120396817941619</v>
      </c>
      <c r="BY135" s="116">
        <v>0.90622042234945466</v>
      </c>
      <c r="BZ135" s="116">
        <v>1.1252652449614093</v>
      </c>
      <c r="CA135" s="116">
        <v>1.8000604960677555</v>
      </c>
      <c r="CB135" s="116">
        <v>2.4108783199062986</v>
      </c>
    </row>
    <row r="136" spans="1:80" x14ac:dyDescent="0.55000000000000004">
      <c r="A136" s="37">
        <f t="shared" si="3"/>
        <v>128</v>
      </c>
      <c r="B136" s="115" t="s">
        <v>241</v>
      </c>
      <c r="C136" s="116">
        <v>3.2425740969985286</v>
      </c>
      <c r="D136" s="116">
        <v>5.1744607011539898</v>
      </c>
      <c r="E136" s="116">
        <v>4.9388367184677984</v>
      </c>
      <c r="F136" s="116">
        <v>1.5593398433968322</v>
      </c>
      <c r="G136" s="116">
        <v>1.4784202729339901</v>
      </c>
      <c r="H136" s="116">
        <v>1.993687453856267</v>
      </c>
      <c r="I136" s="116">
        <v>3.1851534993912667</v>
      </c>
      <c r="J136" s="116">
        <v>1.7783178759895928</v>
      </c>
      <c r="K136" s="116">
        <v>1.5784364599362988</v>
      </c>
      <c r="L136" s="116">
        <v>1.9618663773058442</v>
      </c>
      <c r="M136" s="116">
        <v>2.8513706542832593</v>
      </c>
      <c r="N136" s="116">
        <v>1.9526848550898646</v>
      </c>
      <c r="O136" s="116">
        <v>2.1020575877922703</v>
      </c>
      <c r="P136" s="116">
        <v>1.9689465344692501</v>
      </c>
      <c r="Q136" s="116">
        <v>2.8275095315962018</v>
      </c>
      <c r="R136" s="116">
        <v>1.6355342726308071</v>
      </c>
      <c r="S136" s="116">
        <v>1.616982439895323</v>
      </c>
      <c r="T136" s="116">
        <v>2.5181288690286463</v>
      </c>
      <c r="U136" s="116">
        <v>3.081110725163398</v>
      </c>
      <c r="V136" s="116">
        <v>-4.8764606676419589E-2</v>
      </c>
      <c r="W136" s="116">
        <v>2.2608397404750336</v>
      </c>
      <c r="X136" s="116">
        <v>2.4663085165451384</v>
      </c>
      <c r="Y136" s="116">
        <v>3.5761252847481959</v>
      </c>
      <c r="Z136" s="116">
        <v>-3.610417860737157E-2</v>
      </c>
      <c r="AA136" s="116">
        <v>2.5272801865970114</v>
      </c>
      <c r="AB136" s="116">
        <v>2.5719780560923318</v>
      </c>
      <c r="AC136" s="116">
        <v>2.9786017325718879</v>
      </c>
      <c r="AD136" s="116">
        <v>0.81344826459703279</v>
      </c>
      <c r="AE136" s="116">
        <v>2.3359469857777588</v>
      </c>
      <c r="AF136" s="116">
        <v>3.202989012938346</v>
      </c>
      <c r="AG136" s="114"/>
      <c r="AH136" s="114"/>
      <c r="AI136" s="116">
        <v>2.0712170747551051</v>
      </c>
      <c r="AJ136" s="116">
        <v>3.7771535362247892</v>
      </c>
      <c r="AK136" s="116">
        <v>4.21084295496519</v>
      </c>
      <c r="AL136" s="116">
        <v>3.6919173952791997</v>
      </c>
      <c r="AM136" s="116">
        <v>0.96006514890581585</v>
      </c>
      <c r="AN136" s="116">
        <v>2.8001472638423821</v>
      </c>
      <c r="AO136" s="116">
        <v>5.4367164489464432</v>
      </c>
      <c r="AP136" s="116">
        <v>1.5692857451621733</v>
      </c>
      <c r="AQ136" s="116">
        <v>3.5538583958153116</v>
      </c>
      <c r="AR136" s="116">
        <v>4.822781154902672</v>
      </c>
      <c r="AS136" s="116">
        <v>5.0452740962433209</v>
      </c>
      <c r="AT136" s="114"/>
      <c r="AU136" s="116">
        <v>5.1401741642923069</v>
      </c>
      <c r="AV136" s="116">
        <v>5.9014512595177893</v>
      </c>
      <c r="AW136" s="116">
        <v>5.5057744997578695</v>
      </c>
      <c r="AX136" s="116">
        <v>3.507498285887535</v>
      </c>
      <c r="AY136" s="116">
        <v>4.8349166685958931</v>
      </c>
      <c r="AZ136" s="116">
        <v>5.7939028067742093</v>
      </c>
      <c r="BA136" s="116">
        <v>7.1801283316949434</v>
      </c>
      <c r="BB136" s="116">
        <v>3.8862332021941142</v>
      </c>
      <c r="BC136" s="116">
        <v>4.5736160196065638</v>
      </c>
      <c r="BD136" s="116">
        <v>4.5039285107137843</v>
      </c>
      <c r="BE136" s="116">
        <v>6.5629189043107452</v>
      </c>
      <c r="BF136" s="116">
        <v>2.8645260049120003</v>
      </c>
      <c r="BG136" s="116">
        <v>3.2401433548791116</v>
      </c>
      <c r="BH136" s="116">
        <v>4.8623479460692192</v>
      </c>
      <c r="BI136" s="116">
        <v>4.5382494918377629</v>
      </c>
      <c r="BJ136" s="116">
        <v>2.9287522095452356</v>
      </c>
      <c r="BK136" s="116">
        <v>2.3721676327692567</v>
      </c>
      <c r="BL136" s="116">
        <v>3.7421399351635687</v>
      </c>
      <c r="BM136" s="116">
        <v>4.2841536615267097</v>
      </c>
      <c r="BN136" s="116">
        <v>2.3745026751940816</v>
      </c>
      <c r="BO136" s="116">
        <v>2.7172891851706615</v>
      </c>
      <c r="BP136" s="116">
        <v>2.9784021130680554</v>
      </c>
      <c r="BQ136" s="116">
        <v>2.6393981492025174</v>
      </c>
      <c r="BR136" s="116">
        <v>1.5807220381752047</v>
      </c>
      <c r="BS136" s="116">
        <v>1.59825328337845</v>
      </c>
      <c r="BT136" s="116">
        <v>1.6865107183621795</v>
      </c>
      <c r="BU136" s="116">
        <v>2.8306113550214906</v>
      </c>
      <c r="BV136" s="116">
        <v>0.39575206728629364</v>
      </c>
      <c r="BW136" s="116">
        <v>1.0154150236746373</v>
      </c>
      <c r="BX136" s="116">
        <v>1.4677354724428615</v>
      </c>
      <c r="BY136" s="116">
        <v>1.091182032909213</v>
      </c>
      <c r="BZ136" s="116">
        <v>1.3468693112688497</v>
      </c>
      <c r="CA136" s="116">
        <v>2.1704303933198452</v>
      </c>
      <c r="CB136" s="116">
        <v>2.9618870010964398</v>
      </c>
    </row>
    <row r="137" spans="1:80" x14ac:dyDescent="0.55000000000000004">
      <c r="A137" s="37">
        <f t="shared" si="3"/>
        <v>129</v>
      </c>
      <c r="B137" s="31" t="s">
        <v>196</v>
      </c>
      <c r="C137" s="32">
        <v>21097</v>
      </c>
      <c r="D137" s="32">
        <v>22253</v>
      </c>
      <c r="E137" s="32">
        <v>20709</v>
      </c>
      <c r="F137" s="32">
        <v>408003</v>
      </c>
      <c r="G137" s="32">
        <v>388614</v>
      </c>
      <c r="H137" s="32">
        <v>376946</v>
      </c>
      <c r="I137" s="32">
        <v>355309</v>
      </c>
      <c r="J137" s="32">
        <v>355708</v>
      </c>
      <c r="K137" s="32">
        <v>339592</v>
      </c>
      <c r="L137" s="32">
        <v>330260</v>
      </c>
      <c r="M137" s="32">
        <v>328183</v>
      </c>
      <c r="N137" s="32">
        <v>313637</v>
      </c>
      <c r="O137" s="32">
        <v>313939</v>
      </c>
      <c r="P137" s="32">
        <v>293215</v>
      </c>
      <c r="Q137" s="32">
        <v>291428</v>
      </c>
      <c r="R137" s="32">
        <v>284347</v>
      </c>
      <c r="S137" s="32">
        <v>274664</v>
      </c>
      <c r="T137" s="32">
        <v>230417</v>
      </c>
      <c r="U137" s="32">
        <v>227020</v>
      </c>
      <c r="V137" s="32">
        <v>191891</v>
      </c>
      <c r="W137" s="32">
        <v>183449</v>
      </c>
      <c r="X137" s="32">
        <v>158620</v>
      </c>
      <c r="Y137" s="32">
        <v>157445</v>
      </c>
      <c r="Z137" s="32">
        <v>165020</v>
      </c>
      <c r="AA137" s="32">
        <v>127767</v>
      </c>
      <c r="AB137" s="32">
        <v>103762</v>
      </c>
      <c r="AC137" s="32">
        <v>103910</v>
      </c>
      <c r="AD137" s="32">
        <v>109434</v>
      </c>
      <c r="AE137" s="32">
        <v>102983</v>
      </c>
      <c r="AF137" s="32">
        <v>103556</v>
      </c>
      <c r="AG137" s="29"/>
      <c r="AH137" s="32">
        <v>101312</v>
      </c>
      <c r="AI137" s="32">
        <v>101351</v>
      </c>
      <c r="AJ137" s="32">
        <v>101640</v>
      </c>
      <c r="AK137" s="32">
        <v>117731</v>
      </c>
      <c r="AL137" s="32">
        <v>101272</v>
      </c>
      <c r="AM137" s="32">
        <v>101251</v>
      </c>
      <c r="AN137" s="32">
        <v>101387</v>
      </c>
      <c r="AO137" s="32">
        <v>121205</v>
      </c>
      <c r="AP137" s="32">
        <v>121497</v>
      </c>
      <c r="AQ137" s="32">
        <v>121513</v>
      </c>
      <c r="AR137" s="32">
        <v>121496</v>
      </c>
      <c r="AS137" s="32">
        <v>140905</v>
      </c>
      <c r="AT137" s="32">
        <v>120496</v>
      </c>
      <c r="AU137" s="32">
        <v>120467</v>
      </c>
      <c r="AV137" s="32">
        <v>120678</v>
      </c>
      <c r="AW137" s="32">
        <v>124646</v>
      </c>
      <c r="AX137" s="32">
        <v>120632</v>
      </c>
      <c r="AY137" s="32">
        <v>120611</v>
      </c>
      <c r="AZ137" s="32">
        <v>120595</v>
      </c>
      <c r="BA137" s="32">
        <v>123762</v>
      </c>
      <c r="BB137" s="32">
        <v>120638</v>
      </c>
      <c r="BC137" s="32">
        <v>120558</v>
      </c>
      <c r="BD137" s="32">
        <v>120757</v>
      </c>
      <c r="BE137" s="32">
        <v>135626</v>
      </c>
      <c r="BF137" s="32">
        <v>286492</v>
      </c>
      <c r="BG137" s="32">
        <v>279937</v>
      </c>
      <c r="BH137" s="32">
        <v>283435</v>
      </c>
      <c r="BI137" s="32">
        <v>301022</v>
      </c>
      <c r="BJ137" s="32">
        <v>278965</v>
      </c>
      <c r="BK137" s="32">
        <v>250546</v>
      </c>
      <c r="BL137" s="32">
        <v>272746</v>
      </c>
      <c r="BM137" s="32">
        <v>286995</v>
      </c>
      <c r="BN137" s="32">
        <v>270407</v>
      </c>
      <c r="BO137" s="32">
        <v>266272</v>
      </c>
      <c r="BP137" s="32">
        <v>264526</v>
      </c>
      <c r="BQ137" s="32">
        <v>280912</v>
      </c>
      <c r="BR137" s="32">
        <v>265687</v>
      </c>
      <c r="BS137" s="32">
        <v>268102</v>
      </c>
      <c r="BT137" s="32">
        <v>259520</v>
      </c>
      <c r="BU137" s="32">
        <v>276253</v>
      </c>
      <c r="BV137" s="32">
        <v>255241</v>
      </c>
      <c r="BW137" s="32">
        <v>265583</v>
      </c>
      <c r="BX137" s="32">
        <v>267815</v>
      </c>
      <c r="BY137" s="32">
        <v>274510</v>
      </c>
      <c r="BZ137" s="32">
        <v>271955</v>
      </c>
      <c r="CA137" s="32">
        <v>258880</v>
      </c>
      <c r="CB137" s="32">
        <v>251266</v>
      </c>
    </row>
    <row r="138" spans="1:80" x14ac:dyDescent="0.55000000000000004">
      <c r="A138" s="37">
        <f t="shared" si="3"/>
        <v>130</v>
      </c>
      <c r="B138" s="115" t="s">
        <v>270</v>
      </c>
      <c r="C138" s="116">
        <v>4.661475710478985E-2</v>
      </c>
      <c r="D138" s="116">
        <v>4.6429577391322488E-2</v>
      </c>
      <c r="E138" s="116">
        <v>4.1836363636363637E-2</v>
      </c>
      <c r="F138" s="116">
        <v>0.80051444447060482</v>
      </c>
      <c r="G138" s="116">
        <v>0.76275697467643866</v>
      </c>
      <c r="H138" s="116">
        <v>0.71811685454050134</v>
      </c>
      <c r="I138" s="116">
        <v>0.65304190720901034</v>
      </c>
      <c r="J138" s="116">
        <v>0.62975670728036914</v>
      </c>
      <c r="K138" s="116">
        <v>0.60281462126160923</v>
      </c>
      <c r="L138" s="116">
        <v>0.5581271156221852</v>
      </c>
      <c r="M138" s="116">
        <v>0.57108278171048332</v>
      </c>
      <c r="N138" s="116">
        <v>0.54580021822472269</v>
      </c>
      <c r="O138" s="116">
        <v>0.57013992935429092</v>
      </c>
      <c r="P138" s="116">
        <v>0.5060255726580688</v>
      </c>
      <c r="Q138" s="116">
        <v>0.50847167819661687</v>
      </c>
      <c r="R138" s="116">
        <v>0.52071529291116525</v>
      </c>
      <c r="S138" s="116">
        <v>0.49680300544619554</v>
      </c>
      <c r="T138" s="116">
        <v>0.40245612870659375</v>
      </c>
      <c r="U138" s="116">
        <v>0.40105785147327194</v>
      </c>
      <c r="V138" s="116">
        <v>0.33893721683991135</v>
      </c>
      <c r="W138" s="116">
        <v>0.32615938782331649</v>
      </c>
      <c r="X138" s="116">
        <v>0.2813104648131366</v>
      </c>
      <c r="Y138" s="116">
        <v>0.28346863561645808</v>
      </c>
      <c r="Z138" s="116">
        <v>0.31133616835019379</v>
      </c>
      <c r="AA138" s="116">
        <v>0.23739643739049165</v>
      </c>
      <c r="AB138" s="116">
        <v>0.18867224647655553</v>
      </c>
      <c r="AC138" s="116">
        <v>0.19357771332018101</v>
      </c>
      <c r="AD138" s="116">
        <v>0.20293101561934998</v>
      </c>
      <c r="AE138" s="116">
        <v>0.18618294499645652</v>
      </c>
      <c r="AF138" s="116">
        <v>0.18481417034756614</v>
      </c>
      <c r="AG138" s="114"/>
      <c r="AH138" s="116">
        <v>0.17875770172702185</v>
      </c>
      <c r="AI138" s="116">
        <v>0.17443543543026696</v>
      </c>
      <c r="AJ138" s="116">
        <v>0.17377329458027013</v>
      </c>
      <c r="AK138" s="116">
        <v>0.1869250432656431</v>
      </c>
      <c r="AL138" s="116">
        <v>0.15996209129679356</v>
      </c>
      <c r="AM138" s="116">
        <v>0.15895974629490078</v>
      </c>
      <c r="AN138" s="116">
        <v>0.16634263429296137</v>
      </c>
      <c r="AO138" s="116">
        <v>0.1838737816209656</v>
      </c>
      <c r="AP138" s="116">
        <v>0.1958997097710416</v>
      </c>
      <c r="AQ138" s="116">
        <v>0.18663641893012711</v>
      </c>
      <c r="AR138" s="116">
        <v>0.18686948697638292</v>
      </c>
      <c r="AS138" s="116">
        <v>0.20828621560775584</v>
      </c>
      <c r="AT138" s="116">
        <v>0.18098715624441436</v>
      </c>
      <c r="AU138" s="116">
        <v>0.18016801343628905</v>
      </c>
      <c r="AV138" s="116">
        <v>0.1858895365315654</v>
      </c>
      <c r="AW138" s="116">
        <v>0.18334554205241807</v>
      </c>
      <c r="AX138" s="116">
        <v>0.17870004281145332</v>
      </c>
      <c r="AY138" s="116">
        <v>0.16950865244479174</v>
      </c>
      <c r="AZ138" s="116">
        <v>0.16516785913857143</v>
      </c>
      <c r="BA138" s="116">
        <v>0.15347831856157326</v>
      </c>
      <c r="BB138" s="116">
        <v>0.15210388221840332</v>
      </c>
      <c r="BC138" s="116">
        <v>0.15451478783342476</v>
      </c>
      <c r="BD138" s="116">
        <v>0.15160916105672051</v>
      </c>
      <c r="BE138" s="116">
        <v>0.16492290481054525</v>
      </c>
      <c r="BF138" s="116">
        <v>0.3477507243491782</v>
      </c>
      <c r="BG138" s="116">
        <v>0.35275564158009609</v>
      </c>
      <c r="BH138" s="116">
        <v>0.35209754158436751</v>
      </c>
      <c r="BI138" s="116">
        <v>0.35096625257230135</v>
      </c>
      <c r="BJ138" s="116">
        <v>0.331755217178276</v>
      </c>
      <c r="BK138" s="116">
        <v>0.28889575602995199</v>
      </c>
      <c r="BL138" s="116">
        <v>0.31429990470033614</v>
      </c>
      <c r="BM138" s="116">
        <v>0.3107058992927258</v>
      </c>
      <c r="BN138" s="116">
        <v>0.29754553297124092</v>
      </c>
      <c r="BO138" s="116">
        <v>0.29076296449981981</v>
      </c>
      <c r="BP138" s="116">
        <v>0.28992868126652954</v>
      </c>
      <c r="BQ138" s="116">
        <v>0.29105919677724512</v>
      </c>
      <c r="BR138" s="116">
        <v>0.2717497366240833</v>
      </c>
      <c r="BS138" s="116">
        <v>0.26392616029186217</v>
      </c>
      <c r="BT138" s="116">
        <v>0.26359892984034955</v>
      </c>
      <c r="BU138" s="116">
        <v>0.28419307018798201</v>
      </c>
      <c r="BV138" s="116">
        <v>0.26824667162717181</v>
      </c>
      <c r="BW138" s="116">
        <v>0.26511454260322009</v>
      </c>
      <c r="BX138" s="116">
        <v>0.26932158494618896</v>
      </c>
      <c r="BY138" s="116">
        <v>0.27907057127578894</v>
      </c>
      <c r="BZ138" s="116">
        <v>0.27276784818759903</v>
      </c>
      <c r="CA138" s="116">
        <v>0.24515012225309327</v>
      </c>
      <c r="CB138" s="116">
        <v>0.25277939020918239</v>
      </c>
    </row>
    <row r="139" spans="1:80" x14ac:dyDescent="0.55000000000000004">
      <c r="A139" s="37">
        <f t="shared" ref="A139:A189" si="4">A138+1</f>
        <v>131</v>
      </c>
      <c r="B139" s="115" t="s">
        <v>271</v>
      </c>
      <c r="C139" s="116">
        <v>-5.5927986530617653E-2</v>
      </c>
      <c r="D139" s="116">
        <v>-6.6532438945512584E-2</v>
      </c>
      <c r="E139" s="116">
        <v>-7.6424242424242422E-2</v>
      </c>
      <c r="F139" s="116">
        <v>0.70754557797502726</v>
      </c>
      <c r="G139" s="116">
        <v>0.68209725095488394</v>
      </c>
      <c r="H139" s="116">
        <v>0.63353076438011158</v>
      </c>
      <c r="I139" s="116">
        <v>0.55384564487403576</v>
      </c>
      <c r="J139" s="116">
        <v>0.54139446279791936</v>
      </c>
      <c r="K139" s="116">
        <v>0.5135636484989633</v>
      </c>
      <c r="L139" s="116">
        <v>0.47792317091100822</v>
      </c>
      <c r="M139" s="116">
        <v>0.49024132194588876</v>
      </c>
      <c r="N139" s="116">
        <v>0.45220199882708562</v>
      </c>
      <c r="O139" s="116">
        <v>0.49268934956913379</v>
      </c>
      <c r="P139" s="116">
        <v>0.41714082564928284</v>
      </c>
      <c r="Q139" s="116">
        <v>0.42030725209153008</v>
      </c>
      <c r="R139" s="116">
        <v>0.42213818741187026</v>
      </c>
      <c r="S139" s="116">
        <v>0.3655173162248152</v>
      </c>
      <c r="T139" s="116">
        <v>0.25383606362669359</v>
      </c>
      <c r="U139" s="116">
        <v>0.25966826427913992</v>
      </c>
      <c r="V139" s="116">
        <v>0.21496939883954042</v>
      </c>
      <c r="W139" s="116">
        <v>0.20353736852211388</v>
      </c>
      <c r="X139" s="116">
        <v>0.15059917249109267</v>
      </c>
      <c r="Y139" s="116">
        <v>0.15236675470767325</v>
      </c>
      <c r="Z139" s="116">
        <v>0.10236813209618933</v>
      </c>
      <c r="AA139" s="116">
        <v>9.2498899110183747E-2</v>
      </c>
      <c r="AB139" s="116">
        <v>3.3098831003765733E-2</v>
      </c>
      <c r="AC139" s="116">
        <v>4.3792044144139113E-2</v>
      </c>
      <c r="AD139" s="116">
        <v>4.4415845953859591E-2</v>
      </c>
      <c r="AE139" s="116">
        <v>5.6059356966199507E-2</v>
      </c>
      <c r="AF139" s="116">
        <v>2.0284656226297239E-2</v>
      </c>
      <c r="AG139" s="114"/>
      <c r="AH139" s="116">
        <v>2.3089301216043589E-2</v>
      </c>
      <c r="AI139" s="116">
        <v>1.1682842159432587E-2</v>
      </c>
      <c r="AJ139" s="116">
        <v>1.4228073174901693E-2</v>
      </c>
      <c r="AK139" s="116">
        <v>-1.3627486782147563E-2</v>
      </c>
      <c r="AL139" s="116">
        <v>-9.3729268677933981E-3</v>
      </c>
      <c r="AM139" s="116">
        <v>2.9468098467721679E-3</v>
      </c>
      <c r="AN139" s="116">
        <v>3.4695253705043581E-2</v>
      </c>
      <c r="AO139" s="116">
        <v>2.0924640649296469E-2</v>
      </c>
      <c r="AP139" s="116">
        <v>3.5430506288294097E-2</v>
      </c>
      <c r="AQ139" s="116">
        <v>-3.2147179710875053E-3</v>
      </c>
      <c r="AR139" s="116">
        <v>1.8080025839594564E-2</v>
      </c>
      <c r="AS139" s="116">
        <v>2.3275786884494682E-2</v>
      </c>
      <c r="AT139" s="116">
        <v>-0.21938474340276162</v>
      </c>
      <c r="AU139" s="116">
        <v>-5.5158479114975692E-2</v>
      </c>
      <c r="AV139" s="116">
        <v>-0.21048318525182072</v>
      </c>
      <c r="AW139" s="116">
        <v>-9.0579870028624304E-2</v>
      </c>
      <c r="AX139" s="116">
        <v>-4.0515337314255329E-2</v>
      </c>
      <c r="AY139" s="116">
        <v>-0.10380263459319526</v>
      </c>
      <c r="AZ139" s="116">
        <v>-0.12180607448475353</v>
      </c>
      <c r="BA139" s="116">
        <v>-0.16916817236517229</v>
      </c>
      <c r="BB139" s="116">
        <v>-5.8767237107708835E-2</v>
      </c>
      <c r="BC139" s="116">
        <v>-5.0606483166631633E-2</v>
      </c>
      <c r="BD139" s="116">
        <v>-5.1015565560412902E-2</v>
      </c>
      <c r="BE139" s="116">
        <v>-8.5670509266014883E-2</v>
      </c>
      <c r="BF139" s="116">
        <v>0.15624821719672316</v>
      </c>
      <c r="BG139" s="116">
        <v>0.13225138991799107</v>
      </c>
      <c r="BH139" s="116">
        <v>9.2125368016994003E-2</v>
      </c>
      <c r="BI139" s="116">
        <v>7.1401838648936983E-2</v>
      </c>
      <c r="BJ139" s="116">
        <v>7.1427891865150153E-2</v>
      </c>
      <c r="BK139" s="116">
        <v>-2.4421910997239563E-3</v>
      </c>
      <c r="BL139" s="116">
        <v>-1.4188933024041558E-2</v>
      </c>
      <c r="BM139" s="116">
        <v>-4.4799807727076382E-2</v>
      </c>
      <c r="BN139" s="116">
        <v>9.9725789839699291E-3</v>
      </c>
      <c r="BO139" s="116">
        <v>-1.0761435731679352E-2</v>
      </c>
      <c r="BP139" s="116">
        <v>-1.3635720963674247E-2</v>
      </c>
      <c r="BQ139" s="116">
        <v>-3.4354708191686775E-2</v>
      </c>
      <c r="BR139" s="116">
        <v>2.8209350612157227E-3</v>
      </c>
      <c r="BS139" s="116">
        <v>9.4258639801067506E-3</v>
      </c>
      <c r="BT139" s="116">
        <v>3.7116338217578815E-2</v>
      </c>
      <c r="BU139" s="116">
        <v>2.5723694294905362E-2</v>
      </c>
      <c r="BV139" s="116">
        <v>5.3047978173777426E-2</v>
      </c>
      <c r="BW139" s="116">
        <v>1.9196080525711069E-3</v>
      </c>
      <c r="BX139" s="116">
        <v>-1.0606331820202212E-2</v>
      </c>
      <c r="BY139" s="116">
        <v>-1.2354903838529245E-2</v>
      </c>
      <c r="BZ139" s="116">
        <v>2.6496960943611963E-2</v>
      </c>
      <c r="CA139" s="116">
        <v>-1.8084177552021484E-2</v>
      </c>
      <c r="CB139" s="116">
        <v>-5.351640270298276E-2</v>
      </c>
    </row>
    <row r="140" spans="1:80" x14ac:dyDescent="0.55000000000000004">
      <c r="A140" s="37">
        <f t="shared" si="4"/>
        <v>132</v>
      </c>
      <c r="B140" s="115" t="s">
        <v>272</v>
      </c>
      <c r="C140" s="116">
        <v>0.52091358024691359</v>
      </c>
      <c r="D140" s="116">
        <v>0.44319856602270463</v>
      </c>
      <c r="E140" s="116">
        <v>0.36386477843764276</v>
      </c>
      <c r="F140" s="116">
        <v>12.264127690272934</v>
      </c>
      <c r="G140" s="116">
        <v>8.6672614135646899</v>
      </c>
      <c r="H140" s="116">
        <v>6.5726142525849589</v>
      </c>
      <c r="I140" s="116">
        <v>5.6167343777170045</v>
      </c>
      <c r="J140" s="116">
        <v>7.475684082215964</v>
      </c>
      <c r="K140" s="116">
        <v>7.079257869501772</v>
      </c>
      <c r="L140" s="116">
        <v>6.2290876855466912</v>
      </c>
      <c r="M140" s="116">
        <v>5.1040140593166301</v>
      </c>
      <c r="N140" s="116">
        <v>7.0626238515582775</v>
      </c>
      <c r="O140" s="116">
        <v>6.6475881929445642</v>
      </c>
      <c r="P140" s="116">
        <v>5.764232916568373</v>
      </c>
      <c r="Q140" s="116">
        <v>4.9513744945461955</v>
      </c>
      <c r="R140" s="116">
        <v>10.411827169534968</v>
      </c>
      <c r="S140" s="116">
        <v>6.9197087647696067</v>
      </c>
      <c r="T140" s="116">
        <v>4.8683076272976971</v>
      </c>
      <c r="U140" s="116">
        <v>3.7416356264627351</v>
      </c>
      <c r="V140" s="116">
        <v>6.1675505415742613</v>
      </c>
      <c r="W140" s="116">
        <v>3.9504920645175186</v>
      </c>
      <c r="X140" s="116">
        <v>3.0541435613062231</v>
      </c>
      <c r="Y140" s="116">
        <v>2.5136502969538284</v>
      </c>
      <c r="Z140" s="116">
        <v>6.6108484897043507</v>
      </c>
      <c r="AA140" s="116">
        <v>2.626086777793764</v>
      </c>
      <c r="AB140" s="116">
        <v>2.1546160554840319</v>
      </c>
      <c r="AC140" s="116">
        <v>1.8372290392163797</v>
      </c>
      <c r="AD140" s="116">
        <v>3.1250785310411788</v>
      </c>
      <c r="AE140" s="116">
        <v>2.584914658634538</v>
      </c>
      <c r="AF140" s="116">
        <v>1.9995365900753042</v>
      </c>
      <c r="AG140" s="114"/>
      <c r="AH140" s="116">
        <v>2.7587408779000109</v>
      </c>
      <c r="AI140" s="116">
        <v>2.3354379334977073</v>
      </c>
      <c r="AJ140" s="116">
        <v>1.7551675905299695</v>
      </c>
      <c r="AK140" s="116">
        <v>1.8417627458035448</v>
      </c>
      <c r="AL140" s="116">
        <v>1.7159219912231654</v>
      </c>
      <c r="AM140" s="116">
        <v>3.5140735084857528</v>
      </c>
      <c r="AN140" s="116">
        <v>1.9977733990147784</v>
      </c>
      <c r="AO140" s="116">
        <v>1.6302388766342066</v>
      </c>
      <c r="AP140" s="116">
        <v>2.9530418297158691</v>
      </c>
      <c r="AQ140" s="116">
        <v>2.2234766697163768</v>
      </c>
      <c r="AR140" s="116">
        <v>1.7704593145255305</v>
      </c>
      <c r="AS140" s="116">
        <v>1.9148343434892507</v>
      </c>
      <c r="AT140" s="116">
        <v>2.4896382156656127</v>
      </c>
      <c r="AU140" s="116">
        <v>2.0574361251537097</v>
      </c>
      <c r="AV140" s="116">
        <v>1.9333226529958347</v>
      </c>
      <c r="AW140" s="116">
        <v>1.8516548814546319</v>
      </c>
      <c r="AX140" s="116">
        <v>2.3333978103601685</v>
      </c>
      <c r="AY140" s="116">
        <v>1.9384291477154016</v>
      </c>
      <c r="AZ140" s="116">
        <v>1.8799787986967433</v>
      </c>
      <c r="BA140" s="116">
        <v>1.5235433875395468</v>
      </c>
      <c r="BB140" s="116">
        <v>2.2345336000592724</v>
      </c>
      <c r="BC140" s="116">
        <v>1.819441300312401</v>
      </c>
      <c r="BD140" s="116">
        <v>1.8150759056064933</v>
      </c>
      <c r="BE140" s="116">
        <v>1.6623685436226803</v>
      </c>
      <c r="BF140" s="116">
        <v>4.8265103271673571</v>
      </c>
      <c r="BG140" s="116">
        <v>4.0176385320837582</v>
      </c>
      <c r="BH140" s="116">
        <v>3.2743582634412327</v>
      </c>
      <c r="BI140" s="116">
        <v>3.7866784074470092</v>
      </c>
      <c r="BJ140" s="116">
        <v>4.5954204760728112</v>
      </c>
      <c r="BK140" s="116">
        <v>4.4364054891544935</v>
      </c>
      <c r="BL140" s="116">
        <v>4.0692567063527587</v>
      </c>
      <c r="BM140" s="116">
        <v>3.7061740511641723</v>
      </c>
      <c r="BN140" s="116">
        <v>5.1368135103816419</v>
      </c>
      <c r="BO140" s="116">
        <v>4.3260385696414358</v>
      </c>
      <c r="BP140" s="116">
        <v>4.3746444400343982</v>
      </c>
      <c r="BQ140" s="116">
        <v>4.9992347528963714</v>
      </c>
      <c r="BR140" s="116">
        <v>5.9633919152470094</v>
      </c>
      <c r="BS140" s="116">
        <v>5.046055974854605</v>
      </c>
      <c r="BT140" s="116">
        <v>5.6290126670137077</v>
      </c>
      <c r="BU140" s="116">
        <v>4.9312400706877781</v>
      </c>
      <c r="BV140" s="116">
        <v>8.6831433917332888</v>
      </c>
      <c r="BW140" s="116">
        <v>6.4648621017015167</v>
      </c>
      <c r="BX140" s="116">
        <v>5.6696022185998265</v>
      </c>
      <c r="BY140" s="116">
        <v>8.6007456841181824</v>
      </c>
      <c r="BZ140" s="116">
        <v>6.1739199527798592</v>
      </c>
      <c r="CA140" s="116">
        <v>4.4444444444444446</v>
      </c>
      <c r="CB140" s="116">
        <v>3.8546598143744726</v>
      </c>
    </row>
    <row r="141" spans="1:80" x14ac:dyDescent="0.55000000000000004">
      <c r="A141" s="37">
        <f t="shared" si="4"/>
        <v>133</v>
      </c>
      <c r="B141" s="115" t="s">
        <v>273</v>
      </c>
      <c r="C141" s="114"/>
      <c r="D141" s="114"/>
      <c r="E141" s="114"/>
      <c r="F141" s="116">
        <v>10.839816039437297</v>
      </c>
      <c r="G141" s="116">
        <v>7.750719272029797</v>
      </c>
      <c r="H141" s="116">
        <v>5.7984342034140646</v>
      </c>
      <c r="I141" s="116">
        <v>4.7635593354305312</v>
      </c>
      <c r="J141" s="116">
        <v>6.4267580177378001</v>
      </c>
      <c r="K141" s="116">
        <v>6.0311236189284969</v>
      </c>
      <c r="L141" s="116">
        <v>5.3339557517116507</v>
      </c>
      <c r="M141" s="116">
        <v>4.3814989346646138</v>
      </c>
      <c r="N141" s="116">
        <v>5.8514682039272206</v>
      </c>
      <c r="O141" s="116">
        <v>5.7445474950239275</v>
      </c>
      <c r="P141" s="116">
        <v>4.751729967759692</v>
      </c>
      <c r="Q141" s="116">
        <v>4.0928505895545211</v>
      </c>
      <c r="R141" s="116">
        <v>8.440754302453314</v>
      </c>
      <c r="S141" s="116">
        <v>5.0910991862545032</v>
      </c>
      <c r="T141" s="116">
        <v>3.0705260933868583</v>
      </c>
      <c r="U141" s="116">
        <v>2.4225533177308236</v>
      </c>
      <c r="V141" s="116">
        <v>3.9117410728634332</v>
      </c>
      <c r="W141" s="116">
        <v>2.4652755345952579</v>
      </c>
      <c r="X141" s="116">
        <v>1.6350315773259396</v>
      </c>
      <c r="Y141" s="116">
        <v>1.3511079890159015</v>
      </c>
      <c r="Z141" s="116">
        <v>2.1736639692332345</v>
      </c>
      <c r="AA141" s="116">
        <v>1.0232257003679115</v>
      </c>
      <c r="AB141" s="116">
        <v>0.37798496615307947</v>
      </c>
      <c r="AC141" s="116">
        <v>0.41562643657837972</v>
      </c>
      <c r="AD141" s="116">
        <v>0.68399109029641902</v>
      </c>
      <c r="AE141" s="116">
        <v>0.77831325301204823</v>
      </c>
      <c r="AF141" s="116">
        <v>0.21946321683722728</v>
      </c>
      <c r="AG141" s="114"/>
      <c r="AH141" s="116">
        <v>0.35633373270885527</v>
      </c>
      <c r="AI141" s="116">
        <v>0.15641634214346614</v>
      </c>
      <c r="AJ141" s="116">
        <v>0.14370823188105475</v>
      </c>
      <c r="AK141" s="114"/>
      <c r="AL141" s="114"/>
      <c r="AM141" s="116">
        <v>6.5144205740464367E-2</v>
      </c>
      <c r="AN141" s="116">
        <v>0.4166896551724138</v>
      </c>
      <c r="AO141" s="116">
        <v>0.1855194490773121</v>
      </c>
      <c r="AP141" s="116">
        <v>0.53408842330408579</v>
      </c>
      <c r="AQ141" s="114"/>
      <c r="AR141" s="116">
        <v>0.17129575658661692</v>
      </c>
      <c r="AS141" s="116">
        <v>0.21398092028374963</v>
      </c>
      <c r="AT141" s="114"/>
      <c r="AU141" s="114"/>
      <c r="AV141" s="114"/>
      <c r="AW141" s="114"/>
      <c r="AX141" s="114"/>
      <c r="AY141" s="114"/>
      <c r="AZ141" s="114"/>
      <c r="BA141" s="114"/>
      <c r="BB141" s="114"/>
      <c r="BC141" s="114"/>
      <c r="BD141" s="114"/>
      <c r="BE141" s="114"/>
      <c r="BF141" s="116">
        <v>2.1686040634792279</v>
      </c>
      <c r="BG141" s="116">
        <v>1.5062502690988417</v>
      </c>
      <c r="BH141" s="116">
        <v>0.85672697026408817</v>
      </c>
      <c r="BI141" s="116">
        <v>0.77037549531417071</v>
      </c>
      <c r="BJ141" s="116">
        <v>0.98940779177991933</v>
      </c>
      <c r="BK141" s="114"/>
      <c r="BL141" s="114"/>
      <c r="BM141" s="114"/>
      <c r="BN141" s="116">
        <v>0.17216618225337665</v>
      </c>
      <c r="BO141" s="114"/>
      <c r="BP141" s="114"/>
      <c r="BQ141" s="114"/>
      <c r="BR141" s="116">
        <v>6.1903799968576749E-2</v>
      </c>
      <c r="BS141" s="116">
        <v>0.18021494043025729</v>
      </c>
      <c r="BT141" s="116">
        <v>0.79259934062120418</v>
      </c>
      <c r="BU141" s="116">
        <v>0.44635047571446423</v>
      </c>
      <c r="BV141" s="116">
        <v>1.7171627827861882</v>
      </c>
      <c r="BW141" s="116">
        <v>4.6809960809133175E-2</v>
      </c>
      <c r="BX141" s="114"/>
      <c r="BY141" s="114"/>
      <c r="BZ141" s="116">
        <v>0.59974119730300346</v>
      </c>
      <c r="CA141" s="114"/>
      <c r="CB141" s="114"/>
    </row>
    <row r="142" spans="1:80" x14ac:dyDescent="0.55000000000000004">
      <c r="A142" s="37">
        <f t="shared" si="4"/>
        <v>134</v>
      </c>
      <c r="B142" s="31" t="s">
        <v>657</v>
      </c>
      <c r="C142" s="29"/>
      <c r="D142" s="29"/>
      <c r="E142" s="29"/>
      <c r="F142" s="32">
        <v>681</v>
      </c>
      <c r="G142" s="29"/>
      <c r="H142" s="32">
        <v>602</v>
      </c>
      <c r="I142" s="29"/>
      <c r="J142" s="32">
        <v>107</v>
      </c>
      <c r="K142" s="29"/>
      <c r="L142" s="32">
        <v>17</v>
      </c>
      <c r="M142" s="29"/>
      <c r="N142" s="32">
        <v>10</v>
      </c>
      <c r="O142" s="29"/>
      <c r="P142" s="29"/>
      <c r="Q142" s="29"/>
      <c r="R142" s="32">
        <v>133</v>
      </c>
      <c r="S142" s="29"/>
      <c r="T142" s="29"/>
      <c r="U142" s="29"/>
      <c r="V142" s="32">
        <v>91</v>
      </c>
      <c r="W142" s="29"/>
      <c r="X142" s="29"/>
      <c r="Y142" s="29"/>
      <c r="Z142" s="32">
        <v>191</v>
      </c>
      <c r="AA142" s="29"/>
      <c r="AB142" s="29"/>
      <c r="AC142" s="29"/>
      <c r="AD142" s="32">
        <v>128</v>
      </c>
      <c r="AE142" s="29"/>
      <c r="AF142" s="29"/>
      <c r="AG142" s="29"/>
      <c r="AH142" s="29"/>
      <c r="AI142" s="29"/>
      <c r="AJ142" s="29"/>
      <c r="AK142" s="32">
        <v>46</v>
      </c>
      <c r="AL142" s="29"/>
      <c r="AM142" s="29"/>
      <c r="AN142" s="29"/>
      <c r="AO142" s="32">
        <v>21</v>
      </c>
      <c r="AP142" s="29"/>
      <c r="AQ142" s="29"/>
      <c r="AR142" s="29"/>
      <c r="AS142" s="32">
        <v>46</v>
      </c>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row>
    <row r="143" spans="1:80" x14ac:dyDescent="0.55000000000000004">
      <c r="A143" s="37">
        <f t="shared" si="4"/>
        <v>135</v>
      </c>
      <c r="B143" s="31" t="s">
        <v>658</v>
      </c>
      <c r="C143" s="29"/>
      <c r="D143" s="32">
        <v>3478</v>
      </c>
      <c r="E143" s="29"/>
      <c r="F143" s="32">
        <v>3170</v>
      </c>
      <c r="G143" s="29"/>
      <c r="H143" s="32">
        <v>3032</v>
      </c>
      <c r="I143" s="29"/>
      <c r="J143" s="32">
        <v>2913</v>
      </c>
      <c r="K143" s="29"/>
      <c r="L143" s="32">
        <v>2916</v>
      </c>
      <c r="M143" s="29"/>
      <c r="N143" s="32">
        <v>2685</v>
      </c>
      <c r="O143" s="32">
        <v>2474</v>
      </c>
      <c r="P143" s="32">
        <v>2517</v>
      </c>
      <c r="Q143" s="32">
        <v>2201</v>
      </c>
      <c r="R143" s="32">
        <v>1865</v>
      </c>
      <c r="S143" s="32">
        <v>1796</v>
      </c>
      <c r="T143" s="32">
        <v>1790</v>
      </c>
      <c r="U143" s="32">
        <v>1672</v>
      </c>
      <c r="V143" s="32">
        <v>1595</v>
      </c>
      <c r="W143" s="32">
        <v>1453</v>
      </c>
      <c r="X143" s="32">
        <v>1240</v>
      </c>
      <c r="Y143" s="32">
        <v>1225</v>
      </c>
      <c r="Z143" s="32">
        <v>1105</v>
      </c>
      <c r="AA143" s="32">
        <v>1108</v>
      </c>
      <c r="AB143" s="32">
        <v>1045</v>
      </c>
      <c r="AC143" s="29"/>
      <c r="AD143" s="32">
        <v>818</v>
      </c>
      <c r="AE143" s="29"/>
      <c r="AF143" s="29"/>
      <c r="AG143" s="29"/>
      <c r="AH143" s="29"/>
      <c r="AI143" s="29"/>
      <c r="AJ143" s="29"/>
      <c r="AK143" s="32">
        <v>484</v>
      </c>
      <c r="AL143" s="29"/>
      <c r="AM143" s="29"/>
      <c r="AN143" s="29"/>
      <c r="AO143" s="32">
        <v>181</v>
      </c>
      <c r="AP143" s="29"/>
      <c r="AQ143" s="29"/>
      <c r="AR143" s="29"/>
      <c r="AS143" s="32">
        <v>52</v>
      </c>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row>
    <row r="144" spans="1:80" x14ac:dyDescent="0.55000000000000004">
      <c r="A144" s="37">
        <f t="shared" si="4"/>
        <v>136</v>
      </c>
      <c r="B144" s="31" t="s">
        <v>659</v>
      </c>
      <c r="C144" s="29"/>
      <c r="D144" s="32">
        <v>772546</v>
      </c>
      <c r="E144" s="29"/>
      <c r="F144" s="32">
        <v>793350</v>
      </c>
      <c r="G144" s="29"/>
      <c r="H144" s="32">
        <v>801157</v>
      </c>
      <c r="I144" s="29"/>
      <c r="J144" s="32">
        <v>812900</v>
      </c>
      <c r="K144" s="29"/>
      <c r="L144" s="32">
        <v>831852</v>
      </c>
      <c r="M144" s="29"/>
      <c r="N144" s="32">
        <v>838127</v>
      </c>
      <c r="O144" s="32">
        <v>832410</v>
      </c>
      <c r="P144" s="32">
        <v>845184</v>
      </c>
      <c r="Q144" s="32">
        <v>841868</v>
      </c>
      <c r="R144" s="32">
        <v>826885</v>
      </c>
      <c r="S144" s="32">
        <v>836019</v>
      </c>
      <c r="T144" s="32">
        <v>842284</v>
      </c>
      <c r="U144" s="32">
        <v>843360</v>
      </c>
      <c r="V144" s="32">
        <v>848406</v>
      </c>
      <c r="W144" s="32">
        <v>855693</v>
      </c>
      <c r="X144" s="32">
        <v>850101</v>
      </c>
      <c r="Y144" s="32">
        <v>855641</v>
      </c>
      <c r="Z144" s="32">
        <v>853916</v>
      </c>
      <c r="AA144" s="32">
        <v>864431</v>
      </c>
      <c r="AB144" s="32">
        <v>866103</v>
      </c>
      <c r="AC144" s="32">
        <v>861904</v>
      </c>
      <c r="AD144" s="32">
        <v>863154</v>
      </c>
      <c r="AE144" s="32">
        <v>876458</v>
      </c>
      <c r="AF144" s="32">
        <v>871650</v>
      </c>
      <c r="AG144" s="29"/>
      <c r="AH144" s="32">
        <v>902060</v>
      </c>
      <c r="AI144" s="32">
        <v>909259</v>
      </c>
      <c r="AJ144" s="32">
        <v>913514</v>
      </c>
      <c r="AK144" s="32">
        <v>924569</v>
      </c>
      <c r="AL144" s="32">
        <v>927593</v>
      </c>
      <c r="AM144" s="32">
        <v>931575</v>
      </c>
      <c r="AN144" s="32">
        <v>937995</v>
      </c>
      <c r="AO144" s="32">
        <v>944489</v>
      </c>
      <c r="AP144" s="32">
        <v>943134</v>
      </c>
      <c r="AQ144" s="32">
        <v>944376</v>
      </c>
      <c r="AR144" s="32">
        <v>939094</v>
      </c>
      <c r="AS144" s="32">
        <v>942911</v>
      </c>
      <c r="AT144" s="29"/>
      <c r="AU144" s="29"/>
      <c r="AV144" s="29"/>
      <c r="AW144" s="32">
        <v>971979</v>
      </c>
      <c r="AX144" s="29"/>
      <c r="AY144" s="29"/>
      <c r="AZ144" s="29"/>
      <c r="BA144" s="32">
        <v>982815</v>
      </c>
      <c r="BB144" s="29"/>
      <c r="BC144" s="29"/>
      <c r="BD144" s="29"/>
      <c r="BE144" s="32">
        <v>987030</v>
      </c>
      <c r="BF144" s="29"/>
      <c r="BG144" s="29"/>
      <c r="BH144" s="29"/>
      <c r="BI144" s="32">
        <v>1004941</v>
      </c>
      <c r="BJ144" s="29"/>
      <c r="BK144" s="29"/>
      <c r="BL144" s="29"/>
      <c r="BM144" s="32">
        <v>1036791</v>
      </c>
      <c r="BN144" s="29"/>
      <c r="BO144" s="29"/>
      <c r="BP144" s="29"/>
      <c r="BQ144" s="32">
        <v>1091183</v>
      </c>
      <c r="BR144" s="29"/>
      <c r="BS144" s="29"/>
      <c r="BT144" s="29"/>
      <c r="BU144" s="32">
        <v>1128774</v>
      </c>
      <c r="BV144" s="29"/>
      <c r="BW144" s="29"/>
      <c r="BX144" s="29"/>
      <c r="BY144" s="32">
        <v>1202748</v>
      </c>
      <c r="BZ144" s="29"/>
      <c r="CA144" s="29"/>
      <c r="CB144" s="29"/>
    </row>
    <row r="145" spans="1:80" x14ac:dyDescent="0.55000000000000004">
      <c r="A145" s="37">
        <f t="shared" si="4"/>
        <v>137</v>
      </c>
      <c r="B145" s="31" t="s">
        <v>660</v>
      </c>
      <c r="C145" s="29"/>
      <c r="D145" s="29"/>
      <c r="E145" s="29"/>
      <c r="F145" s="32">
        <v>5650</v>
      </c>
      <c r="G145" s="29"/>
      <c r="H145" s="29"/>
      <c r="I145" s="29"/>
      <c r="J145" s="32">
        <v>4631</v>
      </c>
      <c r="K145" s="29"/>
      <c r="L145" s="29"/>
      <c r="M145" s="29"/>
      <c r="N145" s="32">
        <v>4456</v>
      </c>
      <c r="O145" s="29"/>
      <c r="P145" s="29"/>
      <c r="Q145" s="29"/>
      <c r="R145" s="32">
        <v>4304</v>
      </c>
      <c r="S145" s="29"/>
      <c r="T145" s="29"/>
      <c r="U145" s="29"/>
      <c r="V145" s="32">
        <v>5253</v>
      </c>
      <c r="W145" s="29"/>
      <c r="X145" s="29"/>
      <c r="Y145" s="29"/>
      <c r="Z145" s="32">
        <v>5105</v>
      </c>
      <c r="AA145" s="29"/>
      <c r="AB145" s="29"/>
      <c r="AC145" s="29"/>
      <c r="AD145" s="32">
        <v>6345</v>
      </c>
      <c r="AE145" s="29"/>
      <c r="AF145" s="29"/>
      <c r="AG145" s="29"/>
      <c r="AH145" s="29"/>
      <c r="AI145" s="29"/>
      <c r="AJ145" s="29"/>
      <c r="AK145" s="32">
        <v>7275</v>
      </c>
      <c r="AL145" s="29"/>
      <c r="AM145" s="29"/>
      <c r="AN145" s="29"/>
      <c r="AO145" s="32">
        <v>9329</v>
      </c>
      <c r="AP145" s="29"/>
      <c r="AQ145" s="29"/>
      <c r="AR145" s="29"/>
      <c r="AS145" s="32">
        <v>9385</v>
      </c>
      <c r="AT145" s="32">
        <v>3316</v>
      </c>
      <c r="AU145" s="32">
        <v>3457</v>
      </c>
      <c r="AV145" s="32">
        <v>4246</v>
      </c>
      <c r="AW145" s="32">
        <v>4701</v>
      </c>
      <c r="AX145" s="32">
        <v>4520</v>
      </c>
      <c r="AY145" s="32">
        <v>4971</v>
      </c>
      <c r="AZ145" s="32">
        <v>5905</v>
      </c>
      <c r="BA145" s="32">
        <v>7682</v>
      </c>
      <c r="BB145" s="32">
        <v>6004</v>
      </c>
      <c r="BC145" s="32">
        <v>6375</v>
      </c>
      <c r="BD145" s="32">
        <v>7922</v>
      </c>
      <c r="BE145" s="32">
        <v>7931</v>
      </c>
      <c r="BF145" s="32">
        <v>6976</v>
      </c>
      <c r="BG145" s="32">
        <v>7000</v>
      </c>
      <c r="BH145" s="32">
        <v>7811</v>
      </c>
      <c r="BI145" s="32">
        <v>8287</v>
      </c>
      <c r="BJ145" s="32">
        <v>6726</v>
      </c>
      <c r="BK145" s="32">
        <v>7287</v>
      </c>
      <c r="BL145" s="32">
        <v>8210</v>
      </c>
      <c r="BM145" s="32">
        <v>8657</v>
      </c>
      <c r="BN145" s="32">
        <v>7917</v>
      </c>
      <c r="BO145" s="32">
        <v>8450</v>
      </c>
      <c r="BP145" s="32">
        <v>9319</v>
      </c>
      <c r="BQ145" s="32">
        <v>10050</v>
      </c>
      <c r="BR145" s="32">
        <v>9301</v>
      </c>
      <c r="BS145" s="32">
        <v>10240</v>
      </c>
      <c r="BT145" s="32">
        <v>10552</v>
      </c>
      <c r="BU145" s="32">
        <v>11061</v>
      </c>
      <c r="BV145" s="32">
        <v>9860</v>
      </c>
      <c r="BW145" s="32">
        <v>10562</v>
      </c>
      <c r="BX145" s="32">
        <v>11619</v>
      </c>
      <c r="BY145" s="32">
        <v>11807</v>
      </c>
      <c r="BZ145" s="32">
        <v>11288</v>
      </c>
      <c r="CA145" s="32">
        <v>12645</v>
      </c>
      <c r="CB145" s="32">
        <v>13113</v>
      </c>
    </row>
    <row r="146" spans="1:80" x14ac:dyDescent="0.55000000000000004">
      <c r="A146" s="37">
        <f t="shared" si="4"/>
        <v>138</v>
      </c>
      <c r="B146" s="33" t="s">
        <v>661</v>
      </c>
      <c r="C146" s="29"/>
      <c r="D146" s="29"/>
      <c r="E146" s="29"/>
      <c r="F146" s="32">
        <v>5650</v>
      </c>
      <c r="G146" s="29"/>
      <c r="H146" s="29"/>
      <c r="I146" s="29"/>
      <c r="J146" s="32">
        <v>4631</v>
      </c>
      <c r="K146" s="29"/>
      <c r="L146" s="29"/>
      <c r="M146" s="29"/>
      <c r="N146" s="32">
        <v>4456</v>
      </c>
      <c r="O146" s="29"/>
      <c r="P146" s="29"/>
      <c r="Q146" s="29"/>
      <c r="R146" s="32">
        <v>4304</v>
      </c>
      <c r="S146" s="29"/>
      <c r="T146" s="29"/>
      <c r="U146" s="29"/>
      <c r="V146" s="32">
        <v>5253</v>
      </c>
      <c r="W146" s="29"/>
      <c r="X146" s="29"/>
      <c r="Y146" s="29"/>
      <c r="Z146" s="32">
        <v>5105</v>
      </c>
      <c r="AA146" s="29"/>
      <c r="AB146" s="29"/>
      <c r="AC146" s="29"/>
      <c r="AD146" s="32">
        <v>6345</v>
      </c>
      <c r="AE146" s="29"/>
      <c r="AF146" s="29"/>
      <c r="AG146" s="29"/>
      <c r="AH146" s="29"/>
      <c r="AI146" s="29"/>
      <c r="AJ146" s="29"/>
      <c r="AK146" s="32">
        <v>7275</v>
      </c>
      <c r="AL146" s="29"/>
      <c r="AM146" s="29"/>
      <c r="AN146" s="29"/>
      <c r="AO146" s="32">
        <v>9329</v>
      </c>
      <c r="AP146" s="29"/>
      <c r="AQ146" s="29"/>
      <c r="AR146" s="29"/>
      <c r="AS146" s="32">
        <v>9385</v>
      </c>
      <c r="AT146" s="32">
        <v>3316</v>
      </c>
      <c r="AU146" s="32">
        <v>3457</v>
      </c>
      <c r="AV146" s="32">
        <v>4246</v>
      </c>
      <c r="AW146" s="32">
        <v>4701</v>
      </c>
      <c r="AX146" s="32">
        <v>4520</v>
      </c>
      <c r="AY146" s="32">
        <v>4971</v>
      </c>
      <c r="AZ146" s="32">
        <v>5905</v>
      </c>
      <c r="BA146" s="32">
        <v>7682</v>
      </c>
      <c r="BB146" s="32">
        <v>6004</v>
      </c>
      <c r="BC146" s="32">
        <v>6375</v>
      </c>
      <c r="BD146" s="32">
        <v>7922</v>
      </c>
      <c r="BE146" s="32">
        <v>7931</v>
      </c>
      <c r="BF146" s="32">
        <v>6976</v>
      </c>
      <c r="BG146" s="32">
        <v>7000</v>
      </c>
      <c r="BH146" s="32">
        <v>7811</v>
      </c>
      <c r="BI146" s="32">
        <v>8287</v>
      </c>
      <c r="BJ146" s="32">
        <v>6726</v>
      </c>
      <c r="BK146" s="32">
        <v>7287</v>
      </c>
      <c r="BL146" s="32">
        <v>8210</v>
      </c>
      <c r="BM146" s="32">
        <v>8657</v>
      </c>
      <c r="BN146" s="32">
        <v>7917</v>
      </c>
      <c r="BO146" s="32">
        <v>8450</v>
      </c>
      <c r="BP146" s="32">
        <v>9319</v>
      </c>
      <c r="BQ146" s="32">
        <v>10050</v>
      </c>
      <c r="BR146" s="32">
        <v>9301</v>
      </c>
      <c r="BS146" s="32">
        <v>10240</v>
      </c>
      <c r="BT146" s="32">
        <v>10552</v>
      </c>
      <c r="BU146" s="32">
        <v>11061</v>
      </c>
      <c r="BV146" s="32">
        <v>9860</v>
      </c>
      <c r="BW146" s="32">
        <v>10562</v>
      </c>
      <c r="BX146" s="32">
        <v>11619</v>
      </c>
      <c r="BY146" s="32">
        <v>11807</v>
      </c>
      <c r="BZ146" s="32">
        <v>11288</v>
      </c>
      <c r="CA146" s="32">
        <v>12645</v>
      </c>
      <c r="CB146" s="32">
        <v>13113</v>
      </c>
    </row>
    <row r="147" spans="1:80" x14ac:dyDescent="0.55000000000000004">
      <c r="A147" s="37">
        <f t="shared" si="4"/>
        <v>139</v>
      </c>
      <c r="B147" s="30" t="s">
        <v>662</v>
      </c>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row>
    <row r="148" spans="1:80" x14ac:dyDescent="0.55000000000000004">
      <c r="A148" s="37">
        <f t="shared" si="4"/>
        <v>140</v>
      </c>
      <c r="B148" s="31" t="s">
        <v>663</v>
      </c>
      <c r="C148" s="29"/>
      <c r="D148" s="32">
        <v>0</v>
      </c>
      <c r="E148" s="29"/>
      <c r="F148" s="29"/>
      <c r="G148" s="29"/>
      <c r="H148" s="29"/>
      <c r="I148" s="29"/>
      <c r="J148" s="32">
        <v>0</v>
      </c>
      <c r="K148" s="29"/>
      <c r="L148" s="29"/>
      <c r="M148" s="29"/>
      <c r="N148" s="29"/>
      <c r="O148" s="29"/>
      <c r="P148" s="29"/>
      <c r="Q148" s="29"/>
      <c r="R148" s="32">
        <v>0</v>
      </c>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row>
    <row r="149" spans="1:80" x14ac:dyDescent="0.55000000000000004">
      <c r="A149" s="37">
        <f t="shared" si="4"/>
        <v>141</v>
      </c>
      <c r="B149" s="33" t="s">
        <v>664</v>
      </c>
      <c r="C149" s="29"/>
      <c r="D149" s="32">
        <v>2999</v>
      </c>
      <c r="E149" s="29"/>
      <c r="F149" s="29"/>
      <c r="G149" s="29"/>
      <c r="H149" s="29"/>
      <c r="I149" s="29"/>
      <c r="J149" s="32">
        <v>2996</v>
      </c>
      <c r="K149" s="29"/>
      <c r="L149" s="29"/>
      <c r="M149" s="29"/>
      <c r="N149" s="29"/>
      <c r="O149" s="29"/>
      <c r="P149" s="29"/>
      <c r="Q149" s="29"/>
      <c r="R149" s="32">
        <v>5998</v>
      </c>
      <c r="S149" s="29"/>
      <c r="T149" s="29"/>
      <c r="U149" s="29"/>
      <c r="V149" s="32">
        <v>1998</v>
      </c>
      <c r="W149" s="29"/>
      <c r="X149" s="32">
        <v>11996</v>
      </c>
      <c r="Y149" s="29"/>
      <c r="Z149" s="32">
        <v>9999</v>
      </c>
      <c r="AA149" s="29"/>
      <c r="AB149" s="29"/>
      <c r="AC149" s="29"/>
      <c r="AD149" s="32">
        <v>9998</v>
      </c>
      <c r="AE149" s="29"/>
      <c r="AF149" s="29"/>
      <c r="AG149" s="29"/>
      <c r="AH149" s="29"/>
      <c r="AI149" s="29"/>
      <c r="AJ149" s="29"/>
      <c r="AK149" s="32">
        <v>59994</v>
      </c>
      <c r="AL149" s="29"/>
      <c r="AM149" s="32">
        <v>84994</v>
      </c>
      <c r="AN149" s="29"/>
      <c r="AO149" s="32">
        <v>75995</v>
      </c>
      <c r="AP149" s="29"/>
      <c r="AQ149" s="29"/>
      <c r="AR149" s="29"/>
      <c r="AS149" s="32">
        <v>118992</v>
      </c>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row>
    <row r="150" spans="1:80" x14ac:dyDescent="0.55000000000000004">
      <c r="A150" s="37">
        <f t="shared" si="4"/>
        <v>142</v>
      </c>
      <c r="B150" s="33" t="s">
        <v>665</v>
      </c>
      <c r="C150" s="29"/>
      <c r="D150" s="32">
        <v>2999</v>
      </c>
      <c r="E150" s="29"/>
      <c r="F150" s="29"/>
      <c r="G150" s="29"/>
      <c r="H150" s="29"/>
      <c r="I150" s="29"/>
      <c r="J150" s="32">
        <v>2996</v>
      </c>
      <c r="K150" s="29"/>
      <c r="L150" s="29"/>
      <c r="M150" s="29"/>
      <c r="N150" s="29"/>
      <c r="O150" s="29"/>
      <c r="P150" s="29"/>
      <c r="Q150" s="29"/>
      <c r="R150" s="32">
        <v>5999</v>
      </c>
      <c r="S150" s="29"/>
      <c r="T150" s="29"/>
      <c r="U150" s="29"/>
      <c r="V150" s="32">
        <v>1998</v>
      </c>
      <c r="W150" s="29"/>
      <c r="X150" s="32">
        <v>11996</v>
      </c>
      <c r="Y150" s="29"/>
      <c r="Z150" s="32">
        <v>9999</v>
      </c>
      <c r="AA150" s="29"/>
      <c r="AB150" s="29"/>
      <c r="AC150" s="29"/>
      <c r="AD150" s="32">
        <v>9998</v>
      </c>
      <c r="AE150" s="29"/>
      <c r="AF150" s="29"/>
      <c r="AG150" s="29"/>
      <c r="AH150" s="29"/>
      <c r="AI150" s="29"/>
      <c r="AJ150" s="29"/>
      <c r="AK150" s="32">
        <v>59994</v>
      </c>
      <c r="AL150" s="29"/>
      <c r="AM150" s="32">
        <v>84994</v>
      </c>
      <c r="AN150" s="29"/>
      <c r="AO150" s="32">
        <v>75995</v>
      </c>
      <c r="AP150" s="29"/>
      <c r="AQ150" s="29"/>
      <c r="AR150" s="29"/>
      <c r="AS150" s="32">
        <v>118992</v>
      </c>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row>
    <row r="151" spans="1:80" x14ac:dyDescent="0.55000000000000004">
      <c r="A151" s="37">
        <f t="shared" si="4"/>
        <v>143</v>
      </c>
      <c r="B151" s="31" t="s">
        <v>666</v>
      </c>
      <c r="C151" s="29"/>
      <c r="D151" s="32">
        <v>0</v>
      </c>
      <c r="E151" s="29"/>
      <c r="F151" s="29"/>
      <c r="G151" s="29"/>
      <c r="H151" s="29"/>
      <c r="I151" s="29"/>
      <c r="J151" s="32">
        <v>0</v>
      </c>
      <c r="K151" s="29"/>
      <c r="L151" s="29"/>
      <c r="M151" s="29"/>
      <c r="N151" s="29"/>
      <c r="O151" s="29"/>
      <c r="P151" s="29"/>
      <c r="Q151" s="29"/>
      <c r="R151" s="32">
        <v>0</v>
      </c>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row>
    <row r="152" spans="1:80" x14ac:dyDescent="0.55000000000000004">
      <c r="A152" s="37">
        <f t="shared" si="4"/>
        <v>144</v>
      </c>
      <c r="B152" s="33" t="s">
        <v>667</v>
      </c>
      <c r="C152" s="29"/>
      <c r="D152" s="32">
        <v>2999</v>
      </c>
      <c r="E152" s="29"/>
      <c r="F152" s="29"/>
      <c r="G152" s="29"/>
      <c r="H152" s="29"/>
      <c r="I152" s="29"/>
      <c r="J152" s="32">
        <v>2996</v>
      </c>
      <c r="K152" s="29"/>
      <c r="L152" s="29"/>
      <c r="M152" s="29"/>
      <c r="N152" s="29"/>
      <c r="O152" s="29"/>
      <c r="P152" s="29"/>
      <c r="Q152" s="29"/>
      <c r="R152" s="32">
        <v>5998</v>
      </c>
      <c r="S152" s="29"/>
      <c r="T152" s="29"/>
      <c r="U152" s="29"/>
      <c r="V152" s="32">
        <v>1998</v>
      </c>
      <c r="W152" s="29"/>
      <c r="X152" s="32">
        <v>11996</v>
      </c>
      <c r="Y152" s="29"/>
      <c r="Z152" s="32">
        <v>9999</v>
      </c>
      <c r="AA152" s="29"/>
      <c r="AB152" s="29"/>
      <c r="AC152" s="29"/>
      <c r="AD152" s="32">
        <v>9998</v>
      </c>
      <c r="AE152" s="29"/>
      <c r="AF152" s="29"/>
      <c r="AG152" s="29"/>
      <c r="AH152" s="29"/>
      <c r="AI152" s="29"/>
      <c r="AJ152" s="29"/>
      <c r="AK152" s="32">
        <v>59994</v>
      </c>
      <c r="AL152" s="29"/>
      <c r="AM152" s="32">
        <v>84994</v>
      </c>
      <c r="AN152" s="29"/>
      <c r="AO152" s="32">
        <v>75995</v>
      </c>
      <c r="AP152" s="29"/>
      <c r="AQ152" s="29"/>
      <c r="AR152" s="29"/>
      <c r="AS152" s="32">
        <v>118992</v>
      </c>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row>
    <row r="153" spans="1:80" x14ac:dyDescent="0.55000000000000004">
      <c r="A153" s="37">
        <f t="shared" si="4"/>
        <v>145</v>
      </c>
      <c r="B153" s="33" t="s">
        <v>668</v>
      </c>
      <c r="C153" s="29"/>
      <c r="D153" s="32">
        <v>2999</v>
      </c>
      <c r="E153" s="29"/>
      <c r="F153" s="29"/>
      <c r="G153" s="29"/>
      <c r="H153" s="29"/>
      <c r="I153" s="29"/>
      <c r="J153" s="32">
        <v>2996</v>
      </c>
      <c r="K153" s="29"/>
      <c r="L153" s="29"/>
      <c r="M153" s="29"/>
      <c r="N153" s="29"/>
      <c r="O153" s="29"/>
      <c r="P153" s="29"/>
      <c r="Q153" s="29"/>
      <c r="R153" s="32">
        <v>5999</v>
      </c>
      <c r="S153" s="29"/>
      <c r="T153" s="29"/>
      <c r="U153" s="29"/>
      <c r="V153" s="32">
        <v>1998</v>
      </c>
      <c r="W153" s="29"/>
      <c r="X153" s="32">
        <v>11996</v>
      </c>
      <c r="Y153" s="29"/>
      <c r="Z153" s="32">
        <v>9999</v>
      </c>
      <c r="AA153" s="29"/>
      <c r="AB153" s="29"/>
      <c r="AC153" s="29"/>
      <c r="AD153" s="32">
        <v>9998</v>
      </c>
      <c r="AE153" s="29"/>
      <c r="AF153" s="29"/>
      <c r="AG153" s="29"/>
      <c r="AH153" s="29"/>
      <c r="AI153" s="29"/>
      <c r="AJ153" s="29"/>
      <c r="AK153" s="32">
        <v>59994</v>
      </c>
      <c r="AL153" s="29"/>
      <c r="AM153" s="32">
        <v>84994</v>
      </c>
      <c r="AN153" s="29"/>
      <c r="AO153" s="32">
        <v>75995</v>
      </c>
      <c r="AP153" s="29"/>
      <c r="AQ153" s="29"/>
      <c r="AR153" s="29"/>
      <c r="AS153" s="32">
        <v>118992</v>
      </c>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row>
    <row r="154" spans="1:80" x14ac:dyDescent="0.55000000000000004">
      <c r="A154" s="37">
        <f t="shared" si="4"/>
        <v>146</v>
      </c>
      <c r="B154" s="31" t="s">
        <v>669</v>
      </c>
      <c r="C154" s="29"/>
      <c r="D154" s="32">
        <v>19766</v>
      </c>
      <c r="E154" s="29"/>
      <c r="F154" s="32">
        <v>18429</v>
      </c>
      <c r="G154" s="29"/>
      <c r="H154" s="32">
        <v>25087</v>
      </c>
      <c r="I154" s="29"/>
      <c r="J154" s="32">
        <v>27306</v>
      </c>
      <c r="K154" s="29"/>
      <c r="L154" s="32">
        <v>58276</v>
      </c>
      <c r="M154" s="29"/>
      <c r="N154" s="32">
        <v>52673</v>
      </c>
      <c r="O154" s="29"/>
      <c r="P154" s="29"/>
      <c r="Q154" s="29"/>
      <c r="R154" s="32">
        <v>30450</v>
      </c>
      <c r="S154" s="29"/>
      <c r="T154" s="29"/>
      <c r="U154" s="29"/>
      <c r="V154" s="32">
        <v>6228</v>
      </c>
      <c r="W154" s="29"/>
      <c r="X154" s="29"/>
      <c r="Y154" s="29"/>
      <c r="Z154" s="32">
        <v>6299</v>
      </c>
      <c r="AA154" s="29"/>
      <c r="AB154" s="29"/>
      <c r="AC154" s="29"/>
      <c r="AD154" s="32">
        <v>7008</v>
      </c>
      <c r="AE154" s="29"/>
      <c r="AF154" s="29"/>
      <c r="AG154" s="29"/>
      <c r="AH154" s="29"/>
      <c r="AI154" s="29"/>
      <c r="AJ154" s="29"/>
      <c r="AK154" s="32">
        <v>8456</v>
      </c>
      <c r="AL154" s="29"/>
      <c r="AM154" s="32">
        <v>1181</v>
      </c>
      <c r="AN154" s="29"/>
      <c r="AO154" s="32">
        <v>10511</v>
      </c>
      <c r="AP154" s="29"/>
      <c r="AQ154" s="29"/>
      <c r="AR154" s="29"/>
      <c r="AS154" s="32">
        <v>10558</v>
      </c>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row>
    <row r="155" spans="1:80" x14ac:dyDescent="0.55000000000000004">
      <c r="A155" s="37">
        <f t="shared" si="4"/>
        <v>147</v>
      </c>
      <c r="B155" s="31" t="s">
        <v>670</v>
      </c>
      <c r="C155" s="29"/>
      <c r="D155" s="32">
        <v>-408</v>
      </c>
      <c r="E155" s="29"/>
      <c r="F155" s="32">
        <v>-621</v>
      </c>
      <c r="G155" s="29"/>
      <c r="H155" s="32">
        <v>-1365</v>
      </c>
      <c r="I155" s="29"/>
      <c r="J155" s="32">
        <v>-2436</v>
      </c>
      <c r="K155" s="29"/>
      <c r="L155" s="32">
        <v>-2422</v>
      </c>
      <c r="M155" s="29"/>
      <c r="N155" s="32">
        <v>-225</v>
      </c>
      <c r="O155" s="29"/>
      <c r="P155" s="29"/>
      <c r="Q155" s="29"/>
      <c r="R155" s="32">
        <v>4349</v>
      </c>
      <c r="S155" s="29"/>
      <c r="T155" s="29"/>
      <c r="U155" s="29"/>
      <c r="V155" s="32">
        <v>3887</v>
      </c>
      <c r="W155" s="29"/>
      <c r="X155" s="29"/>
      <c r="Y155" s="29"/>
      <c r="Z155" s="32">
        <v>79</v>
      </c>
      <c r="AA155" s="29"/>
      <c r="AB155" s="29"/>
      <c r="AC155" s="29"/>
      <c r="AD155" s="32">
        <v>-340</v>
      </c>
      <c r="AE155" s="29"/>
      <c r="AF155" s="29"/>
      <c r="AG155" s="29"/>
      <c r="AH155" s="29"/>
      <c r="AI155" s="29"/>
      <c r="AJ155" s="29"/>
      <c r="AK155" s="32">
        <v>-189</v>
      </c>
      <c r="AL155" s="29"/>
      <c r="AM155" s="29"/>
      <c r="AN155" s="29"/>
      <c r="AO155" s="32">
        <v>-412</v>
      </c>
      <c r="AP155" s="29"/>
      <c r="AQ155" s="32">
        <v>-93</v>
      </c>
      <c r="AR155" s="29"/>
      <c r="AS155" s="32">
        <v>1413</v>
      </c>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row>
    <row r="156" spans="1:80" ht="14" thickBot="1" x14ac:dyDescent="0.6">
      <c r="A156" s="37">
        <f t="shared" si="4"/>
        <v>148</v>
      </c>
      <c r="B156" s="117" t="s">
        <v>603</v>
      </c>
      <c r="C156" s="118" t="s">
        <v>603</v>
      </c>
      <c r="D156" s="118" t="s">
        <v>603</v>
      </c>
      <c r="E156" s="118" t="s">
        <v>603</v>
      </c>
      <c r="F156" s="118" t="s">
        <v>603</v>
      </c>
      <c r="G156" s="118" t="s">
        <v>603</v>
      </c>
      <c r="H156" s="118" t="s">
        <v>603</v>
      </c>
      <c r="I156" s="118" t="s">
        <v>603</v>
      </c>
      <c r="J156" s="118" t="s">
        <v>603</v>
      </c>
      <c r="K156" s="118" t="s">
        <v>603</v>
      </c>
      <c r="L156" s="118" t="s">
        <v>603</v>
      </c>
      <c r="M156" s="118" t="s">
        <v>603</v>
      </c>
      <c r="N156" s="118" t="s">
        <v>603</v>
      </c>
      <c r="O156" s="118" t="s">
        <v>603</v>
      </c>
      <c r="P156" s="118" t="s">
        <v>603</v>
      </c>
      <c r="Q156" s="118" t="s">
        <v>603</v>
      </c>
      <c r="R156" s="118" t="s">
        <v>603</v>
      </c>
      <c r="S156" s="118" t="s">
        <v>603</v>
      </c>
      <c r="T156" s="118" t="s">
        <v>603</v>
      </c>
      <c r="U156" s="118" t="s">
        <v>603</v>
      </c>
      <c r="V156" s="118" t="s">
        <v>603</v>
      </c>
      <c r="W156" s="118" t="s">
        <v>603</v>
      </c>
      <c r="X156" s="118" t="s">
        <v>603</v>
      </c>
      <c r="Y156" s="118" t="s">
        <v>603</v>
      </c>
      <c r="Z156" s="118" t="s">
        <v>603</v>
      </c>
      <c r="AA156" s="118" t="s">
        <v>603</v>
      </c>
      <c r="AB156" s="118" t="s">
        <v>603</v>
      </c>
      <c r="AC156" s="118" t="s">
        <v>603</v>
      </c>
      <c r="AD156" s="118" t="s">
        <v>603</v>
      </c>
      <c r="AE156" s="118" t="s">
        <v>603</v>
      </c>
      <c r="AF156" s="118" t="s">
        <v>603</v>
      </c>
      <c r="AG156" s="118" t="s">
        <v>603</v>
      </c>
      <c r="AH156" s="118" t="s">
        <v>603</v>
      </c>
      <c r="AI156" s="118" t="s">
        <v>603</v>
      </c>
      <c r="AJ156" s="118" t="s">
        <v>603</v>
      </c>
      <c r="AK156" s="118" t="s">
        <v>603</v>
      </c>
      <c r="AL156" s="118" t="s">
        <v>603</v>
      </c>
      <c r="AM156" s="118" t="s">
        <v>603</v>
      </c>
      <c r="AN156" s="118" t="s">
        <v>603</v>
      </c>
      <c r="AO156" s="118" t="s">
        <v>603</v>
      </c>
      <c r="AP156" s="118" t="s">
        <v>603</v>
      </c>
      <c r="AQ156" s="118" t="s">
        <v>603</v>
      </c>
      <c r="AR156" s="118" t="s">
        <v>603</v>
      </c>
      <c r="AS156" s="118" t="s">
        <v>603</v>
      </c>
      <c r="AT156" s="118" t="s">
        <v>603</v>
      </c>
      <c r="AU156" s="118" t="s">
        <v>603</v>
      </c>
      <c r="AV156" s="118" t="s">
        <v>603</v>
      </c>
      <c r="AW156" s="118" t="s">
        <v>603</v>
      </c>
      <c r="AX156" s="118" t="s">
        <v>603</v>
      </c>
      <c r="AY156" s="118" t="s">
        <v>603</v>
      </c>
      <c r="AZ156" s="118" t="s">
        <v>603</v>
      </c>
      <c r="BA156" s="118" t="s">
        <v>603</v>
      </c>
      <c r="BB156" s="118" t="s">
        <v>603</v>
      </c>
      <c r="BC156" s="118" t="s">
        <v>603</v>
      </c>
      <c r="BD156" s="118" t="s">
        <v>603</v>
      </c>
      <c r="BE156" s="118" t="s">
        <v>603</v>
      </c>
      <c r="BF156" s="118" t="s">
        <v>603</v>
      </c>
      <c r="BG156" s="118" t="s">
        <v>603</v>
      </c>
      <c r="BH156" s="118" t="s">
        <v>603</v>
      </c>
      <c r="BI156" s="118" t="s">
        <v>603</v>
      </c>
      <c r="BJ156" s="118" t="s">
        <v>603</v>
      </c>
      <c r="BK156" s="118" t="s">
        <v>603</v>
      </c>
      <c r="BL156" s="118" t="s">
        <v>603</v>
      </c>
      <c r="BM156" s="118" t="s">
        <v>603</v>
      </c>
      <c r="BN156" s="118" t="s">
        <v>603</v>
      </c>
      <c r="BO156" s="118" t="s">
        <v>603</v>
      </c>
      <c r="BP156" s="118" t="s">
        <v>603</v>
      </c>
      <c r="BQ156" s="118" t="s">
        <v>603</v>
      </c>
      <c r="BR156" s="118" t="s">
        <v>603</v>
      </c>
      <c r="BS156" s="118" t="s">
        <v>603</v>
      </c>
      <c r="BT156" s="118" t="s">
        <v>603</v>
      </c>
      <c r="BU156" s="118" t="s">
        <v>603</v>
      </c>
      <c r="BV156" s="118" t="s">
        <v>603</v>
      </c>
      <c r="BW156" s="118" t="s">
        <v>603</v>
      </c>
      <c r="BX156" s="118" t="s">
        <v>603</v>
      </c>
      <c r="BY156" s="118" t="s">
        <v>603</v>
      </c>
      <c r="BZ156" s="118" t="s">
        <v>603</v>
      </c>
      <c r="CA156" s="118" t="s">
        <v>603</v>
      </c>
      <c r="CB156" s="118" t="s">
        <v>603</v>
      </c>
    </row>
    <row r="157" spans="1:80" ht="14" thickTop="1" x14ac:dyDescent="0.55000000000000004">
      <c r="A157" s="37">
        <f t="shared" si="4"/>
        <v>149</v>
      </c>
      <c r="B157" s="28" t="s">
        <v>201</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row>
    <row r="158" spans="1:80" x14ac:dyDescent="0.55000000000000004">
      <c r="A158" s="37">
        <f t="shared" si="4"/>
        <v>150</v>
      </c>
      <c r="B158" s="30" t="s">
        <v>671</v>
      </c>
      <c r="C158" s="32">
        <v>13133</v>
      </c>
      <c r="D158" s="32">
        <v>51562</v>
      </c>
      <c r="E158" s="32">
        <v>24021</v>
      </c>
      <c r="F158" s="32">
        <v>28576</v>
      </c>
      <c r="G158" s="32">
        <v>18623</v>
      </c>
      <c r="H158" s="32">
        <v>67106</v>
      </c>
      <c r="I158" s="32">
        <v>30639</v>
      </c>
      <c r="J158" s="32">
        <v>48609</v>
      </c>
      <c r="K158" s="32">
        <v>23931</v>
      </c>
      <c r="L158" s="32">
        <v>64681</v>
      </c>
      <c r="M158" s="32">
        <v>36712</v>
      </c>
      <c r="N158" s="32">
        <v>54998</v>
      </c>
      <c r="O158" s="32">
        <v>4536</v>
      </c>
      <c r="P158" s="32">
        <v>59415</v>
      </c>
      <c r="Q158" s="32">
        <v>19309</v>
      </c>
      <c r="R158" s="32">
        <v>38337</v>
      </c>
      <c r="S158" s="32">
        <v>33525</v>
      </c>
      <c r="T158" s="32">
        <v>77156</v>
      </c>
      <c r="U158" s="32">
        <v>18447</v>
      </c>
      <c r="V158" s="32">
        <v>43156</v>
      </c>
      <c r="W158" s="32">
        <v>13270</v>
      </c>
      <c r="X158" s="32">
        <v>67495</v>
      </c>
      <c r="Y158" s="32">
        <v>23708</v>
      </c>
      <c r="Z158" s="32">
        <v>46825</v>
      </c>
      <c r="AA158" s="32">
        <v>1583</v>
      </c>
      <c r="AB158" s="32">
        <v>61003</v>
      </c>
      <c r="AC158" s="32">
        <v>16939</v>
      </c>
      <c r="AD158" s="32">
        <v>45507</v>
      </c>
      <c r="AE158" s="32">
        <v>2778</v>
      </c>
      <c r="AF158" s="32">
        <v>61124</v>
      </c>
      <c r="AG158" s="29"/>
      <c r="AH158" s="32">
        <v>29719</v>
      </c>
      <c r="AI158" s="32">
        <v>49147</v>
      </c>
      <c r="AJ158" s="32">
        <v>54746</v>
      </c>
      <c r="AK158" s="32">
        <v>45133</v>
      </c>
      <c r="AL158" s="32">
        <v>9758</v>
      </c>
      <c r="AM158" s="32">
        <v>47268</v>
      </c>
      <c r="AN158" s="32">
        <v>34769</v>
      </c>
      <c r="AO158" s="32">
        <v>53323</v>
      </c>
      <c r="AP158" s="32">
        <v>-223</v>
      </c>
      <c r="AQ158" s="32">
        <v>54927</v>
      </c>
      <c r="AR158" s="32">
        <v>56196</v>
      </c>
      <c r="AS158" s="32">
        <v>69964</v>
      </c>
      <c r="AT158" s="32">
        <v>-1563</v>
      </c>
      <c r="AU158" s="32">
        <v>52579</v>
      </c>
      <c r="AV158" s="32">
        <v>45441</v>
      </c>
      <c r="AW158" s="32">
        <v>87850</v>
      </c>
      <c r="AX158" s="32">
        <v>3397</v>
      </c>
      <c r="AY158" s="32">
        <v>62685</v>
      </c>
      <c r="AZ158" s="32">
        <v>43540</v>
      </c>
      <c r="BA158" s="32">
        <v>76223</v>
      </c>
      <c r="BB158" s="32">
        <v>1152</v>
      </c>
      <c r="BC158" s="32">
        <v>63047</v>
      </c>
      <c r="BD158" s="32">
        <v>57585</v>
      </c>
      <c r="BE158" s="32">
        <v>73826</v>
      </c>
      <c r="BF158" s="32">
        <v>857</v>
      </c>
      <c r="BG158" s="32">
        <v>78789</v>
      </c>
      <c r="BH158" s="32">
        <v>81600</v>
      </c>
      <c r="BI158" s="32">
        <v>83277</v>
      </c>
      <c r="BJ158" s="32">
        <v>6562</v>
      </c>
      <c r="BK158" s="32">
        <v>66892</v>
      </c>
      <c r="BL158" s="32">
        <v>62653</v>
      </c>
      <c r="BM158" s="32">
        <v>78611</v>
      </c>
      <c r="BN158" s="32">
        <v>-519</v>
      </c>
      <c r="BO158" s="32">
        <v>65105</v>
      </c>
      <c r="BP158" s="32">
        <v>56706</v>
      </c>
      <c r="BQ158" s="32">
        <v>54232</v>
      </c>
      <c r="BR158" s="32">
        <v>-10113</v>
      </c>
      <c r="BS158" s="32">
        <v>37857</v>
      </c>
      <c r="BT158" s="32">
        <v>45410</v>
      </c>
      <c r="BU158" s="32">
        <v>57751</v>
      </c>
      <c r="BV158" s="32">
        <v>-2802</v>
      </c>
      <c r="BW158" s="32">
        <v>65211</v>
      </c>
      <c r="BX158" s="32">
        <v>57855</v>
      </c>
      <c r="BY158" s="32">
        <v>82217</v>
      </c>
      <c r="BZ158" s="32">
        <v>-3769</v>
      </c>
      <c r="CA158" s="32">
        <v>67911</v>
      </c>
      <c r="CB158" s="32">
        <v>67764</v>
      </c>
    </row>
    <row r="159" spans="1:80" x14ac:dyDescent="0.55000000000000004">
      <c r="A159" s="37">
        <f t="shared" si="4"/>
        <v>151</v>
      </c>
      <c r="B159" s="31" t="s">
        <v>672</v>
      </c>
      <c r="C159" s="32">
        <v>13613</v>
      </c>
      <c r="D159" s="32">
        <v>14027</v>
      </c>
      <c r="E159" s="32">
        <v>14779</v>
      </c>
      <c r="F159" s="32">
        <v>18339</v>
      </c>
      <c r="G159" s="32">
        <v>20640</v>
      </c>
      <c r="H159" s="32">
        <v>23122</v>
      </c>
      <c r="I159" s="32">
        <v>23533</v>
      </c>
      <c r="J159" s="32">
        <v>24876</v>
      </c>
      <c r="K159" s="32">
        <v>22347</v>
      </c>
      <c r="L159" s="32">
        <v>23091</v>
      </c>
      <c r="M159" s="32">
        <v>23725</v>
      </c>
      <c r="N159" s="32">
        <v>24281</v>
      </c>
      <c r="O159" s="32">
        <v>21519</v>
      </c>
      <c r="P159" s="32">
        <v>21833</v>
      </c>
      <c r="Q159" s="32">
        <v>22187</v>
      </c>
      <c r="R159" s="32">
        <v>21923</v>
      </c>
      <c r="S159" s="32">
        <v>20255</v>
      </c>
      <c r="T159" s="32">
        <v>21184</v>
      </c>
      <c r="U159" s="32">
        <v>21471</v>
      </c>
      <c r="V159" s="32">
        <v>21867</v>
      </c>
      <c r="W159" s="32">
        <v>20267</v>
      </c>
      <c r="X159" s="32">
        <v>20233</v>
      </c>
      <c r="Y159" s="32">
        <v>20281</v>
      </c>
      <c r="Z159" s="32">
        <v>20599</v>
      </c>
      <c r="AA159" s="32">
        <v>19408</v>
      </c>
      <c r="AB159" s="32">
        <v>19896</v>
      </c>
      <c r="AC159" s="32">
        <v>19997</v>
      </c>
      <c r="AD159" s="32">
        <v>20496</v>
      </c>
      <c r="AE159" s="29"/>
      <c r="AF159" s="29"/>
      <c r="AG159" s="29"/>
      <c r="AH159" s="32">
        <v>18388</v>
      </c>
      <c r="AI159" s="32">
        <v>18789</v>
      </c>
      <c r="AJ159" s="32">
        <v>18989</v>
      </c>
      <c r="AK159" s="32">
        <v>21131</v>
      </c>
      <c r="AL159" s="32">
        <v>19377</v>
      </c>
      <c r="AM159" s="32">
        <v>19106</v>
      </c>
      <c r="AN159" s="32">
        <v>19179</v>
      </c>
      <c r="AO159" s="32">
        <v>21998</v>
      </c>
      <c r="AP159" s="32">
        <v>17734</v>
      </c>
      <c r="AQ159" s="32">
        <v>17965</v>
      </c>
      <c r="AR159" s="32">
        <v>18480</v>
      </c>
      <c r="AS159" s="32">
        <v>19444</v>
      </c>
      <c r="AT159" s="32">
        <v>13950</v>
      </c>
      <c r="AU159" s="32">
        <v>11906</v>
      </c>
      <c r="AV159" s="32">
        <v>12313</v>
      </c>
      <c r="AW159" s="32">
        <v>12947</v>
      </c>
      <c r="AX159" s="32">
        <v>13089</v>
      </c>
      <c r="AY159" s="32">
        <v>13476</v>
      </c>
      <c r="AZ159" s="32">
        <v>13710</v>
      </c>
      <c r="BA159" s="32">
        <v>14233</v>
      </c>
      <c r="BB159" s="32">
        <v>14543</v>
      </c>
      <c r="BC159" s="32">
        <v>14951</v>
      </c>
      <c r="BD159" s="32">
        <v>15098</v>
      </c>
      <c r="BE159" s="32">
        <v>16070</v>
      </c>
      <c r="BF159" s="32">
        <v>21151</v>
      </c>
      <c r="BG159" s="32">
        <v>21498</v>
      </c>
      <c r="BH159" s="32">
        <v>21976</v>
      </c>
      <c r="BI159" s="32">
        <v>18744</v>
      </c>
      <c r="BJ159" s="32">
        <v>21426</v>
      </c>
      <c r="BK159" s="32">
        <v>21270</v>
      </c>
      <c r="BL159" s="32">
        <v>21448</v>
      </c>
      <c r="BM159" s="32">
        <v>21936</v>
      </c>
      <c r="BN159" s="32">
        <v>21704</v>
      </c>
      <c r="BO159" s="32">
        <v>21937</v>
      </c>
      <c r="BP159" s="32">
        <v>22025</v>
      </c>
      <c r="BQ159" s="32">
        <v>21675</v>
      </c>
      <c r="BR159" s="32">
        <v>21601</v>
      </c>
      <c r="BS159" s="32">
        <v>22422</v>
      </c>
      <c r="BT159" s="32">
        <v>22848</v>
      </c>
      <c r="BU159" s="32">
        <v>22867</v>
      </c>
      <c r="BV159" s="32">
        <v>22108</v>
      </c>
      <c r="BW159" s="32">
        <v>22468</v>
      </c>
      <c r="BX159" s="32">
        <v>22432</v>
      </c>
      <c r="BY159" s="32">
        <v>22587</v>
      </c>
      <c r="BZ159" s="32">
        <v>22065</v>
      </c>
      <c r="CA159" s="32">
        <v>22293</v>
      </c>
      <c r="CB159" s="32">
        <v>22069</v>
      </c>
    </row>
    <row r="160" spans="1:80" x14ac:dyDescent="0.55000000000000004">
      <c r="A160" s="37">
        <f t="shared" si="4"/>
        <v>152</v>
      </c>
      <c r="B160" s="33" t="s">
        <v>673</v>
      </c>
      <c r="C160" s="32">
        <v>13613</v>
      </c>
      <c r="D160" s="32">
        <v>14027</v>
      </c>
      <c r="E160" s="32">
        <v>14779</v>
      </c>
      <c r="F160" s="32">
        <v>18339</v>
      </c>
      <c r="G160" s="32">
        <v>20640</v>
      </c>
      <c r="H160" s="32">
        <v>23122</v>
      </c>
      <c r="I160" s="32">
        <v>23533</v>
      </c>
      <c r="J160" s="32">
        <v>24876</v>
      </c>
      <c r="K160" s="32">
        <v>22347</v>
      </c>
      <c r="L160" s="32">
        <v>23091</v>
      </c>
      <c r="M160" s="32">
        <v>23725</v>
      </c>
      <c r="N160" s="32">
        <v>24281</v>
      </c>
      <c r="O160" s="32">
        <v>21519</v>
      </c>
      <c r="P160" s="32">
        <v>21833</v>
      </c>
      <c r="Q160" s="32">
        <v>22187</v>
      </c>
      <c r="R160" s="32">
        <v>21923</v>
      </c>
      <c r="S160" s="32">
        <v>20255</v>
      </c>
      <c r="T160" s="32">
        <v>21184</v>
      </c>
      <c r="U160" s="32">
        <v>21471</v>
      </c>
      <c r="V160" s="32">
        <v>21867</v>
      </c>
      <c r="W160" s="32">
        <v>20267</v>
      </c>
      <c r="X160" s="32">
        <v>20233</v>
      </c>
      <c r="Y160" s="32">
        <v>20281</v>
      </c>
      <c r="Z160" s="32">
        <v>20599</v>
      </c>
      <c r="AA160" s="32">
        <v>19408</v>
      </c>
      <c r="AB160" s="32">
        <v>19896</v>
      </c>
      <c r="AC160" s="32">
        <v>19997</v>
      </c>
      <c r="AD160" s="32">
        <v>20496</v>
      </c>
      <c r="AE160" s="29"/>
      <c r="AF160" s="29"/>
      <c r="AG160" s="29"/>
      <c r="AH160" s="32">
        <v>18388</v>
      </c>
      <c r="AI160" s="32">
        <v>18789</v>
      </c>
      <c r="AJ160" s="32">
        <v>18989</v>
      </c>
      <c r="AK160" s="32">
        <v>21131</v>
      </c>
      <c r="AL160" s="32">
        <v>19377</v>
      </c>
      <c r="AM160" s="32">
        <v>19106</v>
      </c>
      <c r="AN160" s="32">
        <v>19179</v>
      </c>
      <c r="AO160" s="32">
        <v>21998</v>
      </c>
      <c r="AP160" s="32">
        <v>17734</v>
      </c>
      <c r="AQ160" s="32">
        <v>17965</v>
      </c>
      <c r="AR160" s="32">
        <v>18480</v>
      </c>
      <c r="AS160" s="32">
        <v>19444</v>
      </c>
      <c r="AT160" s="32">
        <v>13950</v>
      </c>
      <c r="AU160" s="32">
        <v>11906</v>
      </c>
      <c r="AV160" s="32">
        <v>12313</v>
      </c>
      <c r="AW160" s="32">
        <v>12947</v>
      </c>
      <c r="AX160" s="32">
        <v>13089</v>
      </c>
      <c r="AY160" s="32">
        <v>13476</v>
      </c>
      <c r="AZ160" s="32">
        <v>13710</v>
      </c>
      <c r="BA160" s="32">
        <v>14233</v>
      </c>
      <c r="BB160" s="32">
        <v>14543</v>
      </c>
      <c r="BC160" s="32">
        <v>14951</v>
      </c>
      <c r="BD160" s="32">
        <v>15098</v>
      </c>
      <c r="BE160" s="32">
        <v>16070</v>
      </c>
      <c r="BF160" s="32">
        <v>21151</v>
      </c>
      <c r="BG160" s="32">
        <v>21498</v>
      </c>
      <c r="BH160" s="32">
        <v>21976</v>
      </c>
      <c r="BI160" s="32">
        <v>18744</v>
      </c>
      <c r="BJ160" s="32">
        <v>21426</v>
      </c>
      <c r="BK160" s="32">
        <v>21270</v>
      </c>
      <c r="BL160" s="32">
        <v>21448</v>
      </c>
      <c r="BM160" s="32">
        <v>21936</v>
      </c>
      <c r="BN160" s="32">
        <v>21704</v>
      </c>
      <c r="BO160" s="32">
        <v>21937</v>
      </c>
      <c r="BP160" s="32">
        <v>22025</v>
      </c>
      <c r="BQ160" s="32">
        <v>21675</v>
      </c>
      <c r="BR160" s="32">
        <v>21601</v>
      </c>
      <c r="BS160" s="32">
        <v>22422</v>
      </c>
      <c r="BT160" s="32">
        <v>22848</v>
      </c>
      <c r="BU160" s="32">
        <v>22867</v>
      </c>
      <c r="BV160" s="32">
        <v>22108</v>
      </c>
      <c r="BW160" s="32">
        <v>22468</v>
      </c>
      <c r="BX160" s="32">
        <v>22432</v>
      </c>
      <c r="BY160" s="32">
        <v>22587</v>
      </c>
      <c r="BZ160" s="32">
        <v>22065</v>
      </c>
      <c r="CA160" s="32">
        <v>22293</v>
      </c>
      <c r="CB160" s="32">
        <v>22069</v>
      </c>
    </row>
    <row r="161" spans="1:80" x14ac:dyDescent="0.55000000000000004">
      <c r="A161" s="37">
        <f t="shared" si="4"/>
        <v>153</v>
      </c>
      <c r="B161" s="31" t="s">
        <v>674</v>
      </c>
      <c r="C161" s="29"/>
      <c r="D161" s="29"/>
      <c r="E161" s="29"/>
      <c r="F161" s="29"/>
      <c r="G161" s="29"/>
      <c r="H161" s="29"/>
      <c r="I161" s="29"/>
      <c r="J161" s="29"/>
      <c r="K161" s="29"/>
      <c r="L161" s="29"/>
      <c r="M161" s="29"/>
      <c r="N161" s="29"/>
      <c r="O161" s="32">
        <v>208</v>
      </c>
      <c r="P161" s="32">
        <v>488</v>
      </c>
      <c r="Q161" s="32">
        <v>383</v>
      </c>
      <c r="R161" s="32">
        <v>148</v>
      </c>
      <c r="S161" s="32">
        <v>550</v>
      </c>
      <c r="T161" s="32">
        <v>795</v>
      </c>
      <c r="U161" s="32">
        <v>434</v>
      </c>
      <c r="V161" s="32">
        <v>822</v>
      </c>
      <c r="W161" s="32">
        <v>499</v>
      </c>
      <c r="X161" s="32">
        <v>696</v>
      </c>
      <c r="Y161" s="32">
        <v>243</v>
      </c>
      <c r="Z161" s="32">
        <v>-104</v>
      </c>
      <c r="AA161" s="32">
        <v>523</v>
      </c>
      <c r="AB161" s="32">
        <v>541</v>
      </c>
      <c r="AC161" s="32">
        <v>245</v>
      </c>
      <c r="AD161" s="32">
        <v>893</v>
      </c>
      <c r="AE161" s="32">
        <v>311</v>
      </c>
      <c r="AF161" s="32">
        <v>698</v>
      </c>
      <c r="AG161" s="29"/>
      <c r="AH161" s="32">
        <v>599</v>
      </c>
      <c r="AI161" s="32">
        <v>744</v>
      </c>
      <c r="AJ161" s="32">
        <v>508</v>
      </c>
      <c r="AK161" s="32">
        <v>793</v>
      </c>
      <c r="AL161" s="32">
        <v>458</v>
      </c>
      <c r="AM161" s="32">
        <v>556</v>
      </c>
      <c r="AN161" s="32">
        <v>444</v>
      </c>
      <c r="AO161" s="32">
        <v>1248</v>
      </c>
      <c r="AP161" s="32">
        <v>564</v>
      </c>
      <c r="AQ161" s="32">
        <v>1236</v>
      </c>
      <c r="AR161" s="32">
        <v>667</v>
      </c>
      <c r="AS161" s="32">
        <v>1032</v>
      </c>
      <c r="AT161" s="32">
        <v>619</v>
      </c>
      <c r="AU161" s="32">
        <v>906</v>
      </c>
      <c r="AV161" s="32">
        <v>756</v>
      </c>
      <c r="AW161" s="32">
        <v>1185</v>
      </c>
      <c r="AX161" s="32">
        <v>531</v>
      </c>
      <c r="AY161" s="32">
        <v>779</v>
      </c>
      <c r="AZ161" s="32">
        <v>681</v>
      </c>
      <c r="BA161" s="32">
        <v>1120</v>
      </c>
      <c r="BB161" s="32">
        <v>1258</v>
      </c>
      <c r="BC161" s="32">
        <v>870</v>
      </c>
      <c r="BD161" s="32">
        <v>722</v>
      </c>
      <c r="BE161" s="32">
        <v>1681</v>
      </c>
      <c r="BF161" s="32">
        <v>765</v>
      </c>
      <c r="BG161" s="32">
        <v>802</v>
      </c>
      <c r="BH161" s="32">
        <v>896</v>
      </c>
      <c r="BI161" s="32">
        <v>860</v>
      </c>
      <c r="BJ161" s="32">
        <v>495</v>
      </c>
      <c r="BK161" s="32">
        <v>795</v>
      </c>
      <c r="BL161" s="32">
        <v>935</v>
      </c>
      <c r="BM161" s="32">
        <v>1076</v>
      </c>
      <c r="BN161" s="32">
        <v>458</v>
      </c>
      <c r="BO161" s="32">
        <v>1018</v>
      </c>
      <c r="BP161" s="32">
        <v>1227</v>
      </c>
      <c r="BQ161" s="32">
        <v>1755</v>
      </c>
      <c r="BR161" s="32">
        <v>571</v>
      </c>
      <c r="BS161" s="32">
        <v>639</v>
      </c>
      <c r="BT161" s="32">
        <v>900</v>
      </c>
      <c r="BU161" s="32">
        <v>1414</v>
      </c>
      <c r="BV161" s="32">
        <v>865</v>
      </c>
      <c r="BW161" s="32">
        <v>1009</v>
      </c>
      <c r="BX161" s="32">
        <v>1425</v>
      </c>
      <c r="BY161" s="32">
        <v>1485</v>
      </c>
      <c r="BZ161" s="32">
        <v>326</v>
      </c>
      <c r="CA161" s="32">
        <v>726</v>
      </c>
      <c r="CB161" s="32">
        <v>847</v>
      </c>
    </row>
    <row r="162" spans="1:80" x14ac:dyDescent="0.55000000000000004">
      <c r="A162" s="37">
        <f t="shared" si="4"/>
        <v>154</v>
      </c>
      <c r="B162" s="31" t="s">
        <v>675</v>
      </c>
      <c r="C162" s="32">
        <v>1588</v>
      </c>
      <c r="D162" s="32">
        <v>268</v>
      </c>
      <c r="E162" s="32">
        <v>494</v>
      </c>
      <c r="F162" s="32">
        <v>1029</v>
      </c>
      <c r="G162" s="32">
        <v>619</v>
      </c>
      <c r="H162" s="32">
        <v>606</v>
      </c>
      <c r="I162" s="32">
        <v>691</v>
      </c>
      <c r="J162" s="32">
        <v>1184</v>
      </c>
      <c r="K162" s="32">
        <v>854</v>
      </c>
      <c r="L162" s="32">
        <v>812</v>
      </c>
      <c r="M162" s="32">
        <v>626</v>
      </c>
      <c r="N162" s="32">
        <v>1614</v>
      </c>
      <c r="O162" s="32">
        <v>872</v>
      </c>
      <c r="P162" s="32">
        <v>719</v>
      </c>
      <c r="Q162" s="32">
        <v>627</v>
      </c>
      <c r="R162" s="32">
        <v>1324</v>
      </c>
      <c r="S162" s="32">
        <v>597</v>
      </c>
      <c r="T162" s="32">
        <v>286</v>
      </c>
      <c r="U162" s="32">
        <v>223</v>
      </c>
      <c r="V162" s="32">
        <v>952</v>
      </c>
      <c r="W162" s="32">
        <v>1039</v>
      </c>
      <c r="X162" s="32">
        <v>220</v>
      </c>
      <c r="Y162" s="32">
        <v>259</v>
      </c>
      <c r="Z162" s="32">
        <v>1077</v>
      </c>
      <c r="AA162" s="32">
        <v>920</v>
      </c>
      <c r="AB162" s="32">
        <v>229</v>
      </c>
      <c r="AC162" s="32">
        <v>292</v>
      </c>
      <c r="AD162" s="32">
        <v>1038</v>
      </c>
      <c r="AE162" s="32">
        <v>1608</v>
      </c>
      <c r="AF162" s="32">
        <v>235</v>
      </c>
      <c r="AG162" s="29"/>
      <c r="AH162" s="32">
        <v>2046</v>
      </c>
      <c r="AI162" s="32">
        <v>460</v>
      </c>
      <c r="AJ162" s="32">
        <v>198</v>
      </c>
      <c r="AK162" s="32">
        <v>366</v>
      </c>
      <c r="AL162" s="32">
        <v>2059</v>
      </c>
      <c r="AM162" s="32">
        <v>338</v>
      </c>
      <c r="AN162" s="32">
        <v>185</v>
      </c>
      <c r="AO162" s="32">
        <v>300</v>
      </c>
      <c r="AP162" s="32">
        <v>1986</v>
      </c>
      <c r="AQ162" s="32">
        <v>402</v>
      </c>
      <c r="AR162" s="32">
        <v>257</v>
      </c>
      <c r="AS162" s="32">
        <v>376</v>
      </c>
      <c r="AT162" s="32">
        <v>1682</v>
      </c>
      <c r="AU162" s="32">
        <v>215</v>
      </c>
      <c r="AV162" s="32">
        <v>246</v>
      </c>
      <c r="AW162" s="32">
        <v>339</v>
      </c>
      <c r="AX162" s="32">
        <v>1992</v>
      </c>
      <c r="AY162" s="32">
        <v>464</v>
      </c>
      <c r="AZ162" s="32">
        <v>267</v>
      </c>
      <c r="BA162" s="32">
        <v>393</v>
      </c>
      <c r="BB162" s="32">
        <v>2348</v>
      </c>
      <c r="BC162" s="32">
        <v>417</v>
      </c>
      <c r="BD162" s="32">
        <v>350</v>
      </c>
      <c r="BE162" s="32">
        <v>470</v>
      </c>
      <c r="BF162" s="32">
        <v>2371</v>
      </c>
      <c r="BG162" s="32">
        <v>482</v>
      </c>
      <c r="BH162" s="32">
        <v>438</v>
      </c>
      <c r="BI162" s="32">
        <v>566</v>
      </c>
      <c r="BJ162" s="32">
        <v>2509</v>
      </c>
      <c r="BK162" s="32">
        <v>502</v>
      </c>
      <c r="BL162" s="32">
        <v>223</v>
      </c>
      <c r="BM162" s="32">
        <v>342</v>
      </c>
      <c r="BN162" s="32">
        <v>2417</v>
      </c>
      <c r="BO162" s="32">
        <v>327</v>
      </c>
      <c r="BP162" s="32">
        <v>330</v>
      </c>
      <c r="BQ162" s="32">
        <v>339</v>
      </c>
      <c r="BR162" s="32">
        <v>2401</v>
      </c>
      <c r="BS162" s="32">
        <v>723</v>
      </c>
      <c r="BT162" s="32">
        <v>573</v>
      </c>
      <c r="BU162" s="32">
        <v>736</v>
      </c>
      <c r="BV162" s="32">
        <v>2835</v>
      </c>
      <c r="BW162" s="32">
        <v>960</v>
      </c>
      <c r="BX162" s="32">
        <v>739</v>
      </c>
      <c r="BY162" s="32">
        <v>1445</v>
      </c>
      <c r="BZ162" s="32">
        <v>3330</v>
      </c>
      <c r="CA162" s="32">
        <v>1685</v>
      </c>
      <c r="CB162" s="32">
        <v>625</v>
      </c>
    </row>
    <row r="163" spans="1:80" x14ac:dyDescent="0.55000000000000004">
      <c r="A163" s="37">
        <f t="shared" si="4"/>
        <v>155</v>
      </c>
      <c r="B163" s="31" t="s">
        <v>676</v>
      </c>
      <c r="C163" s="32">
        <v>-248</v>
      </c>
      <c r="D163" s="32">
        <v>-217</v>
      </c>
      <c r="E163" s="32">
        <v>-428</v>
      </c>
      <c r="F163" s="32">
        <v>-535</v>
      </c>
      <c r="G163" s="32">
        <v>-347</v>
      </c>
      <c r="H163" s="32">
        <v>-1415</v>
      </c>
      <c r="I163" s="32">
        <v>-944</v>
      </c>
      <c r="J163" s="32">
        <v>-1872</v>
      </c>
      <c r="K163" s="32">
        <v>-1271</v>
      </c>
      <c r="L163" s="32">
        <v>-2037</v>
      </c>
      <c r="M163" s="32">
        <v>-1405</v>
      </c>
      <c r="N163" s="32">
        <v>-1912</v>
      </c>
      <c r="O163" s="32">
        <v>-1073</v>
      </c>
      <c r="P163" s="32">
        <v>-2010</v>
      </c>
      <c r="Q163" s="32">
        <v>-1137</v>
      </c>
      <c r="R163" s="32">
        <v>-1638</v>
      </c>
      <c r="S163" s="32">
        <v>-1111</v>
      </c>
      <c r="T163" s="32">
        <v>-1220</v>
      </c>
      <c r="U163" s="32">
        <v>-1006</v>
      </c>
      <c r="V163" s="32">
        <v>-933</v>
      </c>
      <c r="W163" s="32">
        <v>-987</v>
      </c>
      <c r="X163" s="32">
        <v>-706</v>
      </c>
      <c r="Y163" s="32">
        <v>-1027</v>
      </c>
      <c r="Z163" s="32">
        <v>-612</v>
      </c>
      <c r="AA163" s="32">
        <v>-969</v>
      </c>
      <c r="AB163" s="32">
        <v>-508</v>
      </c>
      <c r="AC163" s="32">
        <v>-548</v>
      </c>
      <c r="AD163" s="32">
        <v>-422</v>
      </c>
      <c r="AE163" s="32">
        <v>-545</v>
      </c>
      <c r="AF163" s="32">
        <v>-220</v>
      </c>
      <c r="AG163" s="29"/>
      <c r="AH163" s="32">
        <v>-230</v>
      </c>
      <c r="AI163" s="32">
        <v>-545</v>
      </c>
      <c r="AJ163" s="32">
        <v>-188</v>
      </c>
      <c r="AK163" s="32">
        <v>-237</v>
      </c>
      <c r="AL163" s="32">
        <v>-335</v>
      </c>
      <c r="AM163" s="32">
        <v>-235</v>
      </c>
      <c r="AN163" s="32">
        <v>-353</v>
      </c>
      <c r="AO163" s="32">
        <v>-327</v>
      </c>
      <c r="AP163" s="32">
        <v>-362</v>
      </c>
      <c r="AQ163" s="32">
        <v>-382</v>
      </c>
      <c r="AR163" s="32">
        <v>-271</v>
      </c>
      <c r="AS163" s="32">
        <v>-394</v>
      </c>
      <c r="AT163" s="32">
        <v>-382</v>
      </c>
      <c r="AU163" s="32">
        <v>-389</v>
      </c>
      <c r="AV163" s="32">
        <v>-355</v>
      </c>
      <c r="AW163" s="32">
        <v>-377</v>
      </c>
      <c r="AX163" s="32">
        <v>-237</v>
      </c>
      <c r="AY163" s="32">
        <v>-336</v>
      </c>
      <c r="AZ163" s="32">
        <v>-278</v>
      </c>
      <c r="BA163" s="32">
        <v>-478</v>
      </c>
      <c r="BB163" s="32">
        <v>-172</v>
      </c>
      <c r="BC163" s="32">
        <v>-455</v>
      </c>
      <c r="BD163" s="32">
        <v>-186</v>
      </c>
      <c r="BE163" s="32">
        <v>-480</v>
      </c>
      <c r="BF163" s="32">
        <v>-619</v>
      </c>
      <c r="BG163" s="32">
        <v>-895</v>
      </c>
      <c r="BH163" s="32">
        <v>-600</v>
      </c>
      <c r="BI163" s="32">
        <v>-692</v>
      </c>
      <c r="BJ163" s="32">
        <v>-714</v>
      </c>
      <c r="BK163" s="32">
        <v>-790</v>
      </c>
      <c r="BL163" s="32">
        <v>-562</v>
      </c>
      <c r="BM163" s="32">
        <v>-584</v>
      </c>
      <c r="BN163" s="32">
        <v>-502</v>
      </c>
      <c r="BO163" s="32">
        <v>-518</v>
      </c>
      <c r="BP163" s="32">
        <v>-491</v>
      </c>
      <c r="BQ163" s="32">
        <v>-528</v>
      </c>
      <c r="BR163" s="32">
        <v>-419</v>
      </c>
      <c r="BS163" s="32">
        <v>-513</v>
      </c>
      <c r="BT163" s="32">
        <v>-478</v>
      </c>
      <c r="BU163" s="32">
        <v>-497</v>
      </c>
      <c r="BV163" s="32">
        <v>-467</v>
      </c>
      <c r="BW163" s="32">
        <v>-574</v>
      </c>
      <c r="BX163" s="32">
        <v>-498</v>
      </c>
      <c r="BY163" s="32">
        <v>-1057</v>
      </c>
      <c r="BZ163" s="32">
        <v>-506</v>
      </c>
      <c r="CA163" s="32">
        <v>-598</v>
      </c>
      <c r="CB163" s="32">
        <v>-604</v>
      </c>
    </row>
    <row r="164" spans="1:80" x14ac:dyDescent="0.55000000000000004">
      <c r="A164" s="37">
        <f t="shared" si="4"/>
        <v>156</v>
      </c>
      <c r="B164" s="30" t="s">
        <v>677</v>
      </c>
      <c r="C164" s="32">
        <v>-911</v>
      </c>
      <c r="D164" s="32">
        <v>-44235</v>
      </c>
      <c r="E164" s="32">
        <v>-8911</v>
      </c>
      <c r="F164" s="32">
        <v>-425478</v>
      </c>
      <c r="G164" s="32">
        <v>-13812</v>
      </c>
      <c r="H164" s="32">
        <v>-16267</v>
      </c>
      <c r="I164" s="32">
        <v>-17900</v>
      </c>
      <c r="J164" s="32">
        <v>-15248</v>
      </c>
      <c r="K164" s="32">
        <v>-12430</v>
      </c>
      <c r="L164" s="32">
        <v>-13351</v>
      </c>
      <c r="M164" s="32">
        <v>-11215</v>
      </c>
      <c r="N164" s="32">
        <v>-15393</v>
      </c>
      <c r="O164" s="32">
        <v>-13385</v>
      </c>
      <c r="P164" s="32">
        <v>-9369</v>
      </c>
      <c r="Q164" s="32">
        <v>-10672</v>
      </c>
      <c r="R164" s="32">
        <v>-9730</v>
      </c>
      <c r="S164" s="32">
        <v>-11639</v>
      </c>
      <c r="T164" s="32">
        <v>-7668</v>
      </c>
      <c r="U164" s="32">
        <v>-10443</v>
      </c>
      <c r="V164" s="32">
        <v>-14470</v>
      </c>
      <c r="W164" s="32">
        <v>-9437</v>
      </c>
      <c r="X164" s="32">
        <v>62</v>
      </c>
      <c r="Y164" s="32">
        <v>-10716</v>
      </c>
      <c r="Z164" s="32">
        <v>-11686</v>
      </c>
      <c r="AA164" s="32">
        <v>-16883</v>
      </c>
      <c r="AB164" s="32">
        <v>-12934</v>
      </c>
      <c r="AC164" s="32">
        <v>-5221</v>
      </c>
      <c r="AD164" s="32">
        <v>-13913</v>
      </c>
      <c r="AE164" s="32">
        <v>-15175</v>
      </c>
      <c r="AF164" s="32">
        <v>-15388</v>
      </c>
      <c r="AG164" s="29"/>
      <c r="AH164" s="32">
        <v>-13346</v>
      </c>
      <c r="AI164" s="32">
        <v>-28600</v>
      </c>
      <c r="AJ164" s="32">
        <v>-3091</v>
      </c>
      <c r="AK164" s="32">
        <v>-12741</v>
      </c>
      <c r="AL164" s="32">
        <v>-13856</v>
      </c>
      <c r="AM164" s="32">
        <v>-13878</v>
      </c>
      <c r="AN164" s="32">
        <v>-19601</v>
      </c>
      <c r="AO164" s="32">
        <v>-16473</v>
      </c>
      <c r="AP164" s="32">
        <v>-14803</v>
      </c>
      <c r="AQ164" s="32">
        <v>-16452</v>
      </c>
      <c r="AR164" s="32">
        <v>-19928</v>
      </c>
      <c r="AS164" s="32">
        <v>-22837</v>
      </c>
      <c r="AT164" s="32">
        <v>-17332</v>
      </c>
      <c r="AU164" s="32">
        <v>-22813</v>
      </c>
      <c r="AV164" s="32">
        <v>-22903</v>
      </c>
      <c r="AW164" s="32">
        <v>-25591</v>
      </c>
      <c r="AX164" s="32">
        <v>-28455</v>
      </c>
      <c r="AY164" s="32">
        <v>-22371</v>
      </c>
      <c r="AZ164" s="32">
        <v>-18625</v>
      </c>
      <c r="BA164" s="32">
        <v>-26695</v>
      </c>
      <c r="BB164" s="32">
        <v>-67482</v>
      </c>
      <c r="BC164" s="32">
        <v>-17772</v>
      </c>
      <c r="BD164" s="32">
        <v>-56912</v>
      </c>
      <c r="BE164" s="32">
        <v>-15729</v>
      </c>
      <c r="BF164" s="32">
        <v>-16662</v>
      </c>
      <c r="BG164" s="32">
        <v>-26842</v>
      </c>
      <c r="BH164" s="32">
        <v>-18160</v>
      </c>
      <c r="BI164" s="32">
        <v>-32602</v>
      </c>
      <c r="BJ164" s="32">
        <v>-21300</v>
      </c>
      <c r="BK164" s="32">
        <v>-13722</v>
      </c>
      <c r="BL164" s="32">
        <v>-14002</v>
      </c>
      <c r="BM164" s="32">
        <v>-12917</v>
      </c>
      <c r="BN164" s="32">
        <v>-15996</v>
      </c>
      <c r="BO164" s="32">
        <v>-18657</v>
      </c>
      <c r="BP164" s="32">
        <v>-15559</v>
      </c>
      <c r="BQ164" s="32">
        <v>-17020</v>
      </c>
      <c r="BR164" s="32">
        <v>-15682</v>
      </c>
      <c r="BS164" s="32">
        <v>-24367</v>
      </c>
      <c r="BT164" s="32">
        <v>-18677</v>
      </c>
      <c r="BU164" s="32">
        <v>-16185</v>
      </c>
      <c r="BV164" s="32">
        <v>-15116</v>
      </c>
      <c r="BW164" s="32">
        <v>-18333</v>
      </c>
      <c r="BX164" s="32">
        <v>-17124</v>
      </c>
      <c r="BY164" s="32">
        <v>-58729</v>
      </c>
      <c r="BZ164" s="32">
        <v>-13026</v>
      </c>
      <c r="CA164" s="32">
        <v>-7513</v>
      </c>
      <c r="CB164" s="32">
        <v>-9856</v>
      </c>
    </row>
    <row r="165" spans="1:80" x14ac:dyDescent="0.55000000000000004">
      <c r="A165" s="37">
        <f t="shared" si="4"/>
        <v>157</v>
      </c>
      <c r="B165" s="31" t="s">
        <v>678</v>
      </c>
      <c r="C165" s="32">
        <v>-6</v>
      </c>
      <c r="D165" s="32">
        <v>-3010</v>
      </c>
      <c r="E165" s="32">
        <v>-12</v>
      </c>
      <c r="F165" s="32">
        <v>-7</v>
      </c>
      <c r="G165" s="32">
        <v>-6</v>
      </c>
      <c r="H165" s="32">
        <v>-619</v>
      </c>
      <c r="I165" s="32">
        <v>-6</v>
      </c>
      <c r="J165" s="32">
        <v>-1007</v>
      </c>
      <c r="K165" s="32">
        <v>-6</v>
      </c>
      <c r="L165" s="32">
        <v>-2030</v>
      </c>
      <c r="M165" s="32">
        <v>-67</v>
      </c>
      <c r="N165" s="32">
        <v>-2029</v>
      </c>
      <c r="O165" s="29"/>
      <c r="P165" s="29"/>
      <c r="Q165" s="29"/>
      <c r="R165" s="29"/>
      <c r="S165" s="29"/>
      <c r="T165" s="29"/>
      <c r="U165" s="29"/>
      <c r="V165" s="29"/>
      <c r="W165" s="29"/>
      <c r="X165" s="29"/>
      <c r="Y165" s="29"/>
      <c r="Z165" s="29"/>
      <c r="AA165" s="29"/>
      <c r="AB165" s="29"/>
      <c r="AC165" s="29"/>
      <c r="AD165" s="29"/>
      <c r="AE165" s="32">
        <v>-5002</v>
      </c>
      <c r="AF165" s="32">
        <v>0</v>
      </c>
      <c r="AG165" s="29"/>
      <c r="AH165" s="32">
        <v>-1</v>
      </c>
      <c r="AI165" s="32">
        <v>-7997</v>
      </c>
      <c r="AJ165" s="32">
        <v>0</v>
      </c>
      <c r="AK165" s="32">
        <v>0</v>
      </c>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row>
    <row r="166" spans="1:80" x14ac:dyDescent="0.55000000000000004">
      <c r="A166" s="37">
        <f t="shared" si="4"/>
        <v>158</v>
      </c>
      <c r="B166" s="33" t="s">
        <v>679</v>
      </c>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32">
        <v>-5002</v>
      </c>
      <c r="AF166" s="32">
        <v>0</v>
      </c>
      <c r="AG166" s="29"/>
      <c r="AH166" s="32">
        <v>-1</v>
      </c>
      <c r="AI166" s="32">
        <v>-7997</v>
      </c>
      <c r="AJ166" s="32">
        <v>0</v>
      </c>
      <c r="AK166" s="32">
        <v>0</v>
      </c>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row>
    <row r="167" spans="1:80" x14ac:dyDescent="0.55000000000000004">
      <c r="A167" s="37">
        <f t="shared" si="4"/>
        <v>159</v>
      </c>
      <c r="B167" s="31" t="s">
        <v>680</v>
      </c>
      <c r="C167" s="32">
        <v>10967</v>
      </c>
      <c r="D167" s="32">
        <v>-2936</v>
      </c>
      <c r="E167" s="32">
        <v>9000</v>
      </c>
      <c r="F167" s="32">
        <v>-7731</v>
      </c>
      <c r="G167" s="32">
        <v>12</v>
      </c>
      <c r="H167" s="32">
        <v>5</v>
      </c>
      <c r="I167" s="32">
        <v>-3</v>
      </c>
      <c r="J167" s="32">
        <v>-3</v>
      </c>
      <c r="K167" s="32">
        <v>0</v>
      </c>
      <c r="L167" s="32">
        <v>1020</v>
      </c>
      <c r="M167" s="32">
        <v>2077</v>
      </c>
      <c r="N167" s="32">
        <v>3</v>
      </c>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32">
        <v>5000</v>
      </c>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row>
    <row r="168" spans="1:80" x14ac:dyDescent="0.55000000000000004">
      <c r="A168" s="37">
        <f t="shared" si="4"/>
        <v>160</v>
      </c>
      <c r="B168" s="33" t="s">
        <v>681</v>
      </c>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32">
        <v>5000</v>
      </c>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row>
    <row r="169" spans="1:80" x14ac:dyDescent="0.55000000000000004">
      <c r="A169" s="37">
        <f t="shared" si="4"/>
        <v>161</v>
      </c>
      <c r="B169" s="31" t="s">
        <v>682</v>
      </c>
      <c r="C169" s="32">
        <v>-10703</v>
      </c>
      <c r="D169" s="32">
        <v>-10849</v>
      </c>
      <c r="E169" s="32">
        <v>-11467</v>
      </c>
      <c r="F169" s="32">
        <v>-15027</v>
      </c>
      <c r="G169" s="32">
        <v>-24595</v>
      </c>
      <c r="H169" s="32">
        <v>2410</v>
      </c>
      <c r="I169" s="32">
        <v>-29827</v>
      </c>
      <c r="J169" s="32">
        <v>4502</v>
      </c>
      <c r="K169" s="32">
        <v>-10848</v>
      </c>
      <c r="L169" s="32">
        <v>-8499</v>
      </c>
      <c r="M169" s="32">
        <v>-11498</v>
      </c>
      <c r="N169" s="32">
        <v>-6597</v>
      </c>
      <c r="O169" s="32">
        <v>-9635</v>
      </c>
      <c r="P169" s="32">
        <v>-9153</v>
      </c>
      <c r="Q169" s="32">
        <v>-7582</v>
      </c>
      <c r="R169" s="32">
        <v>-7051</v>
      </c>
      <c r="S169" s="32">
        <v>-8226</v>
      </c>
      <c r="T169" s="32">
        <v>-8236</v>
      </c>
      <c r="U169" s="32">
        <v>-7635</v>
      </c>
      <c r="V169" s="32">
        <v>-11067</v>
      </c>
      <c r="W169" s="32">
        <v>-8373</v>
      </c>
      <c r="X169" s="32">
        <v>-2288</v>
      </c>
      <c r="Y169" s="32">
        <v>-7400</v>
      </c>
      <c r="Z169" s="32">
        <v>-9664</v>
      </c>
      <c r="AA169" s="32">
        <v>-7900</v>
      </c>
      <c r="AB169" s="32">
        <v>-13279</v>
      </c>
      <c r="AC169" s="32">
        <v>-7397</v>
      </c>
      <c r="AD169" s="32">
        <v>-13107</v>
      </c>
      <c r="AE169" s="32">
        <v>-7273</v>
      </c>
      <c r="AF169" s="32">
        <v>-13873</v>
      </c>
      <c r="AG169" s="29"/>
      <c r="AH169" s="32">
        <v>-10433</v>
      </c>
      <c r="AI169" s="32">
        <v>-13531</v>
      </c>
      <c r="AJ169" s="32">
        <v>-16607</v>
      </c>
      <c r="AK169" s="32">
        <v>-15101</v>
      </c>
      <c r="AL169" s="32">
        <v>-11603</v>
      </c>
      <c r="AM169" s="32">
        <v>-11488</v>
      </c>
      <c r="AN169" s="32">
        <v>-15467</v>
      </c>
      <c r="AO169" s="32">
        <v>-12593</v>
      </c>
      <c r="AP169" s="32">
        <v>-12873</v>
      </c>
      <c r="AQ169" s="32">
        <v>-15576</v>
      </c>
      <c r="AR169" s="32">
        <v>-18730</v>
      </c>
      <c r="AS169" s="32">
        <v>-16877</v>
      </c>
      <c r="AT169" s="32">
        <v>-18430</v>
      </c>
      <c r="AU169" s="32">
        <v>-17693</v>
      </c>
      <c r="AV169" s="32">
        <v>-19936</v>
      </c>
      <c r="AW169" s="32">
        <v>-18578</v>
      </c>
      <c r="AX169" s="32">
        <v>-21090</v>
      </c>
      <c r="AY169" s="32">
        <v>-24045</v>
      </c>
      <c r="AZ169" s="32">
        <v>-17072</v>
      </c>
      <c r="BA169" s="32">
        <v>-21456</v>
      </c>
      <c r="BB169" s="32">
        <v>-21221</v>
      </c>
      <c r="BC169" s="32">
        <v>-18941</v>
      </c>
      <c r="BD169" s="32">
        <v>-24983</v>
      </c>
      <c r="BE169" s="32">
        <v>-15150</v>
      </c>
      <c r="BF169" s="32">
        <v>-17388</v>
      </c>
      <c r="BG169" s="32">
        <v>-24892</v>
      </c>
      <c r="BH169" s="32">
        <v>-17669</v>
      </c>
      <c r="BI169" s="32">
        <v>-24010</v>
      </c>
      <c r="BJ169" s="32">
        <v>-19686</v>
      </c>
      <c r="BK169" s="32">
        <v>-15827</v>
      </c>
      <c r="BL169" s="32">
        <v>-12119</v>
      </c>
      <c r="BM169" s="32">
        <v>-11764</v>
      </c>
      <c r="BN169" s="32">
        <v>-16117</v>
      </c>
      <c r="BO169" s="32">
        <v>-16533</v>
      </c>
      <c r="BP169" s="32">
        <v>-13588</v>
      </c>
      <c r="BQ169" s="32">
        <v>-13713</v>
      </c>
      <c r="BR169" s="32">
        <v>-13589</v>
      </c>
      <c r="BS169" s="32">
        <v>-23397</v>
      </c>
      <c r="BT169" s="32">
        <v>-14784</v>
      </c>
      <c r="BU169" s="32">
        <v>-13750</v>
      </c>
      <c r="BV169" s="32">
        <v>-12957</v>
      </c>
      <c r="BW169" s="32">
        <v>-14294</v>
      </c>
      <c r="BX169" s="32">
        <v>-14363</v>
      </c>
      <c r="BY169" s="32">
        <v>-12552</v>
      </c>
      <c r="BZ169" s="32">
        <v>-10398</v>
      </c>
      <c r="CA169" s="32">
        <v>-15957</v>
      </c>
      <c r="CB169" s="32">
        <v>-15395</v>
      </c>
    </row>
    <row r="170" spans="1:80" x14ac:dyDescent="0.55000000000000004">
      <c r="A170" s="37">
        <f t="shared" si="4"/>
        <v>162</v>
      </c>
      <c r="B170" s="33" t="s">
        <v>683</v>
      </c>
      <c r="C170" s="32">
        <v>-11422</v>
      </c>
      <c r="D170" s="32">
        <v>-10794</v>
      </c>
      <c r="E170" s="32">
        <v>-12109</v>
      </c>
      <c r="F170" s="32">
        <v>-15203</v>
      </c>
      <c r="G170" s="32">
        <v>-24832</v>
      </c>
      <c r="H170" s="32">
        <v>2284</v>
      </c>
      <c r="I170" s="32">
        <v>-29784</v>
      </c>
      <c r="J170" s="32">
        <v>2744</v>
      </c>
      <c r="K170" s="32">
        <v>-11080</v>
      </c>
      <c r="L170" s="32">
        <v>-8583</v>
      </c>
      <c r="M170" s="32">
        <v>-11933</v>
      </c>
      <c r="N170" s="32">
        <v>-6550</v>
      </c>
      <c r="O170" s="32">
        <v>-9635</v>
      </c>
      <c r="P170" s="32">
        <v>-9153</v>
      </c>
      <c r="Q170" s="32">
        <v>-7582</v>
      </c>
      <c r="R170" s="32">
        <v>-7051</v>
      </c>
      <c r="S170" s="32">
        <v>-8226</v>
      </c>
      <c r="T170" s="32">
        <v>-8236</v>
      </c>
      <c r="U170" s="32">
        <v>-7635</v>
      </c>
      <c r="V170" s="32">
        <v>-11067</v>
      </c>
      <c r="W170" s="32">
        <v>-8373</v>
      </c>
      <c r="X170" s="32">
        <v>-2288</v>
      </c>
      <c r="Y170" s="32">
        <v>-7400</v>
      </c>
      <c r="Z170" s="32">
        <v>-9664</v>
      </c>
      <c r="AA170" s="32">
        <v>-7900</v>
      </c>
      <c r="AB170" s="32">
        <v>-13279</v>
      </c>
      <c r="AC170" s="32">
        <v>-7397</v>
      </c>
      <c r="AD170" s="32">
        <v>-13107</v>
      </c>
      <c r="AE170" s="32">
        <v>-7273</v>
      </c>
      <c r="AF170" s="32">
        <v>-13873</v>
      </c>
      <c r="AG170" s="29"/>
      <c r="AH170" s="32">
        <v>-10433</v>
      </c>
      <c r="AI170" s="32">
        <v>-13531</v>
      </c>
      <c r="AJ170" s="32">
        <v>-16607</v>
      </c>
      <c r="AK170" s="32">
        <v>-15101</v>
      </c>
      <c r="AL170" s="32">
        <v>-11603</v>
      </c>
      <c r="AM170" s="32">
        <v>-11488</v>
      </c>
      <c r="AN170" s="32">
        <v>-15467</v>
      </c>
      <c r="AO170" s="32">
        <v>-12593</v>
      </c>
      <c r="AP170" s="32">
        <v>-12873</v>
      </c>
      <c r="AQ170" s="32">
        <v>-15576</v>
      </c>
      <c r="AR170" s="32">
        <v>-18730</v>
      </c>
      <c r="AS170" s="32">
        <v>-16877</v>
      </c>
      <c r="AT170" s="32">
        <v>-18430</v>
      </c>
      <c r="AU170" s="32">
        <v>-17693</v>
      </c>
      <c r="AV170" s="32">
        <v>-19936</v>
      </c>
      <c r="AW170" s="32">
        <v>-18578</v>
      </c>
      <c r="AX170" s="32">
        <v>-21090</v>
      </c>
      <c r="AY170" s="32">
        <v>-24045</v>
      </c>
      <c r="AZ170" s="32">
        <v>-17072</v>
      </c>
      <c r="BA170" s="32">
        <v>-21456</v>
      </c>
      <c r="BB170" s="32">
        <v>-21221</v>
      </c>
      <c r="BC170" s="32">
        <v>-18941</v>
      </c>
      <c r="BD170" s="32">
        <v>-24983</v>
      </c>
      <c r="BE170" s="32">
        <v>-15150</v>
      </c>
      <c r="BF170" s="32">
        <v>-17388</v>
      </c>
      <c r="BG170" s="32">
        <v>-24892</v>
      </c>
      <c r="BH170" s="32">
        <v>-17669</v>
      </c>
      <c r="BI170" s="32">
        <v>-24010</v>
      </c>
      <c r="BJ170" s="32">
        <v>-19686</v>
      </c>
      <c r="BK170" s="32">
        <v>-15827</v>
      </c>
      <c r="BL170" s="32">
        <v>-12119</v>
      </c>
      <c r="BM170" s="32">
        <v>-11764</v>
      </c>
      <c r="BN170" s="32">
        <v>-16117</v>
      </c>
      <c r="BO170" s="32">
        <v>-16533</v>
      </c>
      <c r="BP170" s="32">
        <v>-13588</v>
      </c>
      <c r="BQ170" s="32">
        <v>-13713</v>
      </c>
      <c r="BR170" s="32">
        <v>-13589</v>
      </c>
      <c r="BS170" s="32">
        <v>-23397</v>
      </c>
      <c r="BT170" s="32">
        <v>-14784</v>
      </c>
      <c r="BU170" s="32">
        <v>-13750</v>
      </c>
      <c r="BV170" s="32">
        <v>-12957</v>
      </c>
      <c r="BW170" s="32">
        <v>-14294</v>
      </c>
      <c r="BX170" s="32">
        <v>-14363</v>
      </c>
      <c r="BY170" s="32">
        <v>-12552</v>
      </c>
      <c r="BZ170" s="32">
        <v>-10398</v>
      </c>
      <c r="CA170" s="32">
        <v>-15957</v>
      </c>
      <c r="CB170" s="32">
        <v>-15444</v>
      </c>
    </row>
    <row r="171" spans="1:80" x14ac:dyDescent="0.55000000000000004">
      <c r="A171" s="37">
        <f t="shared" si="4"/>
        <v>163</v>
      </c>
      <c r="B171" s="33" t="s">
        <v>684</v>
      </c>
      <c r="C171" s="32">
        <v>719</v>
      </c>
      <c r="D171" s="32">
        <v>-55</v>
      </c>
      <c r="E171" s="32">
        <v>642</v>
      </c>
      <c r="F171" s="32">
        <v>176</v>
      </c>
      <c r="G171" s="32">
        <v>237</v>
      </c>
      <c r="H171" s="32">
        <v>126</v>
      </c>
      <c r="I171" s="32">
        <v>-43</v>
      </c>
      <c r="J171" s="32">
        <v>1758</v>
      </c>
      <c r="K171" s="32">
        <v>232</v>
      </c>
      <c r="L171" s="32">
        <v>84</v>
      </c>
      <c r="M171" s="32">
        <v>435</v>
      </c>
      <c r="N171" s="32">
        <v>-47</v>
      </c>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32">
        <v>49</v>
      </c>
    </row>
    <row r="172" spans="1:80" x14ac:dyDescent="0.55000000000000004">
      <c r="A172" s="37">
        <f t="shared" si="4"/>
        <v>164</v>
      </c>
      <c r="B172" s="31" t="s">
        <v>685</v>
      </c>
      <c r="C172" s="32">
        <v>-439</v>
      </c>
      <c r="D172" s="32">
        <v>-941</v>
      </c>
      <c r="E172" s="32">
        <v>-617</v>
      </c>
      <c r="F172" s="32">
        <v>-149663</v>
      </c>
      <c r="G172" s="29"/>
      <c r="H172" s="29"/>
      <c r="I172" s="29"/>
      <c r="J172" s="29"/>
      <c r="K172" s="29"/>
      <c r="L172" s="29"/>
      <c r="M172" s="29"/>
      <c r="N172" s="29"/>
      <c r="O172" s="32">
        <v>-2146</v>
      </c>
      <c r="P172" s="32">
        <v>-1608</v>
      </c>
      <c r="Q172" s="32">
        <v>-1384</v>
      </c>
      <c r="R172" s="32">
        <v>-1910</v>
      </c>
      <c r="S172" s="32">
        <v>-1547</v>
      </c>
      <c r="T172" s="32">
        <v>-1015</v>
      </c>
      <c r="U172" s="32">
        <v>-1551</v>
      </c>
      <c r="V172" s="32">
        <v>-1161</v>
      </c>
      <c r="W172" s="32">
        <v>-1048</v>
      </c>
      <c r="X172" s="32">
        <v>-415</v>
      </c>
      <c r="Y172" s="32">
        <v>-820</v>
      </c>
      <c r="Z172" s="32">
        <v>-1718</v>
      </c>
      <c r="AA172" s="32">
        <v>-910</v>
      </c>
      <c r="AB172" s="32">
        <v>-568</v>
      </c>
      <c r="AC172" s="32">
        <v>-1324</v>
      </c>
      <c r="AD172" s="32">
        <v>-572</v>
      </c>
      <c r="AE172" s="29"/>
      <c r="AF172" s="29"/>
      <c r="AG172" s="29"/>
      <c r="AH172" s="32">
        <v>-1466</v>
      </c>
      <c r="AI172" s="32">
        <v>-1584</v>
      </c>
      <c r="AJ172" s="32">
        <v>-616</v>
      </c>
      <c r="AK172" s="32">
        <v>-1216</v>
      </c>
      <c r="AL172" s="32">
        <v>-432</v>
      </c>
      <c r="AM172" s="32">
        <v>-805</v>
      </c>
      <c r="AN172" s="32">
        <v>-1403</v>
      </c>
      <c r="AO172" s="32">
        <v>-1867</v>
      </c>
      <c r="AP172" s="32">
        <v>-1339</v>
      </c>
      <c r="AQ172" s="32">
        <v>-605</v>
      </c>
      <c r="AR172" s="32">
        <v>-1158</v>
      </c>
      <c r="AS172" s="32">
        <v>-2517</v>
      </c>
      <c r="AT172" s="32">
        <v>-773</v>
      </c>
      <c r="AU172" s="32">
        <v>-794</v>
      </c>
      <c r="AV172" s="32">
        <v>-910</v>
      </c>
      <c r="AW172" s="32">
        <v>-2583</v>
      </c>
      <c r="AX172" s="32">
        <v>-1359</v>
      </c>
      <c r="AY172" s="32">
        <v>-985</v>
      </c>
      <c r="AZ172" s="32">
        <v>-1050</v>
      </c>
      <c r="BA172" s="32">
        <v>-2879</v>
      </c>
      <c r="BB172" s="32">
        <v>-1320</v>
      </c>
      <c r="BC172" s="32">
        <v>-1382</v>
      </c>
      <c r="BD172" s="32">
        <v>-1826</v>
      </c>
      <c r="BE172" s="32">
        <v>-3175</v>
      </c>
      <c r="BF172" s="32">
        <v>-1771</v>
      </c>
      <c r="BG172" s="32">
        <v>-1989</v>
      </c>
      <c r="BH172" s="32">
        <v>-1878</v>
      </c>
      <c r="BI172" s="32">
        <v>-4181</v>
      </c>
      <c r="BJ172" s="32">
        <v>-3791</v>
      </c>
      <c r="BK172" s="32">
        <v>-1409</v>
      </c>
      <c r="BL172" s="32">
        <v>-2202</v>
      </c>
      <c r="BM172" s="32">
        <v>-3052</v>
      </c>
      <c r="BN172" s="32">
        <v>-2383</v>
      </c>
      <c r="BO172" s="32">
        <v>-1974</v>
      </c>
      <c r="BP172" s="32">
        <v>-2937</v>
      </c>
      <c r="BQ172" s="32">
        <v>-4274</v>
      </c>
      <c r="BR172" s="32">
        <v>-2495</v>
      </c>
      <c r="BS172" s="32">
        <v>-2196</v>
      </c>
      <c r="BT172" s="32">
        <v>-2821</v>
      </c>
      <c r="BU172" s="32">
        <v>-4169</v>
      </c>
      <c r="BV172" s="32">
        <v>-2558</v>
      </c>
      <c r="BW172" s="32">
        <v>-2970</v>
      </c>
      <c r="BX172" s="32">
        <v>-2888</v>
      </c>
      <c r="BY172" s="32">
        <v>-3865</v>
      </c>
      <c r="BZ172" s="32">
        <v>-2016</v>
      </c>
      <c r="CA172" s="32">
        <v>-2320</v>
      </c>
      <c r="CB172" s="32">
        <v>-2118</v>
      </c>
    </row>
    <row r="173" spans="1:80" x14ac:dyDescent="0.55000000000000004">
      <c r="A173" s="37">
        <f t="shared" si="4"/>
        <v>165</v>
      </c>
      <c r="B173" s="33" t="s">
        <v>686</v>
      </c>
      <c r="C173" s="32">
        <v>-439</v>
      </c>
      <c r="D173" s="32">
        <v>-941</v>
      </c>
      <c r="E173" s="32">
        <v>-617</v>
      </c>
      <c r="F173" s="32">
        <v>-149663</v>
      </c>
      <c r="G173" s="29"/>
      <c r="H173" s="29"/>
      <c r="I173" s="29"/>
      <c r="J173" s="29"/>
      <c r="K173" s="29"/>
      <c r="L173" s="29"/>
      <c r="M173" s="29"/>
      <c r="N173" s="29"/>
      <c r="O173" s="32">
        <v>-2146</v>
      </c>
      <c r="P173" s="32">
        <v>-1608</v>
      </c>
      <c r="Q173" s="32">
        <v>-1384</v>
      </c>
      <c r="R173" s="32">
        <v>-1910</v>
      </c>
      <c r="S173" s="32">
        <v>-1547</v>
      </c>
      <c r="T173" s="32">
        <v>-1015</v>
      </c>
      <c r="U173" s="32">
        <v>-1551</v>
      </c>
      <c r="V173" s="32">
        <v>-1161</v>
      </c>
      <c r="W173" s="32">
        <v>-1048</v>
      </c>
      <c r="X173" s="32">
        <v>-415</v>
      </c>
      <c r="Y173" s="32">
        <v>-820</v>
      </c>
      <c r="Z173" s="32">
        <v>-1718</v>
      </c>
      <c r="AA173" s="32">
        <v>-910</v>
      </c>
      <c r="AB173" s="32">
        <v>-568</v>
      </c>
      <c r="AC173" s="32">
        <v>-1324</v>
      </c>
      <c r="AD173" s="32">
        <v>-572</v>
      </c>
      <c r="AE173" s="29"/>
      <c r="AF173" s="29"/>
      <c r="AG173" s="29"/>
      <c r="AH173" s="32">
        <v>-1466</v>
      </c>
      <c r="AI173" s="32">
        <v>-1584</v>
      </c>
      <c r="AJ173" s="32">
        <v>-616</v>
      </c>
      <c r="AK173" s="32">
        <v>-1216</v>
      </c>
      <c r="AL173" s="32">
        <v>-432</v>
      </c>
      <c r="AM173" s="32">
        <v>-805</v>
      </c>
      <c r="AN173" s="32">
        <v>-1403</v>
      </c>
      <c r="AO173" s="32">
        <v>-1867</v>
      </c>
      <c r="AP173" s="32">
        <v>-1339</v>
      </c>
      <c r="AQ173" s="32">
        <v>-605</v>
      </c>
      <c r="AR173" s="32">
        <v>-1158</v>
      </c>
      <c r="AS173" s="32">
        <v>-2517</v>
      </c>
      <c r="AT173" s="32">
        <v>-773</v>
      </c>
      <c r="AU173" s="32">
        <v>-794</v>
      </c>
      <c r="AV173" s="32">
        <v>-910</v>
      </c>
      <c r="AW173" s="32">
        <v>-2583</v>
      </c>
      <c r="AX173" s="32">
        <v>-1359</v>
      </c>
      <c r="AY173" s="32">
        <v>-985</v>
      </c>
      <c r="AZ173" s="32">
        <v>-1050</v>
      </c>
      <c r="BA173" s="32">
        <v>-2879</v>
      </c>
      <c r="BB173" s="32">
        <v>-1320</v>
      </c>
      <c r="BC173" s="32">
        <v>-1382</v>
      </c>
      <c r="BD173" s="32">
        <v>-1826</v>
      </c>
      <c r="BE173" s="32">
        <v>-3175</v>
      </c>
      <c r="BF173" s="32">
        <v>-1771</v>
      </c>
      <c r="BG173" s="32">
        <v>-1989</v>
      </c>
      <c r="BH173" s="32">
        <v>-1878</v>
      </c>
      <c r="BI173" s="32">
        <v>-4181</v>
      </c>
      <c r="BJ173" s="32">
        <v>-3791</v>
      </c>
      <c r="BK173" s="32">
        <v>-1409</v>
      </c>
      <c r="BL173" s="32">
        <v>-2202</v>
      </c>
      <c r="BM173" s="32">
        <v>-3052</v>
      </c>
      <c r="BN173" s="32">
        <v>-2383</v>
      </c>
      <c r="BO173" s="32">
        <v>-1974</v>
      </c>
      <c r="BP173" s="32">
        <v>-2937</v>
      </c>
      <c r="BQ173" s="32">
        <v>-4274</v>
      </c>
      <c r="BR173" s="32">
        <v>-2495</v>
      </c>
      <c r="BS173" s="32">
        <v>-2196</v>
      </c>
      <c r="BT173" s="32">
        <v>-2821</v>
      </c>
      <c r="BU173" s="32">
        <v>-4169</v>
      </c>
      <c r="BV173" s="32">
        <v>-2558</v>
      </c>
      <c r="BW173" s="32">
        <v>-2970</v>
      </c>
      <c r="BX173" s="32">
        <v>-2888</v>
      </c>
      <c r="BY173" s="32">
        <v>-3865</v>
      </c>
      <c r="BZ173" s="32">
        <v>-2016</v>
      </c>
      <c r="CA173" s="32">
        <v>-2320</v>
      </c>
      <c r="CB173" s="32">
        <v>-2118</v>
      </c>
    </row>
    <row r="174" spans="1:80" x14ac:dyDescent="0.55000000000000004">
      <c r="A174" s="37">
        <f t="shared" si="4"/>
        <v>166</v>
      </c>
      <c r="B174" s="30" t="s">
        <v>687</v>
      </c>
      <c r="C174" s="32">
        <v>-13230</v>
      </c>
      <c r="D174" s="32">
        <v>-2183</v>
      </c>
      <c r="E174" s="32">
        <v>-12359</v>
      </c>
      <c r="F174" s="32">
        <v>384493</v>
      </c>
      <c r="G174" s="32">
        <v>-9085</v>
      </c>
      <c r="H174" s="32">
        <v>-37763</v>
      </c>
      <c r="I174" s="32">
        <v>-12069</v>
      </c>
      <c r="J174" s="32">
        <v>-24748</v>
      </c>
      <c r="K174" s="32">
        <v>-6830</v>
      </c>
      <c r="L174" s="32">
        <v>-34983</v>
      </c>
      <c r="M174" s="32">
        <v>-29217</v>
      </c>
      <c r="N174" s="32">
        <v>-30792</v>
      </c>
      <c r="O174" s="32">
        <v>-10349</v>
      </c>
      <c r="P174" s="32">
        <v>-23982</v>
      </c>
      <c r="Q174" s="32">
        <v>-14969</v>
      </c>
      <c r="R174" s="32">
        <v>-15404</v>
      </c>
      <c r="S174" s="32">
        <v>-15853</v>
      </c>
      <c r="T174" s="32">
        <v>-45810</v>
      </c>
      <c r="U174" s="32">
        <v>-16650</v>
      </c>
      <c r="V174" s="32">
        <v>-46253</v>
      </c>
      <c r="W174" s="32">
        <v>-13808</v>
      </c>
      <c r="X174" s="32">
        <v>-25744</v>
      </c>
      <c r="Y174" s="32">
        <v>-30228</v>
      </c>
      <c r="Z174" s="32">
        <v>-17543</v>
      </c>
      <c r="AA174" s="32">
        <v>-43365</v>
      </c>
      <c r="AB174" s="32">
        <v>-25751</v>
      </c>
      <c r="AC174" s="32">
        <v>-13793</v>
      </c>
      <c r="AD174" s="32">
        <v>-3254</v>
      </c>
      <c r="AE174" s="32">
        <v>-16256</v>
      </c>
      <c r="AF174" s="32">
        <v>65</v>
      </c>
      <c r="AG174" s="29"/>
      <c r="AH174" s="32">
        <v>-45500</v>
      </c>
      <c r="AI174" s="32">
        <v>-5203</v>
      </c>
      <c r="AJ174" s="32">
        <v>-15053</v>
      </c>
      <c r="AK174" s="32">
        <v>-1703</v>
      </c>
      <c r="AL174" s="32">
        <v>-16035</v>
      </c>
      <c r="AM174" s="32">
        <v>-1189</v>
      </c>
      <c r="AN174" s="32">
        <v>-59208</v>
      </c>
      <c r="AO174" s="32">
        <v>-8590</v>
      </c>
      <c r="AP174" s="32">
        <v>1670</v>
      </c>
      <c r="AQ174" s="32">
        <v>-1513</v>
      </c>
      <c r="AR174" s="32">
        <v>-17931</v>
      </c>
      <c r="AS174" s="32">
        <v>-2827</v>
      </c>
      <c r="AT174" s="32">
        <v>-20390</v>
      </c>
      <c r="AU174" s="32">
        <v>-1744</v>
      </c>
      <c r="AV174" s="32">
        <v>-50487</v>
      </c>
      <c r="AW174" s="32">
        <v>-22422</v>
      </c>
      <c r="AX174" s="32">
        <v>-22411</v>
      </c>
      <c r="AY174" s="32">
        <v>-3685</v>
      </c>
      <c r="AZ174" s="32">
        <v>-26394</v>
      </c>
      <c r="BA174" s="32">
        <v>-754</v>
      </c>
      <c r="BB174" s="32">
        <v>-26946</v>
      </c>
      <c r="BC174" s="32">
        <v>-52031</v>
      </c>
      <c r="BD174" s="32">
        <v>-28965</v>
      </c>
      <c r="BE174" s="32">
        <v>-637</v>
      </c>
      <c r="BF174" s="32">
        <v>-33321</v>
      </c>
      <c r="BG174" s="32">
        <v>-57094</v>
      </c>
      <c r="BH174" s="32">
        <v>-32818</v>
      </c>
      <c r="BI174" s="32">
        <v>-2933</v>
      </c>
      <c r="BJ174" s="32">
        <v>-36181</v>
      </c>
      <c r="BK174" s="32">
        <v>-30318</v>
      </c>
      <c r="BL174" s="32">
        <v>-12608</v>
      </c>
      <c r="BM174" s="32">
        <v>-7958</v>
      </c>
      <c r="BN174" s="32">
        <v>-68965</v>
      </c>
      <c r="BO174" s="32">
        <v>-27657</v>
      </c>
      <c r="BP174" s="32">
        <v>-39071</v>
      </c>
      <c r="BQ174" s="32">
        <v>-5880</v>
      </c>
      <c r="BR174" s="32">
        <v>-38943</v>
      </c>
      <c r="BS174" s="32">
        <v>-28295</v>
      </c>
      <c r="BT174" s="32">
        <v>-69513</v>
      </c>
      <c r="BU174" s="32">
        <v>-2560</v>
      </c>
      <c r="BV174" s="32">
        <v>-36959</v>
      </c>
      <c r="BW174" s="32">
        <v>2585</v>
      </c>
      <c r="BX174" s="32">
        <v>-36480</v>
      </c>
      <c r="BY174" s="32">
        <v>-9129</v>
      </c>
      <c r="BZ174" s="32">
        <v>-31320</v>
      </c>
      <c r="CA174" s="32">
        <v>-21229</v>
      </c>
      <c r="CB174" s="32">
        <v>-40431</v>
      </c>
    </row>
    <row r="175" spans="1:80" x14ac:dyDescent="0.55000000000000004">
      <c r="A175" s="37">
        <f t="shared" si="4"/>
        <v>167</v>
      </c>
      <c r="B175" s="31" t="s">
        <v>688</v>
      </c>
      <c r="C175" s="29"/>
      <c r="D175" s="29"/>
      <c r="E175" s="29"/>
      <c r="F175" s="29"/>
      <c r="G175" s="29"/>
      <c r="H175" s="29"/>
      <c r="I175" s="29"/>
      <c r="J175" s="29"/>
      <c r="K175" s="29"/>
      <c r="L175" s="29"/>
      <c r="M175" s="29"/>
      <c r="N175" s="29"/>
      <c r="O175" s="32">
        <v>2157</v>
      </c>
      <c r="P175" s="32">
        <v>-25</v>
      </c>
      <c r="Q175" s="32">
        <v>-381</v>
      </c>
      <c r="R175" s="29"/>
      <c r="S175" s="29"/>
      <c r="T175" s="29"/>
      <c r="U175" s="29"/>
      <c r="V175" s="29"/>
      <c r="W175" s="32">
        <v>825</v>
      </c>
      <c r="X175" s="32">
        <v>-177</v>
      </c>
      <c r="Y175" s="32">
        <v>-180</v>
      </c>
      <c r="Z175" s="32">
        <v>-457</v>
      </c>
      <c r="AA175" s="32">
        <v>20789</v>
      </c>
      <c r="AB175" s="29"/>
      <c r="AC175" s="29"/>
      <c r="AD175" s="29"/>
      <c r="AE175" s="32">
        <v>724</v>
      </c>
      <c r="AF175" s="32">
        <v>688</v>
      </c>
      <c r="AG175" s="29"/>
      <c r="AH175" s="29"/>
      <c r="AI175" s="29"/>
      <c r="AJ175" s="29"/>
      <c r="AK175" s="29"/>
      <c r="AL175" s="29"/>
      <c r="AM175" s="29"/>
      <c r="AN175" s="29"/>
      <c r="AO175" s="29"/>
      <c r="AP175" s="32">
        <v>266</v>
      </c>
      <c r="AQ175" s="32">
        <v>-5</v>
      </c>
      <c r="AR175" s="32">
        <v>0</v>
      </c>
      <c r="AS175" s="29"/>
      <c r="AT175" s="29"/>
      <c r="AU175" s="29"/>
      <c r="AV175" s="29"/>
      <c r="AW175" s="29"/>
      <c r="AX175" s="32">
        <v>0</v>
      </c>
      <c r="AY175" s="29"/>
      <c r="AZ175" s="29"/>
      <c r="BA175" s="29"/>
      <c r="BB175" s="32">
        <v>70</v>
      </c>
      <c r="BC175" s="32">
        <v>-12</v>
      </c>
      <c r="BD175" s="32">
        <v>90</v>
      </c>
      <c r="BE175" s="32">
        <v>82</v>
      </c>
      <c r="BF175" s="29"/>
      <c r="BG175" s="29"/>
      <c r="BH175" s="29"/>
      <c r="BI175" s="29"/>
      <c r="BJ175" s="29"/>
      <c r="BK175" s="29"/>
      <c r="BL175" s="29"/>
      <c r="BM175" s="29"/>
      <c r="BN175" s="32">
        <v>140</v>
      </c>
      <c r="BO175" s="32">
        <v>20</v>
      </c>
      <c r="BP175" s="32">
        <v>160</v>
      </c>
      <c r="BQ175" s="32">
        <v>120</v>
      </c>
      <c r="BR175" s="29"/>
      <c r="BS175" s="29"/>
      <c r="BT175" s="29"/>
      <c r="BU175" s="29"/>
      <c r="BV175" s="29"/>
      <c r="BW175" s="29"/>
      <c r="BX175" s="32">
        <v>3012</v>
      </c>
      <c r="BY175" s="32">
        <v>386</v>
      </c>
      <c r="BZ175" s="32">
        <v>3176</v>
      </c>
      <c r="CA175" s="29"/>
      <c r="CB175" s="29"/>
    </row>
    <row r="176" spans="1:80" x14ac:dyDescent="0.55000000000000004">
      <c r="A176" s="37">
        <f t="shared" si="4"/>
        <v>168</v>
      </c>
      <c r="B176" s="31" t="s">
        <v>689</v>
      </c>
      <c r="C176" s="29"/>
      <c r="D176" s="29"/>
      <c r="E176" s="29"/>
      <c r="F176" s="29"/>
      <c r="G176" s="29"/>
      <c r="H176" s="29"/>
      <c r="I176" s="29"/>
      <c r="J176" s="29"/>
      <c r="K176" s="29"/>
      <c r="L176" s="29"/>
      <c r="M176" s="29"/>
      <c r="N176" s="29"/>
      <c r="O176" s="29"/>
      <c r="P176" s="29"/>
      <c r="Q176" s="29"/>
      <c r="R176" s="29"/>
      <c r="S176" s="32">
        <v>-1830</v>
      </c>
      <c r="T176" s="32">
        <v>-4618</v>
      </c>
      <c r="U176" s="32">
        <v>-2693</v>
      </c>
      <c r="V176" s="32">
        <v>-343</v>
      </c>
      <c r="W176" s="29"/>
      <c r="X176" s="29"/>
      <c r="Y176" s="29"/>
      <c r="Z176" s="29"/>
      <c r="AA176" s="29"/>
      <c r="AB176" s="29"/>
      <c r="AC176" s="32">
        <v>358</v>
      </c>
      <c r="AD176" s="32">
        <v>-1846</v>
      </c>
      <c r="AE176" s="29"/>
      <c r="AF176" s="29"/>
      <c r="AG176" s="29"/>
      <c r="AH176" s="32">
        <v>-2208</v>
      </c>
      <c r="AI176" s="32">
        <v>-14</v>
      </c>
      <c r="AJ176" s="32">
        <v>294</v>
      </c>
      <c r="AK176" s="32">
        <v>-383</v>
      </c>
      <c r="AL176" s="32">
        <v>-60</v>
      </c>
      <c r="AM176" s="32">
        <v>1</v>
      </c>
      <c r="AN176" s="32">
        <v>32</v>
      </c>
      <c r="AO176" s="32">
        <v>-246</v>
      </c>
      <c r="AP176" s="29"/>
      <c r="AQ176" s="29"/>
      <c r="AR176" s="29"/>
      <c r="AS176" s="29"/>
      <c r="AT176" s="32">
        <v>-32</v>
      </c>
      <c r="AU176" s="32">
        <v>-11</v>
      </c>
      <c r="AV176" s="32">
        <v>-1</v>
      </c>
      <c r="AW176" s="32">
        <v>0</v>
      </c>
      <c r="AX176" s="29"/>
      <c r="AY176" s="29"/>
      <c r="AZ176" s="32">
        <v>-5</v>
      </c>
      <c r="BA176" s="32">
        <v>0</v>
      </c>
      <c r="BB176" s="29"/>
      <c r="BC176" s="29"/>
      <c r="BD176" s="29"/>
      <c r="BE176" s="29"/>
      <c r="BF176" s="32">
        <v>-22</v>
      </c>
      <c r="BG176" s="32">
        <v>0</v>
      </c>
      <c r="BH176" s="32">
        <v>6</v>
      </c>
      <c r="BI176" s="29"/>
      <c r="BJ176" s="32">
        <v>-41</v>
      </c>
      <c r="BK176" s="32">
        <v>0</v>
      </c>
      <c r="BL176" s="32">
        <v>0</v>
      </c>
      <c r="BM176" s="32">
        <v>0</v>
      </c>
      <c r="BN176" s="29"/>
      <c r="BO176" s="29"/>
      <c r="BP176" s="29"/>
      <c r="BQ176" s="29"/>
      <c r="BR176" s="32">
        <v>-120</v>
      </c>
      <c r="BS176" s="32">
        <v>-40</v>
      </c>
      <c r="BT176" s="32">
        <v>-47</v>
      </c>
      <c r="BU176" s="32">
        <v>0</v>
      </c>
      <c r="BV176" s="29"/>
      <c r="BW176" s="29"/>
      <c r="BX176" s="29"/>
      <c r="BY176" s="29"/>
      <c r="BZ176" s="29"/>
      <c r="CA176" s="29"/>
      <c r="CB176" s="32">
        <v>-140</v>
      </c>
    </row>
    <row r="177" spans="1:80" x14ac:dyDescent="0.55000000000000004">
      <c r="A177" s="37">
        <f t="shared" si="4"/>
        <v>169</v>
      </c>
      <c r="B177" s="31" t="s">
        <v>690</v>
      </c>
      <c r="C177" s="29"/>
      <c r="D177" s="29"/>
      <c r="E177" s="29"/>
      <c r="F177" s="29"/>
      <c r="G177" s="29"/>
      <c r="H177" s="29"/>
      <c r="I177" s="32">
        <v>-30633</v>
      </c>
      <c r="J177" s="32">
        <v>30638</v>
      </c>
      <c r="K177" s="29"/>
      <c r="L177" s="29"/>
      <c r="M177" s="29"/>
      <c r="N177" s="29"/>
      <c r="O177" s="32">
        <v>757</v>
      </c>
      <c r="P177" s="32">
        <v>2</v>
      </c>
      <c r="Q177" s="32">
        <v>0</v>
      </c>
      <c r="R177" s="32">
        <v>11</v>
      </c>
      <c r="S177" s="32">
        <v>89</v>
      </c>
      <c r="T177" s="32">
        <v>-76</v>
      </c>
      <c r="U177" s="32">
        <v>1</v>
      </c>
      <c r="V177" s="32">
        <v>21</v>
      </c>
      <c r="W177" s="32">
        <v>0</v>
      </c>
      <c r="X177" s="32">
        <v>0</v>
      </c>
      <c r="Y177" s="32">
        <v>0</v>
      </c>
      <c r="Z177" s="32">
        <v>17</v>
      </c>
      <c r="AA177" s="29"/>
      <c r="AB177" s="29"/>
      <c r="AC177" s="32">
        <v>0</v>
      </c>
      <c r="AD177" s="32">
        <v>30013</v>
      </c>
      <c r="AE177" s="29"/>
      <c r="AF177" s="29"/>
      <c r="AG177" s="29"/>
      <c r="AH177" s="29"/>
      <c r="AI177" s="29"/>
      <c r="AJ177" s="32">
        <v>0</v>
      </c>
      <c r="AK177" s="32">
        <v>19</v>
      </c>
      <c r="AL177" s="29"/>
      <c r="AM177" s="29"/>
      <c r="AN177" s="29"/>
      <c r="AO177" s="32">
        <v>0</v>
      </c>
      <c r="AP177" s="32">
        <v>40000</v>
      </c>
      <c r="AQ177" s="32">
        <v>0</v>
      </c>
      <c r="AR177" s="32">
        <v>0</v>
      </c>
      <c r="AS177" s="32">
        <v>0</v>
      </c>
      <c r="AT177" s="32">
        <v>0</v>
      </c>
      <c r="AU177" s="32">
        <v>0</v>
      </c>
      <c r="AV177" s="29"/>
      <c r="AW177" s="29"/>
      <c r="AX177" s="32">
        <v>10000</v>
      </c>
      <c r="AY177" s="32">
        <v>0</v>
      </c>
      <c r="AZ177" s="32">
        <v>20000</v>
      </c>
      <c r="BA177" s="32">
        <v>0</v>
      </c>
      <c r="BB177" s="29"/>
      <c r="BC177" s="29"/>
      <c r="BD177" s="32">
        <v>120</v>
      </c>
      <c r="BE177" s="32">
        <v>0</v>
      </c>
      <c r="BF177" s="32">
        <v>40100</v>
      </c>
      <c r="BG177" s="32">
        <v>0</v>
      </c>
      <c r="BH177" s="32">
        <v>3040</v>
      </c>
      <c r="BI177" s="32">
        <v>3080</v>
      </c>
      <c r="BJ177" s="29"/>
      <c r="BK177" s="29"/>
      <c r="BL177" s="29"/>
      <c r="BM177" s="32">
        <v>0</v>
      </c>
      <c r="BN177" s="32">
        <v>10000</v>
      </c>
      <c r="BO177" s="32">
        <v>91</v>
      </c>
      <c r="BP177" s="32">
        <v>20000</v>
      </c>
      <c r="BQ177" s="32">
        <v>200</v>
      </c>
      <c r="BR177" s="29"/>
      <c r="BS177" s="29"/>
      <c r="BT177" s="29"/>
      <c r="BU177" s="29"/>
      <c r="BV177" s="32">
        <v>40000</v>
      </c>
      <c r="BW177" s="32">
        <v>24937</v>
      </c>
      <c r="BX177" s="32">
        <v>0</v>
      </c>
      <c r="BY177" s="32">
        <v>0</v>
      </c>
      <c r="BZ177" s="32">
        <v>5000</v>
      </c>
      <c r="CA177" s="32">
        <v>5000</v>
      </c>
      <c r="CB177" s="32">
        <v>0</v>
      </c>
    </row>
    <row r="178" spans="1:80" x14ac:dyDescent="0.55000000000000004">
      <c r="A178" s="37">
        <f t="shared" si="4"/>
        <v>170</v>
      </c>
      <c r="B178" s="33" t="s">
        <v>691</v>
      </c>
      <c r="C178" s="29"/>
      <c r="D178" s="29"/>
      <c r="E178" s="29"/>
      <c r="F178" s="29"/>
      <c r="G178" s="29"/>
      <c r="H178" s="29"/>
      <c r="I178" s="29"/>
      <c r="J178" s="29"/>
      <c r="K178" s="29"/>
      <c r="L178" s="29"/>
      <c r="M178" s="29"/>
      <c r="N178" s="29"/>
      <c r="O178" s="32">
        <v>757</v>
      </c>
      <c r="P178" s="32">
        <v>2</v>
      </c>
      <c r="Q178" s="32">
        <v>0</v>
      </c>
      <c r="R178" s="32">
        <v>11</v>
      </c>
      <c r="S178" s="32">
        <v>89</v>
      </c>
      <c r="T178" s="32">
        <v>-76</v>
      </c>
      <c r="U178" s="32">
        <v>1</v>
      </c>
      <c r="V178" s="32">
        <v>21</v>
      </c>
      <c r="W178" s="32">
        <v>0</v>
      </c>
      <c r="X178" s="32">
        <v>0</v>
      </c>
      <c r="Y178" s="32">
        <v>0</v>
      </c>
      <c r="Z178" s="32">
        <v>17</v>
      </c>
      <c r="AA178" s="29"/>
      <c r="AB178" s="29"/>
      <c r="AC178" s="32">
        <v>0</v>
      </c>
      <c r="AD178" s="32">
        <v>30013</v>
      </c>
      <c r="AE178" s="29"/>
      <c r="AF178" s="29"/>
      <c r="AG178" s="29"/>
      <c r="AH178" s="29"/>
      <c r="AI178" s="29"/>
      <c r="AJ178" s="29"/>
      <c r="AK178" s="29"/>
      <c r="AL178" s="29"/>
      <c r="AM178" s="29"/>
      <c r="AN178" s="29"/>
      <c r="AO178" s="32">
        <v>0</v>
      </c>
      <c r="AP178" s="32">
        <v>40000</v>
      </c>
      <c r="AQ178" s="32">
        <v>0</v>
      </c>
      <c r="AR178" s="32">
        <v>0</v>
      </c>
      <c r="AS178" s="32">
        <v>0</v>
      </c>
      <c r="AT178" s="32">
        <v>0</v>
      </c>
      <c r="AU178" s="32">
        <v>0</v>
      </c>
      <c r="AV178" s="29"/>
      <c r="AW178" s="29"/>
      <c r="AX178" s="32">
        <v>10000</v>
      </c>
      <c r="AY178" s="32">
        <v>0</v>
      </c>
      <c r="AZ178" s="32">
        <v>20000</v>
      </c>
      <c r="BA178" s="32">
        <v>0</v>
      </c>
      <c r="BB178" s="29"/>
      <c r="BC178" s="29"/>
      <c r="BD178" s="29"/>
      <c r="BE178" s="29"/>
      <c r="BF178" s="32">
        <v>40100</v>
      </c>
      <c r="BG178" s="32">
        <v>0</v>
      </c>
      <c r="BH178" s="32">
        <v>3040</v>
      </c>
      <c r="BI178" s="32">
        <v>3080</v>
      </c>
      <c r="BJ178" s="29"/>
      <c r="BK178" s="29"/>
      <c r="BL178" s="29"/>
      <c r="BM178" s="32">
        <v>0</v>
      </c>
      <c r="BN178" s="32">
        <v>10000</v>
      </c>
      <c r="BO178" s="32">
        <v>91</v>
      </c>
      <c r="BP178" s="32">
        <v>20000</v>
      </c>
      <c r="BQ178" s="32">
        <v>0</v>
      </c>
      <c r="BR178" s="29"/>
      <c r="BS178" s="29"/>
      <c r="BT178" s="29"/>
      <c r="BU178" s="29"/>
      <c r="BV178" s="32">
        <v>40000</v>
      </c>
      <c r="BW178" s="32">
        <v>0</v>
      </c>
      <c r="BX178" s="32">
        <v>0</v>
      </c>
      <c r="BY178" s="32">
        <v>0</v>
      </c>
      <c r="BZ178" s="32">
        <v>5000</v>
      </c>
      <c r="CA178" s="32">
        <v>5000</v>
      </c>
      <c r="CB178" s="32">
        <v>0</v>
      </c>
    </row>
    <row r="179" spans="1:80" x14ac:dyDescent="0.55000000000000004">
      <c r="A179" s="37">
        <f t="shared" si="4"/>
        <v>171</v>
      </c>
      <c r="B179" s="33" t="s">
        <v>692</v>
      </c>
      <c r="C179" s="29"/>
      <c r="D179" s="29"/>
      <c r="E179" s="29"/>
      <c r="F179" s="29"/>
      <c r="G179" s="29"/>
      <c r="H179" s="29"/>
      <c r="I179" s="32">
        <v>-5</v>
      </c>
      <c r="J179" s="32">
        <v>0</v>
      </c>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32">
        <v>0</v>
      </c>
      <c r="AK179" s="32">
        <v>0</v>
      </c>
      <c r="AL179" s="29"/>
      <c r="AM179" s="29"/>
      <c r="AN179" s="29"/>
      <c r="AO179" s="29"/>
      <c r="AP179" s="29"/>
      <c r="AQ179" s="29"/>
      <c r="AR179" s="29"/>
      <c r="AS179" s="29"/>
      <c r="AT179" s="29"/>
      <c r="AU179" s="29"/>
      <c r="AV179" s="29"/>
      <c r="AW179" s="29"/>
      <c r="AX179" s="29"/>
      <c r="AY179" s="29"/>
      <c r="AZ179" s="29"/>
      <c r="BA179" s="29"/>
      <c r="BB179" s="29"/>
      <c r="BC179" s="29"/>
      <c r="BD179" s="32">
        <v>120</v>
      </c>
      <c r="BE179" s="32">
        <v>0</v>
      </c>
      <c r="BF179" s="29"/>
      <c r="BG179" s="29"/>
      <c r="BH179" s="29"/>
      <c r="BI179" s="29"/>
      <c r="BJ179" s="29"/>
      <c r="BK179" s="29"/>
      <c r="BL179" s="29"/>
      <c r="BM179" s="32">
        <v>0</v>
      </c>
      <c r="BN179" s="29"/>
      <c r="BO179" s="29"/>
      <c r="BP179" s="29"/>
      <c r="BQ179" s="29"/>
      <c r="BR179" s="29"/>
      <c r="BS179" s="29"/>
      <c r="BT179" s="29"/>
      <c r="BU179" s="29"/>
      <c r="BV179" s="29"/>
      <c r="BW179" s="29"/>
      <c r="BX179" s="32">
        <v>0</v>
      </c>
      <c r="BY179" s="32">
        <v>0</v>
      </c>
      <c r="BZ179" s="29"/>
      <c r="CA179" s="29"/>
      <c r="CB179" s="29"/>
    </row>
    <row r="180" spans="1:80" x14ac:dyDescent="0.55000000000000004">
      <c r="A180" s="37">
        <f t="shared" si="4"/>
        <v>172</v>
      </c>
      <c r="B180" s="31" t="s">
        <v>693</v>
      </c>
      <c r="C180" s="29"/>
      <c r="D180" s="29"/>
      <c r="E180" s="29"/>
      <c r="F180" s="29"/>
      <c r="G180" s="29"/>
      <c r="H180" s="29"/>
      <c r="I180" s="29"/>
      <c r="J180" s="29"/>
      <c r="K180" s="29"/>
      <c r="L180" s="29"/>
      <c r="M180" s="29"/>
      <c r="N180" s="29"/>
      <c r="O180" s="32">
        <v>-80</v>
      </c>
      <c r="P180" s="32">
        <v>-22013</v>
      </c>
      <c r="Q180" s="32">
        <v>-86</v>
      </c>
      <c r="R180" s="32">
        <v>-11027</v>
      </c>
      <c r="S180" s="32">
        <v>-153</v>
      </c>
      <c r="T180" s="32">
        <v>-39532</v>
      </c>
      <c r="U180" s="32">
        <v>-75</v>
      </c>
      <c r="V180" s="32">
        <v>-44303</v>
      </c>
      <c r="W180" s="32">
        <v>-73</v>
      </c>
      <c r="X180" s="32">
        <v>-24209</v>
      </c>
      <c r="Y180" s="32">
        <v>-638</v>
      </c>
      <c r="Z180" s="32">
        <v>-39</v>
      </c>
      <c r="AA180" s="32">
        <v>-50000</v>
      </c>
      <c r="AB180" s="32">
        <v>-20011</v>
      </c>
      <c r="AC180" s="32">
        <v>0</v>
      </c>
      <c r="AD180" s="32">
        <v>-30000</v>
      </c>
      <c r="AE180" s="29"/>
      <c r="AF180" s="29"/>
      <c r="AG180" s="29"/>
      <c r="AH180" s="29"/>
      <c r="AI180" s="29"/>
      <c r="AJ180" s="32">
        <v>0</v>
      </c>
      <c r="AK180" s="32">
        <v>-9</v>
      </c>
      <c r="AL180" s="29"/>
      <c r="AM180" s="29"/>
      <c r="AN180" s="29"/>
      <c r="AO180" s="32">
        <v>-5</v>
      </c>
      <c r="AP180" s="32">
        <v>-20001</v>
      </c>
      <c r="AQ180" s="32">
        <v>-2</v>
      </c>
      <c r="AR180" s="32">
        <v>-4</v>
      </c>
      <c r="AS180" s="32">
        <v>-5</v>
      </c>
      <c r="AT180" s="32">
        <v>-19</v>
      </c>
      <c r="AU180" s="32">
        <v>-15</v>
      </c>
      <c r="AV180" s="32">
        <v>-21</v>
      </c>
      <c r="AW180" s="32">
        <v>-262</v>
      </c>
      <c r="AX180" s="32">
        <v>-10018</v>
      </c>
      <c r="AY180" s="32">
        <v>-35</v>
      </c>
      <c r="AZ180" s="32">
        <v>-20019</v>
      </c>
      <c r="BA180" s="32">
        <v>-18</v>
      </c>
      <c r="BB180" s="32">
        <v>-18</v>
      </c>
      <c r="BC180" s="32">
        <v>-24953</v>
      </c>
      <c r="BD180" s="32">
        <v>-17</v>
      </c>
      <c r="BE180" s="32">
        <v>-18</v>
      </c>
      <c r="BF180" s="32">
        <v>-40016</v>
      </c>
      <c r="BG180" s="32">
        <v>-19</v>
      </c>
      <c r="BH180" s="32">
        <v>-21</v>
      </c>
      <c r="BI180" s="32">
        <v>-10</v>
      </c>
      <c r="BJ180" s="32">
        <v>-13</v>
      </c>
      <c r="BK180" s="32">
        <v>-24947</v>
      </c>
      <c r="BL180" s="32">
        <v>-19</v>
      </c>
      <c r="BM180" s="32">
        <v>-11</v>
      </c>
      <c r="BN180" s="32">
        <v>-10389</v>
      </c>
      <c r="BO180" s="32">
        <v>-776</v>
      </c>
      <c r="BP180" s="32">
        <v>-20020</v>
      </c>
      <c r="BQ180" s="32">
        <v>-207</v>
      </c>
      <c r="BR180" s="32">
        <v>-10</v>
      </c>
      <c r="BS180" s="32">
        <v>-1341</v>
      </c>
      <c r="BT180" s="32">
        <v>-2334</v>
      </c>
      <c r="BU180" s="32">
        <v>-3646</v>
      </c>
      <c r="BV180" s="32">
        <v>-40005</v>
      </c>
      <c r="BW180" s="32">
        <v>-24951</v>
      </c>
      <c r="BX180" s="32">
        <v>-9</v>
      </c>
      <c r="BY180" s="32">
        <v>-3328</v>
      </c>
      <c r="BZ180" s="32">
        <v>-2</v>
      </c>
      <c r="CA180" s="32">
        <v>-9</v>
      </c>
      <c r="CB180" s="32">
        <v>-8</v>
      </c>
    </row>
    <row r="181" spans="1:80" x14ac:dyDescent="0.55000000000000004">
      <c r="A181" s="37">
        <f t="shared" si="4"/>
        <v>173</v>
      </c>
      <c r="B181" s="33" t="s">
        <v>694</v>
      </c>
      <c r="C181" s="29"/>
      <c r="D181" s="29"/>
      <c r="E181" s="29"/>
      <c r="F181" s="29"/>
      <c r="G181" s="29"/>
      <c r="H181" s="29"/>
      <c r="I181" s="29"/>
      <c r="J181" s="29"/>
      <c r="K181" s="29"/>
      <c r="L181" s="29"/>
      <c r="M181" s="29"/>
      <c r="N181" s="29"/>
      <c r="O181" s="32">
        <v>-80</v>
      </c>
      <c r="P181" s="32">
        <v>-22013</v>
      </c>
      <c r="Q181" s="32">
        <v>-86</v>
      </c>
      <c r="R181" s="32">
        <v>-11027</v>
      </c>
      <c r="S181" s="32">
        <v>-153</v>
      </c>
      <c r="T181" s="32">
        <v>-39532</v>
      </c>
      <c r="U181" s="32">
        <v>-75</v>
      </c>
      <c r="V181" s="32">
        <v>-44303</v>
      </c>
      <c r="W181" s="32">
        <v>-73</v>
      </c>
      <c r="X181" s="32">
        <v>-24209</v>
      </c>
      <c r="Y181" s="32">
        <v>-638</v>
      </c>
      <c r="Z181" s="32">
        <v>-39</v>
      </c>
      <c r="AA181" s="32">
        <v>0</v>
      </c>
      <c r="AB181" s="32">
        <v>-20011</v>
      </c>
      <c r="AC181" s="32">
        <v>0</v>
      </c>
      <c r="AD181" s="32">
        <v>-30000</v>
      </c>
      <c r="AE181" s="29"/>
      <c r="AF181" s="29"/>
      <c r="AG181" s="29"/>
      <c r="AH181" s="29"/>
      <c r="AI181" s="29"/>
      <c r="AJ181" s="29"/>
      <c r="AK181" s="29"/>
      <c r="AL181" s="29"/>
      <c r="AM181" s="29"/>
      <c r="AN181" s="29"/>
      <c r="AO181" s="32">
        <v>-5</v>
      </c>
      <c r="AP181" s="32">
        <v>-20001</v>
      </c>
      <c r="AQ181" s="32">
        <v>-2</v>
      </c>
      <c r="AR181" s="32">
        <v>-4</v>
      </c>
      <c r="AS181" s="32">
        <v>-5</v>
      </c>
      <c r="AT181" s="32">
        <v>-19</v>
      </c>
      <c r="AU181" s="32">
        <v>-15</v>
      </c>
      <c r="AV181" s="32">
        <v>-21</v>
      </c>
      <c r="AW181" s="32">
        <v>-262</v>
      </c>
      <c r="AX181" s="32">
        <v>-10018</v>
      </c>
      <c r="AY181" s="32">
        <v>-35</v>
      </c>
      <c r="AZ181" s="32">
        <v>-20019</v>
      </c>
      <c r="BA181" s="32">
        <v>-18</v>
      </c>
      <c r="BB181" s="32">
        <v>-18</v>
      </c>
      <c r="BC181" s="32">
        <v>-14</v>
      </c>
      <c r="BD181" s="32">
        <v>-17</v>
      </c>
      <c r="BE181" s="32">
        <v>-18</v>
      </c>
      <c r="BF181" s="32">
        <v>-40016</v>
      </c>
      <c r="BG181" s="32">
        <v>-13</v>
      </c>
      <c r="BH181" s="32">
        <v>-15</v>
      </c>
      <c r="BI181" s="32">
        <v>-10</v>
      </c>
      <c r="BJ181" s="32">
        <v>-13</v>
      </c>
      <c r="BK181" s="32">
        <v>-11</v>
      </c>
      <c r="BL181" s="32">
        <v>-13</v>
      </c>
      <c r="BM181" s="32">
        <v>-11</v>
      </c>
      <c r="BN181" s="32">
        <v>-10389</v>
      </c>
      <c r="BO181" s="32">
        <v>-770</v>
      </c>
      <c r="BP181" s="32">
        <v>-20014</v>
      </c>
      <c r="BQ181" s="32">
        <v>-207</v>
      </c>
      <c r="BR181" s="32">
        <v>-10</v>
      </c>
      <c r="BS181" s="32">
        <v>-1341</v>
      </c>
      <c r="BT181" s="32">
        <v>-2334</v>
      </c>
      <c r="BU181" s="32">
        <v>-3646</v>
      </c>
      <c r="BV181" s="32">
        <v>-40005</v>
      </c>
      <c r="BW181" s="32">
        <v>-5</v>
      </c>
      <c r="BX181" s="32">
        <v>-3</v>
      </c>
      <c r="BY181" s="32">
        <v>-3328</v>
      </c>
      <c r="BZ181" s="32">
        <v>-2</v>
      </c>
      <c r="CA181" s="32">
        <v>-3</v>
      </c>
      <c r="CB181" s="32">
        <v>-2</v>
      </c>
    </row>
    <row r="182" spans="1:80" x14ac:dyDescent="0.55000000000000004">
      <c r="A182" s="37">
        <f t="shared" si="4"/>
        <v>174</v>
      </c>
      <c r="B182" s="33" t="s">
        <v>695</v>
      </c>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32">
        <v>-50000</v>
      </c>
      <c r="AB182" s="32">
        <v>0</v>
      </c>
      <c r="AC182" s="32">
        <v>0</v>
      </c>
      <c r="AD182" s="32">
        <v>0</v>
      </c>
      <c r="AE182" s="29"/>
      <c r="AF182" s="29"/>
      <c r="AG182" s="29"/>
      <c r="AH182" s="29"/>
      <c r="AI182" s="29"/>
      <c r="AJ182" s="32">
        <v>0</v>
      </c>
      <c r="AK182" s="32">
        <v>0</v>
      </c>
      <c r="AL182" s="29"/>
      <c r="AM182" s="29"/>
      <c r="AN182" s="29"/>
      <c r="AO182" s="29"/>
      <c r="AP182" s="29"/>
      <c r="AQ182" s="29"/>
      <c r="AR182" s="29"/>
      <c r="AS182" s="29"/>
      <c r="AT182" s="29"/>
      <c r="AU182" s="29"/>
      <c r="AV182" s="29"/>
      <c r="AW182" s="29"/>
      <c r="AX182" s="29"/>
      <c r="AY182" s="29"/>
      <c r="AZ182" s="29"/>
      <c r="BA182" s="29"/>
      <c r="BB182" s="29"/>
      <c r="BC182" s="29"/>
      <c r="BD182" s="32">
        <v>0</v>
      </c>
      <c r="BE182" s="32">
        <v>0</v>
      </c>
      <c r="BF182" s="29"/>
      <c r="BG182" s="29"/>
      <c r="BH182" s="32">
        <v>-6</v>
      </c>
      <c r="BI182" s="32">
        <v>0</v>
      </c>
      <c r="BJ182" s="29"/>
      <c r="BK182" s="29"/>
      <c r="BL182" s="32">
        <v>-6</v>
      </c>
      <c r="BM182" s="32">
        <v>0</v>
      </c>
      <c r="BN182" s="29"/>
      <c r="BO182" s="29"/>
      <c r="BP182" s="32">
        <v>-6</v>
      </c>
      <c r="BQ182" s="32">
        <v>0</v>
      </c>
      <c r="BR182" s="29"/>
      <c r="BS182" s="29"/>
      <c r="BT182" s="29"/>
      <c r="BU182" s="29"/>
      <c r="BV182" s="29"/>
      <c r="BW182" s="29"/>
      <c r="BX182" s="32">
        <v>-6</v>
      </c>
      <c r="BY182" s="32">
        <v>0</v>
      </c>
      <c r="BZ182" s="29"/>
      <c r="CA182" s="29"/>
      <c r="CB182" s="32">
        <v>-6</v>
      </c>
    </row>
    <row r="183" spans="1:80" x14ac:dyDescent="0.55000000000000004">
      <c r="A183" s="37">
        <f t="shared" si="4"/>
        <v>175</v>
      </c>
      <c r="B183" s="31" t="s">
        <v>696</v>
      </c>
      <c r="C183" s="32">
        <v>-5141</v>
      </c>
      <c r="D183" s="32">
        <v>-376</v>
      </c>
      <c r="E183" s="32">
        <v>-289</v>
      </c>
      <c r="F183" s="32">
        <v>-250</v>
      </c>
      <c r="G183" s="32">
        <v>-112</v>
      </c>
      <c r="H183" s="32">
        <v>-336</v>
      </c>
      <c r="I183" s="32">
        <v>-325</v>
      </c>
      <c r="J183" s="32">
        <v>-312</v>
      </c>
      <c r="K183" s="32">
        <v>-155</v>
      </c>
      <c r="L183" s="32">
        <v>-431</v>
      </c>
      <c r="M183" s="32">
        <v>-15254</v>
      </c>
      <c r="N183" s="32">
        <v>-15118</v>
      </c>
      <c r="O183" s="32">
        <v>-95</v>
      </c>
      <c r="P183" s="32">
        <v>-813</v>
      </c>
      <c r="Q183" s="32">
        <v>-258</v>
      </c>
      <c r="R183" s="32">
        <v>-66</v>
      </c>
      <c r="S183" s="32">
        <v>-50</v>
      </c>
      <c r="T183" s="32">
        <v>-29</v>
      </c>
      <c r="U183" s="32">
        <v>-5</v>
      </c>
      <c r="V183" s="32">
        <v>-4</v>
      </c>
      <c r="W183" s="32">
        <v>-3</v>
      </c>
      <c r="X183" s="32">
        <v>-4</v>
      </c>
      <c r="Y183" s="32">
        <v>-15065</v>
      </c>
      <c r="Z183" s="32">
        <v>-15021</v>
      </c>
      <c r="AA183" s="32">
        <v>-2</v>
      </c>
      <c r="AB183" s="32">
        <v>-2</v>
      </c>
      <c r="AC183" s="32">
        <v>-3</v>
      </c>
      <c r="AD183" s="32">
        <v>-2</v>
      </c>
      <c r="AE183" s="32">
        <v>-2</v>
      </c>
      <c r="AF183" s="32">
        <v>-3</v>
      </c>
      <c r="AG183" s="29"/>
      <c r="AH183" s="32">
        <v>-26052</v>
      </c>
      <c r="AI183" s="32">
        <v>-3965</v>
      </c>
      <c r="AJ183" s="32">
        <v>-8</v>
      </c>
      <c r="AK183" s="32">
        <v>-14</v>
      </c>
      <c r="AL183" s="32">
        <v>-6</v>
      </c>
      <c r="AM183" s="32">
        <v>-9</v>
      </c>
      <c r="AN183" s="32">
        <v>-42995</v>
      </c>
      <c r="AO183" s="32">
        <v>-7034</v>
      </c>
      <c r="AP183" s="29"/>
      <c r="AQ183" s="29"/>
      <c r="AR183" s="29"/>
      <c r="AS183" s="32">
        <v>-15</v>
      </c>
      <c r="AT183" s="29"/>
      <c r="AU183" s="29"/>
      <c r="AV183" s="29"/>
      <c r="AW183" s="32">
        <v>-21548</v>
      </c>
      <c r="AX183" s="29"/>
      <c r="AY183" s="29"/>
      <c r="AZ183" s="29"/>
      <c r="BA183" s="32">
        <v>-11</v>
      </c>
      <c r="BB183" s="29"/>
      <c r="BC183" s="29"/>
      <c r="BD183" s="32">
        <v>-8</v>
      </c>
      <c r="BE183" s="32">
        <v>-7</v>
      </c>
      <c r="BF183" s="29"/>
      <c r="BG183" s="29"/>
      <c r="BH183" s="32">
        <v>-6</v>
      </c>
      <c r="BI183" s="32">
        <v>-6</v>
      </c>
      <c r="BJ183" s="29"/>
      <c r="BK183" s="29"/>
      <c r="BL183" s="32">
        <v>-8</v>
      </c>
      <c r="BM183" s="32">
        <v>-7</v>
      </c>
      <c r="BN183" s="32">
        <v>-30539</v>
      </c>
      <c r="BO183" s="32">
        <v>-21248</v>
      </c>
      <c r="BP183" s="32">
        <v>-3</v>
      </c>
      <c r="BQ183" s="32">
        <v>-2</v>
      </c>
      <c r="BR183" s="32">
        <v>-2</v>
      </c>
      <c r="BS183" s="32">
        <v>-22581</v>
      </c>
      <c r="BT183" s="32">
        <v>-27448</v>
      </c>
      <c r="BU183" s="32">
        <v>-4</v>
      </c>
      <c r="BV183" s="29"/>
      <c r="BW183" s="29"/>
      <c r="BX183" s="32">
        <v>-5</v>
      </c>
      <c r="BY183" s="32">
        <v>-4</v>
      </c>
      <c r="BZ183" s="29"/>
      <c r="CA183" s="29"/>
      <c r="CB183" s="29"/>
    </row>
    <row r="184" spans="1:80" x14ac:dyDescent="0.55000000000000004">
      <c r="A184" s="37">
        <f t="shared" si="4"/>
        <v>176</v>
      </c>
      <c r="B184" s="31" t="s">
        <v>697</v>
      </c>
      <c r="C184" s="32">
        <v>-9117</v>
      </c>
      <c r="D184" s="32">
        <v>-1827</v>
      </c>
      <c r="E184" s="32">
        <v>-12115</v>
      </c>
      <c r="F184" s="32">
        <v>-1513</v>
      </c>
      <c r="G184" s="32">
        <v>-12096</v>
      </c>
      <c r="H184" s="32">
        <v>-2853</v>
      </c>
      <c r="I184" s="32">
        <v>-12474</v>
      </c>
      <c r="J184" s="32">
        <v>-1722</v>
      </c>
      <c r="K184" s="32">
        <v>-12766</v>
      </c>
      <c r="L184" s="32">
        <v>-2204</v>
      </c>
      <c r="M184" s="32">
        <v>-13363</v>
      </c>
      <c r="N184" s="32">
        <v>-1362</v>
      </c>
      <c r="O184" s="32">
        <v>-13208</v>
      </c>
      <c r="P184" s="32">
        <v>-1504</v>
      </c>
      <c r="Q184" s="32">
        <v>-13722</v>
      </c>
      <c r="R184" s="32">
        <v>-1306</v>
      </c>
      <c r="S184" s="32">
        <v>-13682</v>
      </c>
      <c r="T184" s="32">
        <v>-1340</v>
      </c>
      <c r="U184" s="32">
        <v>-13699</v>
      </c>
      <c r="V184" s="32">
        <v>-1370</v>
      </c>
      <c r="W184" s="32">
        <v>-14462</v>
      </c>
      <c r="X184" s="32">
        <v>-1283</v>
      </c>
      <c r="Y184" s="32">
        <v>-14286</v>
      </c>
      <c r="Z184" s="32">
        <v>-1395</v>
      </c>
      <c r="AA184" s="32">
        <v>-13957</v>
      </c>
      <c r="AB184" s="32">
        <v>-1661</v>
      </c>
      <c r="AC184" s="32">
        <v>-13942</v>
      </c>
      <c r="AD184" s="32">
        <v>-1215</v>
      </c>
      <c r="AE184" s="32">
        <v>-16778</v>
      </c>
      <c r="AF184" s="32">
        <v>-1768</v>
      </c>
      <c r="AG184" s="29"/>
      <c r="AH184" s="32">
        <v>-17231</v>
      </c>
      <c r="AI184" s="32">
        <v>-1321</v>
      </c>
      <c r="AJ184" s="32">
        <v>-15211</v>
      </c>
      <c r="AK184" s="32">
        <v>-1222</v>
      </c>
      <c r="AL184" s="32">
        <v>-16094</v>
      </c>
      <c r="AM184" s="32">
        <v>-1372</v>
      </c>
      <c r="AN184" s="32">
        <v>-16250</v>
      </c>
      <c r="AO184" s="32">
        <v>-1247</v>
      </c>
      <c r="AP184" s="32">
        <v>-17707</v>
      </c>
      <c r="AQ184" s="32">
        <v>-1543</v>
      </c>
      <c r="AR184" s="32">
        <v>-17847</v>
      </c>
      <c r="AS184" s="32">
        <v>-1278</v>
      </c>
      <c r="AT184" s="32">
        <v>-20422</v>
      </c>
      <c r="AU184" s="32">
        <v>-1620</v>
      </c>
      <c r="AV184" s="32">
        <v>-21801</v>
      </c>
      <c r="AW184" s="32">
        <v>-1300</v>
      </c>
      <c r="AX184" s="32">
        <v>-22337</v>
      </c>
      <c r="AY184" s="32">
        <v>-1681</v>
      </c>
      <c r="AZ184" s="32">
        <v>-26133</v>
      </c>
      <c r="BA184" s="32">
        <v>-517</v>
      </c>
      <c r="BB184" s="32">
        <v>-26185</v>
      </c>
      <c r="BC184" s="32">
        <v>-1857</v>
      </c>
      <c r="BD184" s="32">
        <v>-29010</v>
      </c>
      <c r="BE184" s="32">
        <v>-531</v>
      </c>
      <c r="BF184" s="32">
        <v>-28449</v>
      </c>
      <c r="BG184" s="32">
        <v>-1979</v>
      </c>
      <c r="BH184" s="32">
        <v>-30760</v>
      </c>
      <c r="BI184" s="32">
        <v>-611</v>
      </c>
      <c r="BJ184" s="32">
        <v>-30769</v>
      </c>
      <c r="BK184" s="32">
        <v>-1460</v>
      </c>
      <c r="BL184" s="32">
        <v>-33406</v>
      </c>
      <c r="BM184" s="32">
        <v>-587</v>
      </c>
      <c r="BN184" s="32">
        <v>-32943</v>
      </c>
      <c r="BO184" s="32">
        <v>-1086</v>
      </c>
      <c r="BP184" s="32">
        <v>-33925</v>
      </c>
      <c r="BQ184" s="32">
        <v>-707</v>
      </c>
      <c r="BR184" s="32">
        <v>-33449</v>
      </c>
      <c r="BS184" s="32">
        <v>-906</v>
      </c>
      <c r="BT184" s="32">
        <v>-34215</v>
      </c>
      <c r="BU184" s="32">
        <v>-780</v>
      </c>
      <c r="BV184" s="32">
        <v>-33684</v>
      </c>
      <c r="BW184" s="32">
        <v>-1673</v>
      </c>
      <c r="BX184" s="32">
        <v>-34129</v>
      </c>
      <c r="BY184" s="32">
        <v>-815</v>
      </c>
      <c r="BZ184" s="32">
        <v>-34210</v>
      </c>
      <c r="CA184" s="32">
        <v>-1659</v>
      </c>
      <c r="CB184" s="32">
        <v>-34777</v>
      </c>
    </row>
    <row r="185" spans="1:80" x14ac:dyDescent="0.55000000000000004">
      <c r="A185" s="37">
        <f t="shared" si="4"/>
        <v>177</v>
      </c>
      <c r="B185" s="30" t="s">
        <v>698</v>
      </c>
      <c r="C185" s="32">
        <v>558</v>
      </c>
      <c r="D185" s="32">
        <v>497</v>
      </c>
      <c r="E185" s="32">
        <v>246</v>
      </c>
      <c r="F185" s="32">
        <v>1426</v>
      </c>
      <c r="G185" s="32">
        <v>145</v>
      </c>
      <c r="H185" s="32">
        <v>-1486</v>
      </c>
      <c r="I185" s="32">
        <v>2489</v>
      </c>
      <c r="J185" s="32">
        <v>1394</v>
      </c>
      <c r="K185" s="32">
        <v>-159</v>
      </c>
      <c r="L185" s="32">
        <v>2307</v>
      </c>
      <c r="M185" s="32">
        <v>-3136</v>
      </c>
      <c r="N185" s="32">
        <v>-640</v>
      </c>
      <c r="O185" s="32">
        <v>-7914</v>
      </c>
      <c r="P185" s="32">
        <v>3218</v>
      </c>
      <c r="Q185" s="32">
        <v>-3175</v>
      </c>
      <c r="R185" s="32">
        <v>-7925</v>
      </c>
      <c r="S185" s="32">
        <v>3867</v>
      </c>
      <c r="T185" s="32">
        <v>983</v>
      </c>
      <c r="U185" s="32">
        <v>-3363</v>
      </c>
      <c r="V185" s="32">
        <v>1629</v>
      </c>
      <c r="W185" s="32">
        <v>715</v>
      </c>
      <c r="X185" s="32">
        <v>-4096</v>
      </c>
      <c r="Y185" s="32">
        <v>-1428</v>
      </c>
      <c r="Z185" s="32">
        <v>-1591</v>
      </c>
      <c r="AA185" s="32">
        <v>2038</v>
      </c>
      <c r="AB185" s="32">
        <v>37</v>
      </c>
      <c r="AC185" s="32">
        <v>-5615</v>
      </c>
      <c r="AD185" s="32">
        <v>217</v>
      </c>
      <c r="AE185" s="32">
        <v>4774</v>
      </c>
      <c r="AF185" s="32">
        <v>-4743</v>
      </c>
      <c r="AG185" s="29"/>
      <c r="AH185" s="32">
        <v>5725</v>
      </c>
      <c r="AI185" s="32">
        <v>5523</v>
      </c>
      <c r="AJ185" s="32">
        <v>-6231</v>
      </c>
      <c r="AK185" s="32">
        <v>8015</v>
      </c>
      <c r="AL185" s="32">
        <v>-1786</v>
      </c>
      <c r="AM185" s="32">
        <v>-1151</v>
      </c>
      <c r="AN185" s="32">
        <v>3530</v>
      </c>
      <c r="AO185" s="32">
        <v>4183</v>
      </c>
      <c r="AP185" s="32">
        <v>-2074</v>
      </c>
      <c r="AQ185" s="32">
        <v>1026</v>
      </c>
      <c r="AR185" s="32">
        <v>-3930</v>
      </c>
      <c r="AS185" s="32">
        <v>-488</v>
      </c>
      <c r="AT185" s="32">
        <v>-4081</v>
      </c>
      <c r="AU185" s="32">
        <v>-7932</v>
      </c>
      <c r="AV185" s="32">
        <v>-1375</v>
      </c>
      <c r="AW185" s="32">
        <v>5867</v>
      </c>
      <c r="AX185" s="32">
        <v>-1712</v>
      </c>
      <c r="AY185" s="32">
        <v>1896</v>
      </c>
      <c r="AZ185" s="32">
        <v>1539</v>
      </c>
      <c r="BA185" s="32">
        <v>1872</v>
      </c>
      <c r="BB185" s="32">
        <v>-4652</v>
      </c>
      <c r="BC185" s="32">
        <v>-449</v>
      </c>
      <c r="BD185" s="32">
        <v>1640</v>
      </c>
      <c r="BE185" s="32">
        <v>-2773</v>
      </c>
      <c r="BF185" s="32">
        <v>816</v>
      </c>
      <c r="BG185" s="32">
        <v>-2635</v>
      </c>
      <c r="BH185" s="32">
        <v>-1333</v>
      </c>
      <c r="BI185" s="32">
        <v>2764</v>
      </c>
      <c r="BJ185" s="32">
        <v>-3759</v>
      </c>
      <c r="BK185" s="32">
        <v>909</v>
      </c>
      <c r="BL185" s="32">
        <v>252</v>
      </c>
      <c r="BM185" s="32">
        <v>381</v>
      </c>
      <c r="BN185" s="32">
        <v>8648</v>
      </c>
      <c r="BO185" s="32">
        <v>992</v>
      </c>
      <c r="BP185" s="32">
        <v>764</v>
      </c>
      <c r="BQ185" s="32">
        <v>5770</v>
      </c>
      <c r="BR185" s="32">
        <v>10598</v>
      </c>
      <c r="BS185" s="32">
        <v>13403</v>
      </c>
      <c r="BT185" s="32">
        <v>2231</v>
      </c>
      <c r="BU185" s="32">
        <v>-10736</v>
      </c>
      <c r="BV185" s="32">
        <v>3394</v>
      </c>
      <c r="BW185" s="32">
        <v>9432</v>
      </c>
      <c r="BX185" s="32">
        <v>3451</v>
      </c>
      <c r="BY185" s="32">
        <v>-6058</v>
      </c>
      <c r="BZ185" s="32">
        <v>9989</v>
      </c>
      <c r="CA185" s="32">
        <v>11273</v>
      </c>
      <c r="CB185" s="32">
        <v>-16994</v>
      </c>
    </row>
    <row r="186" spans="1:80" x14ac:dyDescent="0.55000000000000004">
      <c r="A186" s="37">
        <f t="shared" si="4"/>
        <v>178</v>
      </c>
      <c r="B186" s="30" t="s">
        <v>699</v>
      </c>
      <c r="C186" s="32">
        <v>-538</v>
      </c>
      <c r="D186" s="32">
        <v>5640</v>
      </c>
      <c r="E186" s="32">
        <v>2999</v>
      </c>
      <c r="F186" s="32">
        <v>-10983</v>
      </c>
      <c r="G186" s="32">
        <v>-4129</v>
      </c>
      <c r="H186" s="32">
        <v>11589</v>
      </c>
      <c r="I186" s="32">
        <v>3159</v>
      </c>
      <c r="J186" s="32">
        <v>10008</v>
      </c>
      <c r="K186" s="32">
        <v>4511</v>
      </c>
      <c r="L186" s="32">
        <v>18654</v>
      </c>
      <c r="M186" s="32">
        <v>-6857</v>
      </c>
      <c r="N186" s="32">
        <v>8174</v>
      </c>
      <c r="O186" s="32">
        <v>-27124</v>
      </c>
      <c r="P186" s="32">
        <v>29282</v>
      </c>
      <c r="Q186" s="32">
        <v>-9507</v>
      </c>
      <c r="R186" s="32">
        <v>5278</v>
      </c>
      <c r="S186" s="32">
        <v>9899</v>
      </c>
      <c r="T186" s="32">
        <v>24661</v>
      </c>
      <c r="U186" s="32">
        <v>-12008</v>
      </c>
      <c r="V186" s="32">
        <v>-15938</v>
      </c>
      <c r="W186" s="32">
        <v>-9095</v>
      </c>
      <c r="X186" s="32">
        <v>37717</v>
      </c>
      <c r="Y186" s="32">
        <v>-18665</v>
      </c>
      <c r="Z186" s="32">
        <v>16006</v>
      </c>
      <c r="AA186" s="32">
        <v>-56627</v>
      </c>
      <c r="AB186" s="32">
        <v>22355</v>
      </c>
      <c r="AC186" s="32">
        <v>-7690</v>
      </c>
      <c r="AD186" s="32">
        <v>28556</v>
      </c>
      <c r="AE186" s="32">
        <v>-23571</v>
      </c>
      <c r="AF186" s="32">
        <v>41058</v>
      </c>
      <c r="AG186" s="29"/>
      <c r="AH186" s="32">
        <v>-22779</v>
      </c>
      <c r="AI186" s="32">
        <v>20867</v>
      </c>
      <c r="AJ186" s="32">
        <v>30371</v>
      </c>
      <c r="AK186" s="32">
        <v>38704</v>
      </c>
      <c r="AL186" s="32">
        <v>-21919</v>
      </c>
      <c r="AM186" s="32">
        <v>31050</v>
      </c>
      <c r="AN186" s="32">
        <v>-40510</v>
      </c>
      <c r="AO186" s="32">
        <v>32443</v>
      </c>
      <c r="AP186" s="32">
        <v>-15430</v>
      </c>
      <c r="AQ186" s="32">
        <v>37988</v>
      </c>
      <c r="AR186" s="32">
        <v>14407</v>
      </c>
      <c r="AS186" s="32">
        <v>43812</v>
      </c>
      <c r="AT186" s="32">
        <v>-43366</v>
      </c>
      <c r="AU186" s="32">
        <v>20090</v>
      </c>
      <c r="AV186" s="32">
        <v>-29324</v>
      </c>
      <c r="AW186" s="32">
        <v>45704</v>
      </c>
      <c r="AX186" s="32">
        <v>-49181</v>
      </c>
      <c r="AY186" s="32">
        <v>38525</v>
      </c>
      <c r="AZ186" s="32">
        <v>60</v>
      </c>
      <c r="BA186" s="32">
        <v>50646</v>
      </c>
      <c r="BB186" s="32">
        <v>-97928</v>
      </c>
      <c r="BC186" s="32">
        <v>-7205</v>
      </c>
      <c r="BD186" s="32">
        <v>-26652</v>
      </c>
      <c r="BE186" s="32">
        <v>54687</v>
      </c>
      <c r="BF186" s="32">
        <v>-48310</v>
      </c>
      <c r="BG186" s="32">
        <v>-7782</v>
      </c>
      <c r="BH186" s="32">
        <v>29289</v>
      </c>
      <c r="BI186" s="32">
        <v>50506</v>
      </c>
      <c r="BJ186" s="32">
        <v>-54678</v>
      </c>
      <c r="BK186" s="32">
        <v>23761</v>
      </c>
      <c r="BL186" s="32">
        <v>36295</v>
      </c>
      <c r="BM186" s="32">
        <v>58117</v>
      </c>
      <c r="BN186" s="32">
        <v>-76832</v>
      </c>
      <c r="BO186" s="32">
        <v>19783</v>
      </c>
      <c r="BP186" s="32">
        <v>2840</v>
      </c>
      <c r="BQ186" s="32">
        <v>37102</v>
      </c>
      <c r="BR186" s="32">
        <v>-54140</v>
      </c>
      <c r="BS186" s="32">
        <v>-1402</v>
      </c>
      <c r="BT186" s="32">
        <v>-40549</v>
      </c>
      <c r="BU186" s="32">
        <v>28270</v>
      </c>
      <c r="BV186" s="32">
        <v>-51483</v>
      </c>
      <c r="BW186" s="32">
        <v>58895</v>
      </c>
      <c r="BX186" s="32">
        <v>7702</v>
      </c>
      <c r="BY186" s="32">
        <v>8301</v>
      </c>
      <c r="BZ186" s="32">
        <v>-38126</v>
      </c>
      <c r="CA186" s="32">
        <v>50442</v>
      </c>
      <c r="CB186" s="32">
        <v>483</v>
      </c>
    </row>
    <row r="187" spans="1:80" x14ac:dyDescent="0.55000000000000004">
      <c r="A187" s="37">
        <f t="shared" si="4"/>
        <v>179</v>
      </c>
      <c r="B187" s="30" t="s">
        <v>700</v>
      </c>
      <c r="C187" s="32">
        <v>70409</v>
      </c>
      <c r="D187" s="32">
        <v>69871</v>
      </c>
      <c r="E187" s="32">
        <v>75511</v>
      </c>
      <c r="F187" s="32">
        <v>78510</v>
      </c>
      <c r="G187" s="32">
        <v>67527</v>
      </c>
      <c r="H187" s="32">
        <v>63397</v>
      </c>
      <c r="I187" s="32">
        <v>74987</v>
      </c>
      <c r="J187" s="32">
        <v>78146</v>
      </c>
      <c r="K187" s="32">
        <v>88154</v>
      </c>
      <c r="L187" s="32">
        <v>92665</v>
      </c>
      <c r="M187" s="32">
        <v>111319</v>
      </c>
      <c r="N187" s="32">
        <v>104462</v>
      </c>
      <c r="O187" s="32">
        <v>112636</v>
      </c>
      <c r="P187" s="32">
        <v>85512</v>
      </c>
      <c r="Q187" s="32">
        <v>114794</v>
      </c>
      <c r="R187" s="32">
        <v>105287</v>
      </c>
      <c r="S187" s="32">
        <v>110565</v>
      </c>
      <c r="T187" s="32">
        <v>120464</v>
      </c>
      <c r="U187" s="32">
        <v>145125</v>
      </c>
      <c r="V187" s="32">
        <v>133117</v>
      </c>
      <c r="W187" s="32">
        <v>117180</v>
      </c>
      <c r="X187" s="32">
        <v>108085</v>
      </c>
      <c r="Y187" s="32">
        <v>145802</v>
      </c>
      <c r="Z187" s="32">
        <v>127137</v>
      </c>
      <c r="AA187" s="32">
        <v>143143</v>
      </c>
      <c r="AB187" s="32">
        <v>86516</v>
      </c>
      <c r="AC187" s="32">
        <v>108871</v>
      </c>
      <c r="AD187" s="32">
        <v>101180</v>
      </c>
      <c r="AE187" s="32">
        <v>129736</v>
      </c>
      <c r="AF187" s="32">
        <v>106166</v>
      </c>
      <c r="AG187" s="29"/>
      <c r="AH187" s="32">
        <v>160435</v>
      </c>
      <c r="AI187" s="32">
        <v>137656</v>
      </c>
      <c r="AJ187" s="32">
        <v>158523</v>
      </c>
      <c r="AK187" s="32">
        <v>188894</v>
      </c>
      <c r="AL187" s="32">
        <v>227598</v>
      </c>
      <c r="AM187" s="32">
        <v>205679</v>
      </c>
      <c r="AN187" s="32">
        <v>236729</v>
      </c>
      <c r="AO187" s="32">
        <v>196219</v>
      </c>
      <c r="AP187" s="32">
        <v>228662</v>
      </c>
      <c r="AQ187" s="32">
        <v>213232</v>
      </c>
      <c r="AR187" s="32">
        <v>251220</v>
      </c>
      <c r="AS187" s="32">
        <v>265627</v>
      </c>
      <c r="AT187" s="32">
        <v>309922</v>
      </c>
      <c r="AU187" s="32">
        <v>266556</v>
      </c>
      <c r="AV187" s="32">
        <v>286646</v>
      </c>
      <c r="AW187" s="32">
        <v>257322</v>
      </c>
      <c r="AX187" s="32">
        <v>303026</v>
      </c>
      <c r="AY187" s="32">
        <v>253845</v>
      </c>
      <c r="AZ187" s="32">
        <v>292370</v>
      </c>
      <c r="BA187" s="32">
        <v>292430</v>
      </c>
      <c r="BB187" s="32">
        <v>343076</v>
      </c>
      <c r="BC187" s="32">
        <v>245148</v>
      </c>
      <c r="BD187" s="32">
        <v>237943</v>
      </c>
      <c r="BE187" s="32">
        <v>211291</v>
      </c>
      <c r="BF187" s="32">
        <v>265978</v>
      </c>
      <c r="BG187" s="32">
        <v>217668</v>
      </c>
      <c r="BH187" s="32">
        <v>209886</v>
      </c>
      <c r="BI187" s="32">
        <v>239175</v>
      </c>
      <c r="BJ187" s="32">
        <v>289681</v>
      </c>
      <c r="BK187" s="32">
        <v>235003</v>
      </c>
      <c r="BL187" s="32">
        <v>258764</v>
      </c>
      <c r="BM187" s="32">
        <v>295059</v>
      </c>
      <c r="BN187" s="32">
        <v>353176</v>
      </c>
      <c r="BO187" s="32">
        <v>276344</v>
      </c>
      <c r="BP187" s="32">
        <v>296127</v>
      </c>
      <c r="BQ187" s="32">
        <v>298967</v>
      </c>
      <c r="BR187" s="32">
        <v>336069</v>
      </c>
      <c r="BS187" s="32">
        <v>281929</v>
      </c>
      <c r="BT187" s="32">
        <v>280527</v>
      </c>
      <c r="BU187" s="32">
        <v>239978</v>
      </c>
      <c r="BV187" s="32">
        <v>268248</v>
      </c>
      <c r="BW187" s="32">
        <v>216765</v>
      </c>
      <c r="BX187" s="32">
        <v>275660</v>
      </c>
      <c r="BY187" s="32">
        <v>283362</v>
      </c>
      <c r="BZ187" s="32">
        <v>291663</v>
      </c>
      <c r="CA187" s="32">
        <v>253537</v>
      </c>
      <c r="CB187" s="32">
        <v>303979</v>
      </c>
    </row>
    <row r="188" spans="1:80" x14ac:dyDescent="0.55000000000000004">
      <c r="A188" s="37">
        <f t="shared" si="4"/>
        <v>180</v>
      </c>
      <c r="B188" s="30" t="s">
        <v>701</v>
      </c>
      <c r="C188" s="32">
        <v>69871</v>
      </c>
      <c r="D188" s="32">
        <v>75511</v>
      </c>
      <c r="E188" s="32">
        <v>78510</v>
      </c>
      <c r="F188" s="32">
        <v>67527</v>
      </c>
      <c r="G188" s="32">
        <v>63397</v>
      </c>
      <c r="H188" s="32">
        <v>74987</v>
      </c>
      <c r="I188" s="32">
        <v>78146</v>
      </c>
      <c r="J188" s="32">
        <v>88154</v>
      </c>
      <c r="K188" s="32">
        <v>92665</v>
      </c>
      <c r="L188" s="32">
        <v>111319</v>
      </c>
      <c r="M188" s="32">
        <v>104462</v>
      </c>
      <c r="N188" s="32">
        <v>112636</v>
      </c>
      <c r="O188" s="32">
        <v>85512</v>
      </c>
      <c r="P188" s="32">
        <v>114794</v>
      </c>
      <c r="Q188" s="32">
        <v>105287</v>
      </c>
      <c r="R188" s="32">
        <v>110565</v>
      </c>
      <c r="S188" s="32">
        <v>120464</v>
      </c>
      <c r="T188" s="32">
        <v>145125</v>
      </c>
      <c r="U188" s="32">
        <v>133117</v>
      </c>
      <c r="V188" s="32">
        <v>117180</v>
      </c>
      <c r="W188" s="32">
        <v>108085</v>
      </c>
      <c r="X188" s="32">
        <v>145802</v>
      </c>
      <c r="Y188" s="32">
        <v>127137</v>
      </c>
      <c r="Z188" s="32">
        <v>143143</v>
      </c>
      <c r="AA188" s="32">
        <v>86516</v>
      </c>
      <c r="AB188" s="32">
        <v>108871</v>
      </c>
      <c r="AC188" s="32">
        <v>101180</v>
      </c>
      <c r="AD188" s="32">
        <v>129736</v>
      </c>
      <c r="AE188" s="32">
        <v>106166</v>
      </c>
      <c r="AF188" s="32">
        <v>147224</v>
      </c>
      <c r="AG188" s="29"/>
      <c r="AH188" s="32">
        <v>137656</v>
      </c>
      <c r="AI188" s="32">
        <v>158523</v>
      </c>
      <c r="AJ188" s="32">
        <v>188894</v>
      </c>
      <c r="AK188" s="32">
        <v>227598</v>
      </c>
      <c r="AL188" s="32">
        <v>205679</v>
      </c>
      <c r="AM188" s="32">
        <v>236729</v>
      </c>
      <c r="AN188" s="32">
        <v>196219</v>
      </c>
      <c r="AO188" s="32">
        <v>228662</v>
      </c>
      <c r="AP188" s="32">
        <v>213232</v>
      </c>
      <c r="AQ188" s="32">
        <v>251220</v>
      </c>
      <c r="AR188" s="32">
        <v>265627</v>
      </c>
      <c r="AS188" s="32">
        <v>309439</v>
      </c>
      <c r="AT188" s="32">
        <v>266556</v>
      </c>
      <c r="AU188" s="32">
        <v>286646</v>
      </c>
      <c r="AV188" s="32">
        <v>257322</v>
      </c>
      <c r="AW188" s="32">
        <v>303026</v>
      </c>
      <c r="AX188" s="32">
        <v>253845</v>
      </c>
      <c r="AY188" s="32">
        <v>292370</v>
      </c>
      <c r="AZ188" s="32">
        <v>292430</v>
      </c>
      <c r="BA188" s="32">
        <v>343076</v>
      </c>
      <c r="BB188" s="32">
        <v>245148</v>
      </c>
      <c r="BC188" s="32">
        <v>237943</v>
      </c>
      <c r="BD188" s="32">
        <v>211291</v>
      </c>
      <c r="BE188" s="32">
        <v>265978</v>
      </c>
      <c r="BF188" s="32">
        <v>217668</v>
      </c>
      <c r="BG188" s="32">
        <v>209886</v>
      </c>
      <c r="BH188" s="32">
        <v>239175</v>
      </c>
      <c r="BI188" s="32">
        <v>289681</v>
      </c>
      <c r="BJ188" s="32">
        <v>235003</v>
      </c>
      <c r="BK188" s="32">
        <v>258764</v>
      </c>
      <c r="BL188" s="32">
        <v>295059</v>
      </c>
      <c r="BM188" s="32">
        <v>353176</v>
      </c>
      <c r="BN188" s="32">
        <v>276344</v>
      </c>
      <c r="BO188" s="32">
        <v>296127</v>
      </c>
      <c r="BP188" s="32">
        <v>298967</v>
      </c>
      <c r="BQ188" s="32">
        <v>336069</v>
      </c>
      <c r="BR188" s="32">
        <v>281929</v>
      </c>
      <c r="BS188" s="32">
        <v>280527</v>
      </c>
      <c r="BT188" s="32">
        <v>239978</v>
      </c>
      <c r="BU188" s="32">
        <v>268248</v>
      </c>
      <c r="BV188" s="32">
        <v>216765</v>
      </c>
      <c r="BW188" s="32">
        <v>275660</v>
      </c>
      <c r="BX188" s="32">
        <v>283362</v>
      </c>
      <c r="BY188" s="32">
        <v>291663</v>
      </c>
      <c r="BZ188" s="32">
        <v>253537</v>
      </c>
      <c r="CA188" s="32">
        <v>303979</v>
      </c>
      <c r="CB188" s="32">
        <v>304462</v>
      </c>
    </row>
    <row r="189" spans="1:80" x14ac:dyDescent="0.55000000000000004">
      <c r="A189" s="37">
        <f t="shared" si="4"/>
        <v>181</v>
      </c>
      <c r="B189" s="30" t="s">
        <v>205</v>
      </c>
      <c r="C189" s="32">
        <v>12222</v>
      </c>
      <c r="D189" s="32">
        <v>7327</v>
      </c>
      <c r="E189" s="32">
        <v>15110</v>
      </c>
      <c r="F189" s="32">
        <v>-396902</v>
      </c>
      <c r="G189" s="32">
        <v>4811</v>
      </c>
      <c r="H189" s="32">
        <v>50839</v>
      </c>
      <c r="I189" s="32">
        <v>12739</v>
      </c>
      <c r="J189" s="32">
        <v>33361</v>
      </c>
      <c r="K189" s="32">
        <v>11501</v>
      </c>
      <c r="L189" s="32">
        <v>51330</v>
      </c>
      <c r="M189" s="32">
        <v>25497</v>
      </c>
      <c r="N189" s="32">
        <v>39605</v>
      </c>
      <c r="O189" s="32">
        <v>-8849</v>
      </c>
      <c r="P189" s="32">
        <v>50046</v>
      </c>
      <c r="Q189" s="32">
        <v>8637</v>
      </c>
      <c r="R189" s="32">
        <v>28607</v>
      </c>
      <c r="S189" s="32">
        <v>21886</v>
      </c>
      <c r="T189" s="32">
        <v>69488</v>
      </c>
      <c r="U189" s="32">
        <v>8004</v>
      </c>
      <c r="V189" s="32">
        <v>28686</v>
      </c>
      <c r="W189" s="32">
        <v>3833</v>
      </c>
      <c r="X189" s="32">
        <v>67557</v>
      </c>
      <c r="Y189" s="32">
        <v>12992</v>
      </c>
      <c r="Z189" s="32">
        <v>35139</v>
      </c>
      <c r="AA189" s="32">
        <v>-15300</v>
      </c>
      <c r="AB189" s="32">
        <v>48069</v>
      </c>
      <c r="AC189" s="32">
        <v>11718</v>
      </c>
      <c r="AD189" s="32">
        <v>31594</v>
      </c>
      <c r="AE189" s="32">
        <v>-12397</v>
      </c>
      <c r="AF189" s="32">
        <v>45736</v>
      </c>
      <c r="AG189" s="29"/>
      <c r="AH189" s="32">
        <v>16373</v>
      </c>
      <c r="AI189" s="32">
        <v>20547</v>
      </c>
      <c r="AJ189" s="32">
        <v>51655</v>
      </c>
      <c r="AK189" s="32">
        <v>32392</v>
      </c>
      <c r="AL189" s="32">
        <v>-4098</v>
      </c>
      <c r="AM189" s="32">
        <v>33390</v>
      </c>
      <c r="AN189" s="32">
        <v>15168</v>
      </c>
      <c r="AO189" s="32">
        <v>36850</v>
      </c>
      <c r="AP189" s="32">
        <v>-15026</v>
      </c>
      <c r="AQ189" s="32">
        <v>38475</v>
      </c>
      <c r="AR189" s="32">
        <v>36268</v>
      </c>
      <c r="AS189" s="32">
        <v>47127</v>
      </c>
      <c r="AT189" s="32">
        <v>-18895</v>
      </c>
      <c r="AU189" s="32">
        <v>29766</v>
      </c>
      <c r="AV189" s="32">
        <v>22538</v>
      </c>
      <c r="AW189" s="32">
        <v>62259</v>
      </c>
      <c r="AX189" s="32">
        <v>-25058</v>
      </c>
      <c r="AY189" s="32">
        <v>40314</v>
      </c>
      <c r="AZ189" s="32">
        <v>24915</v>
      </c>
      <c r="BA189" s="32">
        <v>49528</v>
      </c>
      <c r="BB189" s="32">
        <v>-66330</v>
      </c>
      <c r="BC189" s="32">
        <v>45275</v>
      </c>
      <c r="BD189" s="32">
        <v>673</v>
      </c>
      <c r="BE189" s="32">
        <v>58097</v>
      </c>
      <c r="BF189" s="32">
        <v>-15805</v>
      </c>
      <c r="BG189" s="32">
        <v>51947</v>
      </c>
      <c r="BH189" s="32">
        <v>63440</v>
      </c>
      <c r="BI189" s="32">
        <v>50675</v>
      </c>
      <c r="BJ189" s="32">
        <v>-14738</v>
      </c>
      <c r="BK189" s="32">
        <v>53170</v>
      </c>
      <c r="BL189" s="32">
        <v>48651</v>
      </c>
      <c r="BM189" s="32">
        <v>65694</v>
      </c>
      <c r="BN189" s="32">
        <v>-16515</v>
      </c>
      <c r="BO189" s="32">
        <v>46448</v>
      </c>
      <c r="BP189" s="32">
        <v>41147</v>
      </c>
      <c r="BQ189" s="32">
        <v>37212</v>
      </c>
      <c r="BR189" s="32">
        <v>-25795</v>
      </c>
      <c r="BS189" s="32">
        <v>13490</v>
      </c>
      <c r="BT189" s="32">
        <v>26733</v>
      </c>
      <c r="BU189" s="32">
        <v>41566</v>
      </c>
      <c r="BV189" s="32">
        <v>-17918</v>
      </c>
      <c r="BW189" s="32">
        <v>46878</v>
      </c>
      <c r="BX189" s="32">
        <v>40731</v>
      </c>
      <c r="BY189" s="32">
        <v>23488</v>
      </c>
      <c r="BZ189" s="32">
        <v>-16795</v>
      </c>
      <c r="CA189" s="32">
        <v>60398</v>
      </c>
      <c r="CB189" s="32">
        <v>57908</v>
      </c>
    </row>
    <row r="190" spans="1:80" x14ac:dyDescent="0.55000000000000004">
      <c r="B190" s="37" t="s">
        <v>291</v>
      </c>
    </row>
    <row r="191" spans="1:80" x14ac:dyDescent="0.55000000000000004">
      <c r="B191" s="37" t="s">
        <v>292</v>
      </c>
    </row>
  </sheetData>
  <phoneticPr fontId="1"/>
  <pageMargins left="0.75" right="0.75" top="1" bottom="1" header="0.5" footer="0.5"/>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Cover</vt:lpstr>
      <vt:lpstr>for pptx</vt:lpstr>
      <vt:lpstr>for py</vt:lpstr>
      <vt:lpstr>セグメント分析</vt:lpstr>
      <vt:lpstr>サマリ&gt;&gt;</vt:lpstr>
      <vt:lpstr>financials</vt:lpstr>
      <vt:lpstr>POS</vt:lpstr>
      <vt:lpstr>data&gt;&gt;</vt:lpstr>
      <vt:lpstr>三表</vt:lpstr>
      <vt:lpstr>財務サマリ</vt:lpstr>
      <vt:lpstr>nowcast</vt:lpstr>
      <vt:lpstr>note&gt;&gt;</vt:lpstr>
      <vt:lpstr>花_業績要因</vt:lpstr>
      <vt:lpstr>Cover!Print_Area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byoyaku99</dc:creator>
  <cp:keywords/>
  <dc:description/>
  <cp:lastModifiedBy>クライノロアレス アギラー</cp:lastModifiedBy>
  <cp:revision/>
  <dcterms:created xsi:type="dcterms:W3CDTF">2024-11-17T12:35:47Z</dcterms:created>
  <dcterms:modified xsi:type="dcterms:W3CDTF">2025-01-01T06:18:11Z</dcterms:modified>
  <cp:category/>
  <cp:contentStatus/>
</cp:coreProperties>
</file>