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diegoaguilera/Projects/beerFace/"/>
    </mc:Choice>
  </mc:AlternateContent>
  <bookViews>
    <workbookView xWindow="640" yWindow="1180" windowWidth="24960" windowHeight="14740" tabRatio="500"/>
  </bookViews>
  <sheets>
    <sheet name="Sheet1" sheetId="1" r:id="rId1"/>
    <sheet name="Parts Estimate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5" i="1" l="1"/>
  <c r="L25" i="1"/>
  <c r="J25" i="1"/>
  <c r="I25" i="1"/>
  <c r="I24" i="1"/>
  <c r="I16" i="1"/>
  <c r="I9" i="1"/>
  <c r="K31" i="1"/>
  <c r="K29" i="1"/>
  <c r="J29" i="1"/>
  <c r="H29" i="1"/>
  <c r="H24" i="1"/>
  <c r="H16" i="1"/>
  <c r="H9" i="1"/>
  <c r="E9" i="1"/>
  <c r="E8" i="1"/>
  <c r="E11" i="1"/>
  <c r="E12" i="1"/>
  <c r="F13" i="1"/>
  <c r="E16" i="1"/>
  <c r="E19" i="1"/>
  <c r="E18" i="1"/>
  <c r="F20" i="1"/>
  <c r="E23" i="1"/>
  <c r="E26" i="1"/>
  <c r="E25" i="1"/>
  <c r="F27" i="1"/>
  <c r="F31" i="1"/>
  <c r="H25" i="2"/>
  <c r="G14" i="2"/>
  <c r="G13" i="2"/>
  <c r="G12" i="2"/>
  <c r="G11" i="2"/>
  <c r="G25" i="2"/>
  <c r="G10" i="2"/>
  <c r="G7" i="2"/>
  <c r="G8" i="2"/>
  <c r="G9" i="2"/>
  <c r="G6" i="2"/>
</calcChain>
</file>

<file path=xl/sharedStrings.xml><?xml version="1.0" encoding="utf-8"?>
<sst xmlns="http://schemas.openxmlformats.org/spreadsheetml/2006/main" count="40" uniqueCount="27">
  <si>
    <t>Hours</t>
  </si>
  <si>
    <t>Assembly</t>
  </si>
  <si>
    <t>Troubleshooting</t>
  </si>
  <si>
    <t>Research</t>
  </si>
  <si>
    <t>Design</t>
  </si>
  <si>
    <t>Rate</t>
  </si>
  <si>
    <t>Fixed</t>
  </si>
  <si>
    <t>Parts</t>
  </si>
  <si>
    <t>Rpi headers</t>
  </si>
  <si>
    <t>1528-1783-ND</t>
  </si>
  <si>
    <t>MCP3208-BI/P-ND</t>
  </si>
  <si>
    <t>ADC</t>
  </si>
  <si>
    <t>vRef</t>
  </si>
  <si>
    <t>Connector</t>
  </si>
  <si>
    <t>CP-2350-ND</t>
  </si>
  <si>
    <t>On PCB</t>
  </si>
  <si>
    <t>Total</t>
  </si>
  <si>
    <t>Relay</t>
  </si>
  <si>
    <t>Fuse holder</t>
  </si>
  <si>
    <t>opto isolator</t>
  </si>
  <si>
    <t>Passives - RLC</t>
  </si>
  <si>
    <t>Screw terminals</t>
  </si>
  <si>
    <t>PCB + Parts (3)</t>
  </si>
  <si>
    <t>Phase I</t>
  </si>
  <si>
    <t>Phase II - Projected</t>
  </si>
  <si>
    <t>Phase III - Projected</t>
  </si>
  <si>
    <t>Work with FAB 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</si>
</sst>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5" fontId="0" fillId="0" borderId="0" xfId="0" applyNumberFormat="1"/>
    <xf numFmtId="165" fontId="2" fillId="0" borderId="1" xfId="1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1"/>
  <sheetViews>
    <sheetView tabSelected="1" topLeftCell="A6" workbookViewId="0">
      <selection activeCell="C7" sqref="C7:F13"/>
    </sheetView>
  </sheetViews>
  <sheetFormatPr baseColWidth="10" defaultRowHeight="16" x14ac:dyDescent="0.2"/>
  <cols>
    <col min="3" max="3" width="21.6640625" customWidth="1"/>
  </cols>
  <sheetData>
    <row r="2" spans="2:9" x14ac:dyDescent="0.2">
      <c r="C2">
        <v>100</v>
      </c>
    </row>
    <row r="7" spans="2:9" x14ac:dyDescent="0.2">
      <c r="B7" s="3" t="s">
        <v>23</v>
      </c>
      <c r="C7" s="2"/>
      <c r="D7" s="2" t="s">
        <v>0</v>
      </c>
      <c r="E7" s="2" t="s">
        <v>5</v>
      </c>
      <c r="F7" s="2" t="s">
        <v>6</v>
      </c>
    </row>
    <row r="8" spans="2:9" x14ac:dyDescent="0.2">
      <c r="B8" s="3"/>
      <c r="C8" s="2" t="s">
        <v>3</v>
      </c>
      <c r="D8" s="2">
        <v>4</v>
      </c>
      <c r="E8" s="2">
        <f>D8*$C$2</f>
        <v>400</v>
      </c>
      <c r="F8" s="2"/>
    </row>
    <row r="9" spans="2:9" x14ac:dyDescent="0.2">
      <c r="B9" s="3"/>
      <c r="C9" s="2" t="s">
        <v>4</v>
      </c>
      <c r="D9" s="2">
        <v>20</v>
      </c>
      <c r="E9" s="2">
        <f>D9*$C$2</f>
        <v>2000</v>
      </c>
      <c r="F9" s="2"/>
      <c r="H9">
        <f>SUM(D8:D12)/3</f>
        <v>10.666666666666666</v>
      </c>
      <c r="I9">
        <f>SUM(D8:D12)/2</f>
        <v>16</v>
      </c>
    </row>
    <row r="10" spans="2:9" x14ac:dyDescent="0.2">
      <c r="B10" s="3"/>
      <c r="C10" s="2" t="s">
        <v>22</v>
      </c>
      <c r="D10" s="2"/>
      <c r="E10" s="2"/>
      <c r="F10" s="2">
        <v>400</v>
      </c>
    </row>
    <row r="11" spans="2:9" x14ac:dyDescent="0.2">
      <c r="B11" s="3"/>
      <c r="C11" s="2" t="s">
        <v>1</v>
      </c>
      <c r="D11" s="2">
        <v>3</v>
      </c>
      <c r="E11" s="2">
        <f>D11*C2</f>
        <v>300</v>
      </c>
      <c r="F11" s="2"/>
    </row>
    <row r="12" spans="2:9" x14ac:dyDescent="0.2">
      <c r="B12" s="3"/>
      <c r="C12" s="2" t="s">
        <v>2</v>
      </c>
      <c r="D12" s="2">
        <v>5</v>
      </c>
      <c r="E12" s="2">
        <f>D12*C2</f>
        <v>500</v>
      </c>
      <c r="F12" s="2"/>
    </row>
    <row r="13" spans="2:9" x14ac:dyDescent="0.2">
      <c r="F13" s="5">
        <f>SUM(E8:F12)</f>
        <v>3600</v>
      </c>
    </row>
    <row r="15" spans="2:9" x14ac:dyDescent="0.2">
      <c r="B15" s="3" t="s">
        <v>24</v>
      </c>
      <c r="C15" s="2"/>
      <c r="D15" s="2" t="s">
        <v>0</v>
      </c>
      <c r="E15" s="2" t="s">
        <v>5</v>
      </c>
      <c r="F15" s="2" t="s">
        <v>6</v>
      </c>
    </row>
    <row r="16" spans="2:9" x14ac:dyDescent="0.2">
      <c r="B16" s="3"/>
      <c r="C16" s="2" t="s">
        <v>4</v>
      </c>
      <c r="D16" s="2">
        <v>10</v>
      </c>
      <c r="E16" s="2">
        <f>D16*$C$2</f>
        <v>1000</v>
      </c>
      <c r="F16" s="2"/>
      <c r="H16">
        <f>SUM(D16:D19)/3</f>
        <v>5.166666666666667</v>
      </c>
      <c r="I16">
        <f>SUM(D16:D19)/2</f>
        <v>7.75</v>
      </c>
    </row>
    <row r="17" spans="2:14" x14ac:dyDescent="0.2">
      <c r="B17" s="3"/>
      <c r="C17" s="2" t="s">
        <v>22</v>
      </c>
      <c r="D17" s="2"/>
      <c r="E17" s="2"/>
      <c r="F17" s="2">
        <v>400</v>
      </c>
    </row>
    <row r="18" spans="2:14" x14ac:dyDescent="0.2">
      <c r="B18" s="3"/>
      <c r="C18" s="2" t="s">
        <v>1</v>
      </c>
      <c r="D18" s="2">
        <v>3</v>
      </c>
      <c r="E18" s="2">
        <f>D18*$C$2</f>
        <v>300</v>
      </c>
      <c r="F18" s="2"/>
    </row>
    <row r="19" spans="2:14" x14ac:dyDescent="0.2">
      <c r="B19" s="3"/>
      <c r="C19" s="2" t="s">
        <v>2</v>
      </c>
      <c r="D19" s="2">
        <v>2.5</v>
      </c>
      <c r="E19" s="2">
        <f>D19*C2</f>
        <v>250</v>
      </c>
      <c r="F19" s="2"/>
    </row>
    <row r="20" spans="2:14" x14ac:dyDescent="0.2">
      <c r="F20" s="5">
        <f>SUM(E16:F19)</f>
        <v>1950</v>
      </c>
    </row>
    <row r="22" spans="2:14" x14ac:dyDescent="0.2">
      <c r="B22" s="3" t="s">
        <v>25</v>
      </c>
      <c r="C22" s="2"/>
      <c r="D22" s="2" t="s">
        <v>0</v>
      </c>
      <c r="E22" s="2" t="s">
        <v>5</v>
      </c>
      <c r="F22" s="2" t="s">
        <v>6</v>
      </c>
    </row>
    <row r="23" spans="2:14" x14ac:dyDescent="0.2">
      <c r="B23" s="3"/>
      <c r="C23" s="2" t="s">
        <v>4</v>
      </c>
      <c r="D23" s="2">
        <v>5</v>
      </c>
      <c r="E23" s="2">
        <f>D23*$C$2</f>
        <v>500</v>
      </c>
      <c r="F23" s="2"/>
    </row>
    <row r="24" spans="2:14" x14ac:dyDescent="0.2">
      <c r="B24" s="3"/>
      <c r="C24" s="2" t="s">
        <v>22</v>
      </c>
      <c r="D24" s="2"/>
      <c r="E24" s="2"/>
      <c r="F24" s="2">
        <v>400</v>
      </c>
      <c r="H24">
        <f>SUM(D23:D26)/3</f>
        <v>3.6666666666666665</v>
      </c>
      <c r="I24">
        <f>SUM(D23:D26)/2</f>
        <v>5.5</v>
      </c>
    </row>
    <row r="25" spans="2:14" x14ac:dyDescent="0.2">
      <c r="B25" s="3"/>
      <c r="C25" s="2" t="s">
        <v>1</v>
      </c>
      <c r="D25" s="2">
        <v>3</v>
      </c>
      <c r="E25" s="2">
        <f>D25*C2</f>
        <v>300</v>
      </c>
      <c r="F25" s="2"/>
      <c r="I25">
        <f>SUM(I9:I24)</f>
        <v>29.25</v>
      </c>
      <c r="J25">
        <f>I25+21</f>
        <v>50.25</v>
      </c>
      <c r="K25" s="4"/>
      <c r="L25">
        <f>J25/7</f>
        <v>7.1785714285714288</v>
      </c>
      <c r="N25" s="4">
        <f>J31+50+7</f>
        <v>43043</v>
      </c>
    </row>
    <row r="26" spans="2:14" x14ac:dyDescent="0.2">
      <c r="B26" s="3"/>
      <c r="C26" s="2" t="s">
        <v>26</v>
      </c>
      <c r="D26" s="2">
        <v>3</v>
      </c>
      <c r="E26" s="2">
        <f>D26*C2</f>
        <v>300</v>
      </c>
      <c r="F26" s="2"/>
    </row>
    <row r="27" spans="2:14" x14ac:dyDescent="0.2">
      <c r="F27" s="5">
        <f>SUM(E23:F26)</f>
        <v>1500</v>
      </c>
    </row>
    <row r="29" spans="2:14" x14ac:dyDescent="0.2">
      <c r="H29">
        <f>(11+5+4)</f>
        <v>20</v>
      </c>
      <c r="I29">
        <v>21</v>
      </c>
      <c r="J29">
        <f>I29+H29</f>
        <v>41</v>
      </c>
      <c r="K29">
        <f>J29/7</f>
        <v>5.8571428571428568</v>
      </c>
    </row>
    <row r="31" spans="2:14" x14ac:dyDescent="0.2">
      <c r="F31">
        <f>SUM(F27,F20,F13)</f>
        <v>7050</v>
      </c>
      <c r="J31" s="4">
        <v>42986</v>
      </c>
      <c r="K31" s="4">
        <f>J31+41+6</f>
        <v>43033</v>
      </c>
    </row>
  </sheetData>
  <mergeCells count="3">
    <mergeCell ref="B7:B12"/>
    <mergeCell ref="B15:B19"/>
    <mergeCell ref="B22:B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25"/>
  <sheetViews>
    <sheetView workbookViewId="0">
      <selection activeCell="H26" sqref="H26"/>
    </sheetView>
  </sheetViews>
  <sheetFormatPr baseColWidth="10" defaultRowHeight="16" x14ac:dyDescent="0.2"/>
  <cols>
    <col min="2" max="2" width="13.33203125" customWidth="1"/>
    <col min="4" max="4" width="21.1640625" customWidth="1"/>
  </cols>
  <sheetData>
    <row r="5" spans="2:7" x14ac:dyDescent="0.2">
      <c r="B5" t="s">
        <v>7</v>
      </c>
      <c r="E5" t="s">
        <v>15</v>
      </c>
      <c r="G5" t="s">
        <v>16</v>
      </c>
    </row>
    <row r="6" spans="2:7" x14ac:dyDescent="0.2">
      <c r="B6" t="s">
        <v>8</v>
      </c>
      <c r="C6">
        <v>2.95</v>
      </c>
      <c r="D6" s="1" t="s">
        <v>9</v>
      </c>
      <c r="E6">
        <v>1</v>
      </c>
      <c r="G6">
        <f>C6*E6</f>
        <v>2.95</v>
      </c>
    </row>
    <row r="7" spans="2:7" x14ac:dyDescent="0.2">
      <c r="B7" t="s">
        <v>11</v>
      </c>
      <c r="C7">
        <v>4.57</v>
      </c>
      <c r="D7" s="1" t="s">
        <v>10</v>
      </c>
      <c r="E7">
        <v>1</v>
      </c>
      <c r="G7">
        <f t="shared" ref="G7:G14" si="0">C7*E7</f>
        <v>4.57</v>
      </c>
    </row>
    <row r="8" spans="2:7" x14ac:dyDescent="0.2">
      <c r="B8" t="s">
        <v>12</v>
      </c>
      <c r="C8">
        <v>3</v>
      </c>
      <c r="E8">
        <v>1</v>
      </c>
      <c r="G8">
        <f t="shared" si="0"/>
        <v>3</v>
      </c>
    </row>
    <row r="9" spans="2:7" x14ac:dyDescent="0.2">
      <c r="B9" t="s">
        <v>13</v>
      </c>
      <c r="C9">
        <v>1.17</v>
      </c>
      <c r="D9" s="1" t="s">
        <v>14</v>
      </c>
      <c r="E9">
        <v>8</v>
      </c>
      <c r="G9">
        <f t="shared" si="0"/>
        <v>9.36</v>
      </c>
    </row>
    <row r="10" spans="2:7" x14ac:dyDescent="0.2">
      <c r="B10" t="s">
        <v>17</v>
      </c>
      <c r="C10">
        <v>5</v>
      </c>
      <c r="E10">
        <v>8</v>
      </c>
      <c r="G10">
        <f t="shared" si="0"/>
        <v>40</v>
      </c>
    </row>
    <row r="11" spans="2:7" x14ac:dyDescent="0.2">
      <c r="B11" t="s">
        <v>18</v>
      </c>
      <c r="C11">
        <v>0.75</v>
      </c>
      <c r="E11">
        <v>8</v>
      </c>
      <c r="G11">
        <f t="shared" si="0"/>
        <v>6</v>
      </c>
    </row>
    <row r="12" spans="2:7" x14ac:dyDescent="0.2">
      <c r="B12" t="s">
        <v>19</v>
      </c>
      <c r="C12">
        <v>0.25</v>
      </c>
      <c r="E12">
        <v>8</v>
      </c>
      <c r="G12">
        <f t="shared" si="0"/>
        <v>2</v>
      </c>
    </row>
    <row r="13" spans="2:7" x14ac:dyDescent="0.2">
      <c r="B13" t="s">
        <v>20</v>
      </c>
      <c r="C13">
        <v>10</v>
      </c>
      <c r="E13">
        <v>1</v>
      </c>
      <c r="G13">
        <f t="shared" si="0"/>
        <v>10</v>
      </c>
    </row>
    <row r="14" spans="2:7" x14ac:dyDescent="0.2">
      <c r="B14" t="s">
        <v>21</v>
      </c>
      <c r="C14">
        <v>0.3</v>
      </c>
      <c r="E14">
        <v>4</v>
      </c>
      <c r="G14">
        <f t="shared" si="0"/>
        <v>1.2</v>
      </c>
    </row>
    <row r="25" spans="7:8" x14ac:dyDescent="0.2">
      <c r="G25">
        <f>SUM(G6:G23)</f>
        <v>79.08</v>
      </c>
      <c r="H25">
        <f>G25*3</f>
        <v>237.24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Parts Estimate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2017-09-07T00:53:07Z</dcterms:created>
  <dcterms:modified xsi:type="dcterms:W3CDTF">2017-09-12T02:04:58Z</dcterms:modified>
</cp:coreProperties>
</file>