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on" sheetId="1" r:id="rId4"/>
    <sheet state="visible" name="Team" sheetId="2" r:id="rId5"/>
  </sheets>
  <definedNames/>
  <calcPr/>
  <extLst>
    <ext uri="GoogleSheetsCustomDataVersion2">
      <go:sheetsCustomData xmlns:go="http://customooxmlschemas.google.com/" r:id="rId6" roundtripDataChecksum="BERvaqtXSPBSGqlfiskO/Ggi+SOyyx2+IACiiYtFps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The number of new customers successfully registered for Telkomsel's services.
======</t>
      </text>
    </comment>
    <comment authorId="0" ref="B12">
      <text>
        <t xml:space="preserve">Weight
======</t>
      </text>
    </comment>
    <comment authorId="0" ref="A14">
      <text>
        <t xml:space="preserve">The rate of customer loss who stopped using Telkomsel's services.
======</t>
      </text>
    </comment>
    <comment authorId="0" ref="B15">
      <text>
        <t xml:space="preserve">Weight
======</t>
      </text>
    </comment>
    <comment authorId="0" ref="A17">
      <text>
        <t xml:space="preserve">Revenue generated from various services such as calls, SMS, data, and more.
======</t>
      </text>
    </comment>
    <comment authorId="0" ref="B18">
      <text>
        <t xml:space="preserve">Weight
======</t>
      </text>
    </comment>
    <comment authorId="0" ref="A20">
      <text>
        <t xml:space="preserve">Revenue generated from various services such as calls, SMS, data, and more.
======</t>
      </text>
    </comment>
    <comment authorId="0" ref="B21">
      <text>
        <t xml:space="preserve">Weight
======</t>
      </text>
    </comment>
    <comment authorId="0" ref="A26">
      <text>
        <t xml:space="preserve">The number of new customers successfully registered for Telkomsel's services.
======</t>
      </text>
    </comment>
    <comment authorId="0" ref="B27">
      <text>
        <t xml:space="preserve">Weight
======</t>
      </text>
    </comment>
    <comment authorId="0" ref="A32">
      <text>
        <t xml:space="preserve">The number of new customers successfully registered for Telkomsel's services.
======</t>
      </text>
    </comment>
    <comment authorId="0" ref="B33">
      <text>
        <t xml:space="preserve">Weight
======</t>
      </text>
    </comment>
    <comment authorId="0" ref="A35">
      <text>
        <t xml:space="preserve">The number of new customers successfully registered for Telkomsel's services.
======</t>
      </text>
    </comment>
    <comment authorId="0" ref="B36">
      <text>
        <t xml:space="preserve">Weight
======</t>
      </text>
    </comment>
    <comment authorId="0" ref="A38">
      <text>
        <t xml:space="preserve">The number of new customers successfully registered for Telkomsel's services.
======</t>
      </text>
    </comment>
    <comment authorId="0" ref="B39">
      <text>
        <t xml:space="preserve">Weight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Weight
======</t>
      </text>
    </comment>
    <comment authorId="0" ref="A14">
      <text>
        <t xml:space="preserve">The number of paper, note, or ideas brought by the team member.
======</t>
      </text>
    </comment>
    <comment authorId="0" ref="B15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<sst xmlns="http://schemas.openxmlformats.org/spreadsheetml/2006/main" count="110" uniqueCount="39">
  <si>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</si>
  <si>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</si>
  <si>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</si>
  <si>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</si>
  <si>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</si>
  <si>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</si>
  <si>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</si>
  <si>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</si>
  <si>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</si>
  <si>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</si>
  <si>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</si>
  <si>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</si>
  <si>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</si>
  <si>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</si>
  <si>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</si>
  <si>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</si>
  <si>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</si>
  <si>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</si>
  <si>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Telkomsel - Pasca Bayar</t>
  </si>
  <si>
    <t>Maximum</t>
  </si>
  <si>
    <t>Actual</t>
  </si>
  <si>
    <t>Customer Acquisition</t>
  </si>
  <si>
    <t>Short-Term</t>
  </si>
  <si>
    <t>Target</t>
  </si>
  <si>
    <t>% Target</t>
  </si>
  <si>
    <t>Minimum</t>
  </si>
  <si>
    <t>Customer Retention (Churn Rate)</t>
  </si>
  <si>
    <t>Total Revenue</t>
  </si>
  <si>
    <t>Long-Term</t>
  </si>
  <si>
    <t>Total Cost</t>
  </si>
  <si>
    <t>Telkom - IndiHome</t>
  </si>
  <si>
    <t>Downtime</t>
  </si>
  <si>
    <t>TelkomSigma - Digix</t>
  </si>
  <si>
    <t># of closed issue</t>
  </si>
  <si>
    <t>New features raised</t>
  </si>
  <si>
    <t>Total bugs in backlog</t>
  </si>
  <si>
    <t>William Tanuwijaya</t>
  </si>
  <si>
    <t>Working Hours</t>
  </si>
  <si>
    <t>Research Contributions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</si>
</sst>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hh]:mm:ss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AVERAGEIFS(F9:F1013,$E9:$E1013,"% Target")</f>
        <v>0.4638648736</v>
      </c>
      <c r="G1" s="4">
        <f t="shared" si="1"/>
        <v>0.4212501978</v>
      </c>
      <c r="H1" s="4">
        <f t="shared" si="1"/>
        <v>0.4243593571</v>
      </c>
      <c r="I1" s="4">
        <f t="shared" si="1"/>
        <v>0.5773431319</v>
      </c>
      <c r="J1" s="4">
        <f t="shared" si="1"/>
        <v>0.5991617418</v>
      </c>
      <c r="K1" s="4">
        <f t="shared" si="1"/>
        <v>0.5606149231</v>
      </c>
      <c r="L1" s="4">
        <f t="shared" si="1"/>
        <v>0.4173091044</v>
      </c>
      <c r="M1" s="4">
        <f t="shared" si="1"/>
        <v>0.497349</v>
      </c>
      <c r="N1" s="4">
        <f t="shared" si="1"/>
        <v>0.4693921813</v>
      </c>
      <c r="O1" s="4">
        <f t="shared" si="1"/>
        <v>0.5918385055</v>
      </c>
      <c r="P1" s="4">
        <f t="shared" si="1"/>
        <v>0.598028544</v>
      </c>
      <c r="Q1" s="4">
        <f t="shared" si="1"/>
        <v>0.5604934396</v>
      </c>
      <c r="R1" s="4">
        <f t="shared" si="1"/>
        <v>0.6210129066</v>
      </c>
      <c r="S1" s="4">
        <f t="shared" si="1"/>
        <v>0.5318173736</v>
      </c>
      <c r="T1" s="4">
        <f t="shared" si="1"/>
        <v>0.5642386978</v>
      </c>
      <c r="U1" s="4">
        <f t="shared" si="1"/>
        <v>0.6157094505</v>
      </c>
      <c r="V1" s="4">
        <f t="shared" si="1"/>
        <v>0.6886800604</v>
      </c>
      <c r="W1" s="4">
        <f t="shared" si="1"/>
        <v>0.6462400989</v>
      </c>
      <c r="X1" s="4">
        <f t="shared" si="1"/>
        <v>0.5834614231</v>
      </c>
      <c r="Y1" s="4">
        <f t="shared" si="1"/>
        <v>0.5786341758</v>
      </c>
      <c r="Z1" s="4">
        <f t="shared" si="1"/>
        <v>0.7124637857</v>
      </c>
      <c r="AA1" s="4">
        <f t="shared" si="1"/>
        <v>0.6957811099</v>
      </c>
      <c r="AB1" s="4">
        <f t="shared" si="1"/>
        <v>0.6757025769</v>
      </c>
      <c r="AC1" s="4">
        <f t="shared" si="1"/>
        <v>0.717163044</v>
      </c>
      <c r="AD1" s="4">
        <f t="shared" si="1"/>
        <v>0.6517257967</v>
      </c>
      <c r="AE1" s="4">
        <f t="shared" si="1"/>
        <v>0.7998044066</v>
      </c>
      <c r="AF1" s="4">
        <f t="shared" si="1"/>
        <v>0.8329143022</v>
      </c>
      <c r="AG1" s="4">
        <f t="shared" si="1"/>
        <v>0.7211344835</v>
      </c>
      <c r="AH1" s="4">
        <f t="shared" si="1"/>
        <v>0.8532269505</v>
      </c>
      <c r="AI1" s="4">
        <f t="shared" si="1"/>
        <v>0.8721604176</v>
      </c>
      <c r="AJ1" s="4">
        <f t="shared" si="1"/>
        <v>0.8413643132</v>
      </c>
      <c r="AK1" s="4">
        <f t="shared" si="1"/>
        <v>0.6858274945</v>
      </c>
      <c r="AL1" s="4">
        <f t="shared" si="1"/>
        <v>0.8837183901</v>
      </c>
      <c r="AM1" s="4">
        <f t="shared" si="1"/>
        <v>0.8655228571</v>
      </c>
      <c r="AN1" s="4">
        <f t="shared" si="1"/>
        <v>0.9152473242</v>
      </c>
      <c r="AO1" s="4">
        <f t="shared" si="1"/>
        <v>0.8816346484</v>
      </c>
      <c r="AP1" s="4">
        <f t="shared" si="1"/>
        <v>0.914159544</v>
      </c>
      <c r="AQ1" s="4">
        <f t="shared" si="1"/>
        <v>0.817694011</v>
      </c>
      <c r="AR1" s="4">
        <f t="shared" si="1"/>
        <v>0.9022257637</v>
      </c>
      <c r="AS1" s="4">
        <f t="shared" si="1"/>
        <v>0.9331478022</v>
      </c>
      <c r="AT1" s="4">
        <f t="shared" si="1"/>
        <v>0.9258779835</v>
      </c>
      <c r="AU1" s="4">
        <f t="shared" si="1"/>
        <v>0.9565327363</v>
      </c>
      <c r="AV1" s="4">
        <f t="shared" si="1"/>
        <v>0.9854900604</v>
      </c>
      <c r="AW1" s="4">
        <f t="shared" si="1"/>
        <v>0.9118253846</v>
      </c>
      <c r="AX1" s="4">
        <f t="shared" si="1"/>
        <v>0.8783738516</v>
      </c>
      <c r="AY1" s="4">
        <f t="shared" si="1"/>
        <v>0.988050033</v>
      </c>
      <c r="AZ1" s="4">
        <f t="shared" si="1"/>
        <v>1.109258357</v>
      </c>
      <c r="BA1" s="4">
        <f t="shared" si="1"/>
        <v>0.9573701099</v>
      </c>
      <c r="BB1" s="4">
        <f t="shared" si="1"/>
        <v>1.048797005</v>
      </c>
      <c r="BC1" s="4">
        <f t="shared" si="1"/>
        <v>1.078631901</v>
      </c>
      <c r="BD1" s="4">
        <f t="shared" si="1"/>
        <v>1.044837082</v>
      </c>
      <c r="BE1" s="4">
        <f t="shared" si="1"/>
        <v>1.079387407</v>
      </c>
    </row>
    <row r="2" ht="15.75" customHeight="1">
      <c r="A2" s="5"/>
      <c r="E2" s="3"/>
      <c r="F2" s="6" t="str">
        <f>IFERROR(__xludf.DUMMYFUNCTION("SPARKLINE(AVERAGEIFS(F9:F1013,$E9:$E1013,""% Target""), {""charttype"",""column"";""ymin"",0%;""ymax"",100%;""color"",""green""})"),"")</f>
        <v/>
      </c>
      <c r="G2" s="6" t="str">
        <f>IFERROR(__xludf.DUMMYFUNCTION("SPARKLINE(AVERAGEIFS(G9:G1013,$E9:$E1013,""% Target""), {""charttype"",""column"";""ymin"",0%;""ymax"",100%;""color"",""green""})"),"")</f>
        <v/>
      </c>
      <c r="H2" s="6" t="str">
        <f>IFERROR(__xludf.DUMMYFUNCTION("SPARKLINE(AVERAGEIFS(H9:H1013,$E9:$E1013,""% Target""), {""charttype"",""column"";""ymin"",0%;""ymax"",100%;""color"",""green""})"),"")</f>
        <v/>
      </c>
      <c r="I2" s="6" t="str">
        <f>IFERROR(__xludf.DUMMYFUNCTION("SPARKLINE(AVERAGEIFS(I9:I1013,$E9:$E1013,""% Target""), {""charttype"",""column"";""ymin"",0%;""ymax"",100%;""color"",""green""})"),"")</f>
        <v/>
      </c>
      <c r="J2" s="6" t="str">
        <f>IFERROR(__xludf.DUMMYFUNCTION("SPARKLINE(AVERAGEIFS(J9:J1013,$E9:$E1013,""% Target""), {""charttype"",""column"";""ymin"",0%;""ymax"",100%;""color"",""green""})"),"")</f>
        <v/>
      </c>
      <c r="K2" s="6" t="str">
        <f>IFERROR(__xludf.DUMMYFUNCTION("SPARKLINE(AVERAGEIFS(K9:K1013,$E9:$E1013,""% Target""), {""charttype"",""column"";""ymin"",0%;""ymax"",100%;""color"",""green""})"),"")</f>
        <v/>
      </c>
      <c r="L2" s="6" t="str">
        <f>IFERROR(__xludf.DUMMYFUNCTION("SPARKLINE(AVERAGEIFS(L9:L1013,$E9:$E1013,""% Target""), {""charttype"",""column"";""ymin"",0%;""ymax"",100%;""color"",""green""})"),"")</f>
        <v/>
      </c>
      <c r="M2" s="6" t="str">
        <f>IFERROR(__xludf.DUMMYFUNCTION("SPARKLINE(AVERAGEIFS(M9:M1013,$E9:$E1013,""% Target""), {""charttype"",""column"";""ymin"",0%;""ymax"",100%;""color"",""green""})"),"")</f>
        <v/>
      </c>
      <c r="N2" s="6" t="str">
        <f>IFERROR(__xludf.DUMMYFUNCTION("SPARKLINE(AVERAGEIFS(N9:N1013,$E9:$E1013,""% Target""), {""charttype"",""column"";""ymin"",0%;""ymax"",100%;""color"",""green""})"),"")</f>
        <v/>
      </c>
      <c r="O2" s="6" t="str">
        <f>IFERROR(__xludf.DUMMYFUNCTION("SPARKLINE(AVERAGEIFS(O9:O1013,$E9:$E1013,""% Target""), {""charttype"",""column"";""ymin"",0%;""ymax"",100%;""color"",""green""})"),"")</f>
        <v/>
      </c>
      <c r="P2" s="6" t="str">
        <f>IFERROR(__xludf.DUMMYFUNCTION("SPARKLINE(AVERAGEIFS(P9:P1013,$E9:$E1013,""% Target""), {""charttype"",""column"";""ymin"",0%;""ymax"",100%;""color"",""green""})"),"")</f>
        <v/>
      </c>
      <c r="Q2" s="6" t="str">
        <f>IFERROR(__xludf.DUMMYFUNCTION("SPARKLINE(AVERAGEIFS(Q9:Q1013,$E9:$E1013,""% Target""), {""charttype"",""column"";""ymin"",0%;""ymax"",100%;""color"",""green""})"),"")</f>
        <v/>
      </c>
      <c r="R2" s="6" t="str">
        <f>IFERROR(__xludf.DUMMYFUNCTION("SPARKLINE(AVERAGEIFS(R9:R1013,$E9:$E1013,""% Target""), {""charttype"",""column"";""ymin"",0%;""ymax"",100%;""color"",""green""})"),"")</f>
        <v/>
      </c>
      <c r="S2" s="6" t="str">
        <f>IFERROR(__xludf.DUMMYFUNCTION("SPARKLINE(AVERAGEIFS(S9:S1013,$E9:$E1013,""% Target""), {""charttype"",""column"";""ymin"",0%;""ymax"",100%;""color"",""green""})"),"")</f>
        <v/>
      </c>
      <c r="T2" s="6" t="str">
        <f>IFERROR(__xludf.DUMMYFUNCTION("SPARKLINE(AVERAGEIFS(T9:T1013,$E9:$E1013,""% Target""), {""charttype"",""column"";""ymin"",0%;""ymax"",100%;""color"",""green""})"),"")</f>
        <v/>
      </c>
      <c r="U2" s="6" t="str">
        <f>IFERROR(__xludf.DUMMYFUNCTION("SPARKLINE(AVERAGEIFS(U9:U1013,$E9:$E1013,""% Target""), {""charttype"",""column"";""ymin"",0%;""ymax"",100%;""color"",""green""})"),"")</f>
        <v/>
      </c>
      <c r="V2" s="6" t="str">
        <f>IFERROR(__xludf.DUMMYFUNCTION("SPARKLINE(AVERAGEIFS(V9:V1013,$E9:$E1013,""% Target""), {""charttype"",""column"";""ymin"",0%;""ymax"",100%;""color"",""green""})"),"")</f>
        <v/>
      </c>
      <c r="W2" s="6" t="str">
        <f>IFERROR(__xludf.DUMMYFUNCTION("SPARKLINE(AVERAGEIFS(W9:W1013,$E9:$E1013,""% Target""), {""charttype"",""column"";""ymin"",0%;""ymax"",100%;""color"",""green""})"),"")</f>
        <v/>
      </c>
      <c r="X2" s="6" t="str">
        <f>IFERROR(__xludf.DUMMYFUNCTION("SPARKLINE(AVERAGEIFS(X9:X1013,$E9:$E1013,""% Target""), {""charttype"",""column"";""ymin"",0%;""ymax"",100%;""color"",""green""})"),"")</f>
        <v/>
      </c>
      <c r="Y2" s="6" t="str">
        <f>IFERROR(__xludf.DUMMYFUNCTION("SPARKLINE(AVERAGEIFS(Y9:Y1013,$E9:$E1013,""% Target""), {""charttype"",""column"";""ymin"",0%;""ymax"",100%;""color"",""green""})"),"")</f>
        <v/>
      </c>
      <c r="Z2" s="6" t="str">
        <f>IFERROR(__xludf.DUMMYFUNCTION("SPARKLINE(AVERAGEIFS(Z9:Z1013,$E9:$E1013,""% Target""), {""charttype"",""column"";""ymin"",0%;""ymax"",100%;""color"",""green""})"),"")</f>
        <v/>
      </c>
      <c r="AA2" s="6" t="str">
        <f>IFERROR(__xludf.DUMMYFUNCTION("SPARKLINE(AVERAGEIFS(AA9:AA1013,$E9:$E1013,""% Target""), {""charttype"",""column"";""ymin"",0%;""ymax"",100%;""color"",""green""})"),"")</f>
        <v/>
      </c>
      <c r="AB2" s="6" t="str">
        <f>IFERROR(__xludf.DUMMYFUNCTION("SPARKLINE(AVERAGEIFS(AB9:AB1013,$E9:$E1013,""% Target""), {""charttype"",""column"";""ymin"",0%;""ymax"",100%;""color"",""green""})"),"")</f>
        <v/>
      </c>
      <c r="AC2" s="6" t="str">
        <f>IFERROR(__xludf.DUMMYFUNCTION("SPARKLINE(AVERAGEIFS(AC9:AC1013,$E9:$E1013,""% Target""), {""charttype"",""column"";""ymin"",0%;""ymax"",100%;""color"",""green""})"),"")</f>
        <v/>
      </c>
      <c r="AD2" s="6" t="str">
        <f>IFERROR(__xludf.DUMMYFUNCTION("SPARKLINE(AVERAGEIFS(AD9:AD1013,$E9:$E1013,""% Target""), {""charttype"",""column"";""ymin"",0%;""ymax"",100%;""color"",""green""})"),"")</f>
        <v/>
      </c>
      <c r="AE2" s="6" t="str">
        <f>IFERROR(__xludf.DUMMYFUNCTION("SPARKLINE(AVERAGEIFS(AE9:AE1013,$E9:$E1013,""% Target""), {""charttype"",""column"";""ymin"",0%;""ymax"",100%;""color"",""green""})"),"")</f>
        <v/>
      </c>
      <c r="AF2" s="6" t="str">
        <f>IFERROR(__xludf.DUMMYFUNCTION("SPARKLINE(AVERAGEIFS(AF9:AF1013,$E9:$E1013,""% Target""), {""charttype"",""column"";""ymin"",0%;""ymax"",100%;""color"",""green""})"),"")</f>
        <v/>
      </c>
      <c r="AG2" s="6" t="str">
        <f>IFERROR(__xludf.DUMMYFUNCTION("SPARKLINE(AVERAGEIFS(AG9:AG1013,$E9:$E1013,""% Target""), {""charttype"",""column"";""ymin"",0%;""ymax"",100%;""color"",""green""})"),"")</f>
        <v/>
      </c>
      <c r="AH2" s="6" t="str">
        <f>IFERROR(__xludf.DUMMYFUNCTION("SPARKLINE(AVERAGEIFS(AH9:AH1013,$E9:$E1013,""% Target""), {""charttype"",""column"";""ymin"",0%;""ymax"",100%;""color"",""green""})"),"")</f>
        <v/>
      </c>
      <c r="AI2" s="6" t="str">
        <f>IFERROR(__xludf.DUMMYFUNCTION("SPARKLINE(AVERAGEIFS(AI9:AI1013,$E9:$E1013,""% Target""), {""charttype"",""column"";""ymin"",0%;""ymax"",100%;""color"",""green""})"),"")</f>
        <v/>
      </c>
      <c r="AJ2" s="6" t="str">
        <f>IFERROR(__xludf.DUMMYFUNCTION("SPARKLINE(AVERAGEIFS(AJ9:AJ1013,$E9:$E1013,""% Target""), {""charttype"",""column"";""ymin"",0%;""ymax"",100%;""color"",""green""})"),"")</f>
        <v/>
      </c>
      <c r="AK2" s="6" t="str">
        <f>IFERROR(__xludf.DUMMYFUNCTION("SPARKLINE(AVERAGEIFS(AK9:AK1013,$E9:$E1013,""% Target""), {""charttype"",""column"";""ymin"",0%;""ymax"",100%;""color"",""green""})"),"")</f>
        <v/>
      </c>
      <c r="AL2" s="6" t="str">
        <f>IFERROR(__xludf.DUMMYFUNCTION("SPARKLINE(AVERAGEIFS(AL9:AL1013,$E9:$E1013,""% Target""), {""charttype"",""column"";""ymin"",0%;""ymax"",100%;""color"",""green""})"),"")</f>
        <v/>
      </c>
      <c r="AM2" s="6" t="str">
        <f>IFERROR(__xludf.DUMMYFUNCTION("SPARKLINE(AVERAGEIFS(AM9:AM1013,$E9:$E1013,""% Target""), {""charttype"",""column"";""ymin"",0%;""ymax"",100%;""color"",""green""})"),"")</f>
        <v/>
      </c>
      <c r="AN2" s="6" t="str">
        <f>IFERROR(__xludf.DUMMYFUNCTION("SPARKLINE(AVERAGEIFS(AN9:AN1013,$E9:$E1013,""% Target""), {""charttype"",""column"";""ymin"",0%;""ymax"",100%;""color"",""green""})"),"")</f>
        <v/>
      </c>
      <c r="AO2" s="6" t="str">
        <f>IFERROR(__xludf.DUMMYFUNCTION("SPARKLINE(AVERAGEIFS(AO9:AO1013,$E9:$E1013,""% Target""), {""charttype"",""column"";""ymin"",0%;""ymax"",100%;""color"",""green""})"),"")</f>
        <v/>
      </c>
      <c r="AP2" s="6" t="str">
        <f>IFERROR(__xludf.DUMMYFUNCTION("SPARKLINE(AVERAGEIFS(AP9:AP1013,$E9:$E1013,""% Target""), {""charttype"",""column"";""ymin"",0%;""ymax"",100%;""color"",""green""})"),"")</f>
        <v/>
      </c>
      <c r="AQ2" s="6" t="str">
        <f>IFERROR(__xludf.DUMMYFUNCTION("SPARKLINE(AVERAGEIFS(AQ9:AQ1013,$E9:$E1013,""% Target""), {""charttype"",""column"";""ymin"",0%;""ymax"",100%;""color"",""green""})"),"")</f>
        <v/>
      </c>
      <c r="AR2" s="6" t="str">
        <f>IFERROR(__xludf.DUMMYFUNCTION("SPARKLINE(AVERAGEIFS(AR9:AR1013,$E9:$E1013,""% Target""), {""charttype"",""column"";""ymin"",0%;""ymax"",100%;""color"",""green""})"),"")</f>
        <v/>
      </c>
      <c r="AS2" s="6" t="str">
        <f>IFERROR(__xludf.DUMMYFUNCTION("SPARKLINE(AVERAGEIFS(AS9:AS1013,$E9:$E1013,""% Target""), {""charttype"",""column"";""ymin"",0%;""ymax"",100%;""color"",""green""})"),"")</f>
        <v/>
      </c>
      <c r="AT2" s="6" t="str">
        <f>IFERROR(__xludf.DUMMYFUNCTION("SPARKLINE(AVERAGEIFS(AT9:AT1013,$E9:$E1013,""% Target""), {""charttype"",""column"";""ymin"",0%;""ymax"",100%;""color"",""green""})"),"")</f>
        <v/>
      </c>
      <c r="AU2" s="6" t="str">
        <f>IFERROR(__xludf.DUMMYFUNCTION("SPARKLINE(AVERAGEIFS(AU9:AU1013,$E9:$E1013,""% Target""), {""charttype"",""column"";""ymin"",0%;""ymax"",100%;""color"",""green""})"),"")</f>
        <v/>
      </c>
      <c r="AV2" s="6" t="str">
        <f>IFERROR(__xludf.DUMMYFUNCTION("SPARKLINE(AVERAGEIFS(AV9:AV1013,$E9:$E1013,""% Target""), {""charttype"",""column"";""ymin"",0%;""ymax"",100%;""color"",""green""})"),"")</f>
        <v/>
      </c>
      <c r="AW2" s="6" t="str">
        <f>IFERROR(__xludf.DUMMYFUNCTION("SPARKLINE(AVERAGEIFS(AW9:AW1013,$E9:$E1013,""% Target""), {""charttype"",""column"";""ymin"",0%;""ymax"",100%;""color"",""green""})"),"")</f>
        <v/>
      </c>
      <c r="AX2" s="6" t="str">
        <f>IFERROR(__xludf.DUMMYFUNCTION("SPARKLINE(AVERAGEIFS(AX9:AX1013,$E9:$E1013,""% Target""), {""charttype"",""column"";""ymin"",0%;""ymax"",100%;""color"",""green""})"),"")</f>
        <v/>
      </c>
      <c r="AY2" s="6" t="str">
        <f>IFERROR(__xludf.DUMMYFUNCTION("SPARKLINE(AVERAGEIFS(AY9:AY1013,$E9:$E1013,""% Target""), {""charttype"",""column"";""ymin"",0%;""ymax"",100%;""color"",""green""})"),"")</f>
        <v/>
      </c>
      <c r="AZ2" s="6" t="str">
        <f>IFERROR(__xludf.DUMMYFUNCTION("SPARKLINE(AVERAGEIFS(AZ9:AZ1013,$E9:$E1013,""% Target""), {""charttype"",""column"";""ymin"",0%;""ymax"",100%;""color"",""green""})"),"")</f>
        <v/>
      </c>
      <c r="BA2" s="6" t="str">
        <f>IFERROR(__xludf.DUMMYFUNCTION("SPARKLINE(AVERAGEIFS(BA9:BA1013,$E9:$E1013,""% Target""), {""charttype"",""column"";""ymin"",0%;""ymax"",100%;""color"",""green""})"),"")</f>
        <v/>
      </c>
      <c r="BB2" s="6" t="str">
        <f>IFERROR(__xludf.DUMMYFUNCTION("SPARKLINE(AVERAGEIFS(BB9:BB1013,$E9:$E1013,""% Target""), {""charttype"",""column"";""ymin"",0%;""ymax"",100%;""color"",""green""})"),"")</f>
        <v/>
      </c>
      <c r="BC2" s="6" t="str">
        <f>IFERROR(__xludf.DUMMYFUNCTION("SPARKLINE(AVERAGEIFS(BC9:BC1013,$E9:$E1013,""% Target""), {""charttype"",""column"";""ymin"",0%;""ymax"",100%;""color"",""green""})"),"")</f>
        <v/>
      </c>
      <c r="BD2" s="6" t="str">
        <f>IFERROR(__xludf.DUMMYFUNCTION("SPARKLINE(AVERAGEIFS(BD9:BD1013,$E9:$E1013,""% Target""), {""charttype"",""column"";""ymin"",0%;""ymax"",100%;""color"",""green""})"),"")</f>
        <v/>
      </c>
      <c r="BE2" s="6" t="str">
        <f>IFERROR(__xludf.DUMMYFUNCTION("SPARKLINE(AVERAGEIFS(BE9:BE1013,$E9:$E1013,""%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18</v>
      </c>
      <c r="B9" s="19"/>
      <c r="C9" s="20">
        <f>SUMIFS(C10:C1013,A10:A1013,A10)</f>
        <v>0.8890123978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18</v>
      </c>
      <c r="B10" s="24" t="s">
        <v>19</v>
      </c>
      <c r="C10" s="25">
        <f t="array" ref="C10">IF( B11="Short-Term", AVERAGE(F12:BE12)*B12, INDEX(F12:BE12, 1, COUNTA(F12:BE12))*B12 )</f>
        <v>0.2994678923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26">
        <f t="shared" ref="F10:BE10" si="2">RANDBETWEEN(100000,150000)</f>
        <v>148176</v>
      </c>
      <c r="G10" s="26">
        <f t="shared" si="2"/>
        <v>100948</v>
      </c>
      <c r="H10" s="26">
        <f t="shared" si="2"/>
        <v>100404</v>
      </c>
      <c r="I10" s="26">
        <f t="shared" si="2"/>
        <v>147475</v>
      </c>
      <c r="J10" s="26">
        <f t="shared" si="2"/>
        <v>127591</v>
      </c>
      <c r="K10" s="26">
        <f t="shared" si="2"/>
        <v>129538</v>
      </c>
      <c r="L10" s="26">
        <f t="shared" si="2"/>
        <v>105976</v>
      </c>
      <c r="M10" s="26">
        <f t="shared" si="2"/>
        <v>149974</v>
      </c>
      <c r="N10" s="26">
        <f t="shared" si="2"/>
        <v>119761</v>
      </c>
      <c r="O10" s="26">
        <f t="shared" si="2"/>
        <v>113969</v>
      </c>
      <c r="P10" s="26">
        <f t="shared" si="2"/>
        <v>134260</v>
      </c>
      <c r="Q10" s="26">
        <f t="shared" si="2"/>
        <v>113433</v>
      </c>
      <c r="R10" s="26">
        <f t="shared" si="2"/>
        <v>139107</v>
      </c>
      <c r="S10" s="26">
        <f t="shared" si="2"/>
        <v>113941</v>
      </c>
      <c r="T10" s="26">
        <f t="shared" si="2"/>
        <v>121249</v>
      </c>
      <c r="U10" s="26">
        <f t="shared" si="2"/>
        <v>121410</v>
      </c>
      <c r="V10" s="26">
        <f t="shared" si="2"/>
        <v>143553</v>
      </c>
      <c r="W10" s="26">
        <f t="shared" si="2"/>
        <v>145589</v>
      </c>
      <c r="X10" s="26">
        <f t="shared" si="2"/>
        <v>115822</v>
      </c>
      <c r="Y10" s="26">
        <f t="shared" si="2"/>
        <v>124810</v>
      </c>
      <c r="Z10" s="26">
        <f t="shared" si="2"/>
        <v>141062</v>
      </c>
      <c r="AA10" s="26">
        <f t="shared" si="2"/>
        <v>115516</v>
      </c>
      <c r="AB10" s="26">
        <f t="shared" si="2"/>
        <v>119842</v>
      </c>
      <c r="AC10" s="26">
        <f t="shared" si="2"/>
        <v>100207</v>
      </c>
      <c r="AD10" s="26">
        <f t="shared" si="2"/>
        <v>110085</v>
      </c>
      <c r="AE10" s="26">
        <f t="shared" si="2"/>
        <v>145711</v>
      </c>
      <c r="AF10" s="26">
        <f t="shared" si="2"/>
        <v>132779</v>
      </c>
      <c r="AG10" s="26">
        <f t="shared" si="2"/>
        <v>127243</v>
      </c>
      <c r="AH10" s="26">
        <f t="shared" si="2"/>
        <v>116740</v>
      </c>
      <c r="AI10" s="26">
        <f t="shared" si="2"/>
        <v>122453</v>
      </c>
      <c r="AJ10" s="26">
        <f t="shared" si="2"/>
        <v>147240</v>
      </c>
      <c r="AK10" s="26">
        <f t="shared" si="2"/>
        <v>108572</v>
      </c>
      <c r="AL10" s="26">
        <f t="shared" si="2"/>
        <v>125046</v>
      </c>
      <c r="AM10" s="26">
        <f t="shared" si="2"/>
        <v>147505</v>
      </c>
      <c r="AN10" s="26">
        <f t="shared" si="2"/>
        <v>109259</v>
      </c>
      <c r="AO10" s="26">
        <f t="shared" si="2"/>
        <v>111158</v>
      </c>
      <c r="AP10" s="26">
        <f t="shared" si="2"/>
        <v>130391</v>
      </c>
      <c r="AQ10" s="26">
        <f t="shared" si="2"/>
        <v>147830</v>
      </c>
      <c r="AR10" s="26">
        <f t="shared" si="2"/>
        <v>119927</v>
      </c>
      <c r="AS10" s="26">
        <f t="shared" si="2"/>
        <v>120825</v>
      </c>
      <c r="AT10" s="26">
        <f t="shared" si="2"/>
        <v>100549</v>
      </c>
      <c r="AU10" s="26">
        <f t="shared" si="2"/>
        <v>110894</v>
      </c>
      <c r="AV10" s="26">
        <f t="shared" si="2"/>
        <v>112988</v>
      </c>
      <c r="AW10" s="26">
        <f t="shared" si="2"/>
        <v>122960</v>
      </c>
      <c r="AX10" s="26">
        <f t="shared" si="2"/>
        <v>133038</v>
      </c>
      <c r="AY10" s="26">
        <f t="shared" si="2"/>
        <v>106208</v>
      </c>
      <c r="AZ10" s="26">
        <f t="shared" si="2"/>
        <v>146428</v>
      </c>
      <c r="BA10" s="26">
        <f t="shared" si="2"/>
        <v>100980</v>
      </c>
      <c r="BB10" s="26">
        <f t="shared" si="2"/>
        <v>132365</v>
      </c>
      <c r="BC10" s="26">
        <f t="shared" si="2"/>
        <v>130158</v>
      </c>
      <c r="BD10" s="26">
        <f t="shared" si="2"/>
        <v>144732</v>
      </c>
      <c r="BE10" s="26">
        <f t="shared" si="2"/>
        <v>130794</v>
      </c>
    </row>
    <row r="11" ht="15.75" customHeight="1">
      <c r="A11" s="27" t="s">
        <v>21</v>
      </c>
      <c r="B11" s="24" t="s">
        <v>22</v>
      </c>
      <c r="E11" s="24" t="s">
        <v>23</v>
      </c>
      <c r="F11" s="26">
        <v>125000.0</v>
      </c>
      <c r="G11" s="26">
        <v>125000.0</v>
      </c>
      <c r="H11" s="26">
        <v>125000.0</v>
      </c>
      <c r="I11" s="26">
        <v>125000.0</v>
      </c>
      <c r="J11" s="26">
        <v>125000.0</v>
      </c>
      <c r="K11" s="26">
        <v>125000.0</v>
      </c>
      <c r="L11" s="26">
        <v>125000.0</v>
      </c>
      <c r="M11" s="26">
        <v>125000.0</v>
      </c>
      <c r="N11" s="26">
        <v>125000.0</v>
      </c>
      <c r="O11" s="26">
        <v>125000.0</v>
      </c>
      <c r="P11" s="26">
        <v>125000.0</v>
      </c>
      <c r="Q11" s="26">
        <v>125000.0</v>
      </c>
      <c r="R11" s="26">
        <v>125000.0</v>
      </c>
      <c r="S11" s="26">
        <v>125000.0</v>
      </c>
      <c r="T11" s="26">
        <v>125000.0</v>
      </c>
      <c r="U11" s="26">
        <v>125000.0</v>
      </c>
      <c r="V11" s="26">
        <v>125000.0</v>
      </c>
      <c r="W11" s="26">
        <v>125000.0</v>
      </c>
      <c r="X11" s="26">
        <v>125000.0</v>
      </c>
      <c r="Y11" s="26">
        <v>125000.0</v>
      </c>
      <c r="Z11" s="26">
        <v>125000.0</v>
      </c>
      <c r="AA11" s="26">
        <v>125000.0</v>
      </c>
      <c r="AB11" s="26">
        <v>125000.0</v>
      </c>
      <c r="AC11" s="26">
        <v>125000.0</v>
      </c>
      <c r="AD11" s="26">
        <v>125000.0</v>
      </c>
      <c r="AE11" s="26">
        <v>125000.0</v>
      </c>
      <c r="AF11" s="26">
        <v>125000.0</v>
      </c>
      <c r="AG11" s="26">
        <v>125000.0</v>
      </c>
      <c r="AH11" s="26">
        <v>125000.0</v>
      </c>
      <c r="AI11" s="26">
        <v>125000.0</v>
      </c>
      <c r="AJ11" s="26">
        <v>125000.0</v>
      </c>
      <c r="AK11" s="26">
        <v>125000.0</v>
      </c>
      <c r="AL11" s="26">
        <v>125000.0</v>
      </c>
      <c r="AM11" s="26">
        <v>125000.0</v>
      </c>
      <c r="AN11" s="26">
        <v>125000.0</v>
      </c>
      <c r="AO11" s="26">
        <v>125000.0</v>
      </c>
      <c r="AP11" s="26">
        <v>125000.0</v>
      </c>
      <c r="AQ11" s="26">
        <v>125000.0</v>
      </c>
      <c r="AR11" s="26">
        <v>125000.0</v>
      </c>
      <c r="AS11" s="26">
        <v>125000.0</v>
      </c>
      <c r="AT11" s="26">
        <v>125000.0</v>
      </c>
      <c r="AU11" s="26">
        <v>125000.0</v>
      </c>
      <c r="AV11" s="26">
        <v>125000.0</v>
      </c>
      <c r="AW11" s="26">
        <v>125000.0</v>
      </c>
      <c r="AX11" s="26">
        <v>125000.0</v>
      </c>
      <c r="AY11" s="26">
        <v>125000.0</v>
      </c>
      <c r="AZ11" s="26">
        <v>125000.0</v>
      </c>
      <c r="BA11" s="26">
        <v>125000.0</v>
      </c>
      <c r="BB11" s="26">
        <v>125000.0</v>
      </c>
      <c r="BC11" s="26">
        <v>125000.0</v>
      </c>
      <c r="BD11" s="26">
        <v>125000.0</v>
      </c>
      <c r="BE11" s="26">
        <v>125000.0</v>
      </c>
    </row>
    <row r="12" ht="15.75" customHeight="1">
      <c r="B12" s="28">
        <v>0.3</v>
      </c>
      <c r="E12" s="24" t="s">
        <v>24</v>
      </c>
      <c r="F12" s="29">
        <f t="shared" ref="F12:BE12" si="3">IF( $B10="Maximum", F10/F11 , IF( 100%-(F10-F11)/F11 &gt; 0, 100%-(F10-F11)/F11, 0) )</f>
        <v>1.185408</v>
      </c>
      <c r="G12" s="29">
        <f t="shared" si="3"/>
        <v>0.807584</v>
      </c>
      <c r="H12" s="29">
        <f t="shared" si="3"/>
        <v>0.803232</v>
      </c>
      <c r="I12" s="29">
        <f t="shared" si="3"/>
        <v>1.1798</v>
      </c>
      <c r="J12" s="29">
        <f t="shared" si="3"/>
        <v>1.020728</v>
      </c>
      <c r="K12" s="29">
        <f t="shared" si="3"/>
        <v>1.036304</v>
      </c>
      <c r="L12" s="29">
        <f t="shared" si="3"/>
        <v>0.847808</v>
      </c>
      <c r="M12" s="29">
        <f t="shared" si="3"/>
        <v>1.199792</v>
      </c>
      <c r="N12" s="29">
        <f t="shared" si="3"/>
        <v>0.958088</v>
      </c>
      <c r="O12" s="29">
        <f t="shared" si="3"/>
        <v>0.911752</v>
      </c>
      <c r="P12" s="29">
        <f t="shared" si="3"/>
        <v>1.07408</v>
      </c>
      <c r="Q12" s="29">
        <f t="shared" si="3"/>
        <v>0.907464</v>
      </c>
      <c r="R12" s="29">
        <f t="shared" si="3"/>
        <v>1.112856</v>
      </c>
      <c r="S12" s="29">
        <f t="shared" si="3"/>
        <v>0.911528</v>
      </c>
      <c r="T12" s="29">
        <f t="shared" si="3"/>
        <v>0.969992</v>
      </c>
      <c r="U12" s="29">
        <f t="shared" si="3"/>
        <v>0.97128</v>
      </c>
      <c r="V12" s="29">
        <f t="shared" si="3"/>
        <v>1.148424</v>
      </c>
      <c r="W12" s="29">
        <f t="shared" si="3"/>
        <v>1.164712</v>
      </c>
      <c r="X12" s="29">
        <f t="shared" si="3"/>
        <v>0.926576</v>
      </c>
      <c r="Y12" s="29">
        <f t="shared" si="3"/>
        <v>0.99848</v>
      </c>
      <c r="Z12" s="29">
        <f t="shared" si="3"/>
        <v>1.128496</v>
      </c>
      <c r="AA12" s="29">
        <f t="shared" si="3"/>
        <v>0.924128</v>
      </c>
      <c r="AB12" s="29">
        <f t="shared" si="3"/>
        <v>0.958736</v>
      </c>
      <c r="AC12" s="29">
        <f t="shared" si="3"/>
        <v>0.801656</v>
      </c>
      <c r="AD12" s="29">
        <f t="shared" si="3"/>
        <v>0.88068</v>
      </c>
      <c r="AE12" s="29">
        <f t="shared" si="3"/>
        <v>1.165688</v>
      </c>
      <c r="AF12" s="29">
        <f t="shared" si="3"/>
        <v>1.062232</v>
      </c>
      <c r="AG12" s="29">
        <f t="shared" si="3"/>
        <v>1.017944</v>
      </c>
      <c r="AH12" s="29">
        <f t="shared" si="3"/>
        <v>0.93392</v>
      </c>
      <c r="AI12" s="29">
        <f t="shared" si="3"/>
        <v>0.979624</v>
      </c>
      <c r="AJ12" s="29">
        <f t="shared" si="3"/>
        <v>1.17792</v>
      </c>
      <c r="AK12" s="29">
        <f t="shared" si="3"/>
        <v>0.868576</v>
      </c>
      <c r="AL12" s="29">
        <f t="shared" si="3"/>
        <v>1.000368</v>
      </c>
      <c r="AM12" s="29">
        <f t="shared" si="3"/>
        <v>1.18004</v>
      </c>
      <c r="AN12" s="29">
        <f t="shared" si="3"/>
        <v>0.874072</v>
      </c>
      <c r="AO12" s="29">
        <f t="shared" si="3"/>
        <v>0.889264</v>
      </c>
      <c r="AP12" s="29">
        <f t="shared" si="3"/>
        <v>1.043128</v>
      </c>
      <c r="AQ12" s="29">
        <f t="shared" si="3"/>
        <v>1.18264</v>
      </c>
      <c r="AR12" s="29">
        <f t="shared" si="3"/>
        <v>0.959416</v>
      </c>
      <c r="AS12" s="29">
        <f t="shared" si="3"/>
        <v>0.9666</v>
      </c>
      <c r="AT12" s="29">
        <f t="shared" si="3"/>
        <v>0.804392</v>
      </c>
      <c r="AU12" s="29">
        <f t="shared" si="3"/>
        <v>0.887152</v>
      </c>
      <c r="AV12" s="29">
        <f t="shared" si="3"/>
        <v>0.903904</v>
      </c>
      <c r="AW12" s="29">
        <f t="shared" si="3"/>
        <v>0.98368</v>
      </c>
      <c r="AX12" s="29">
        <f t="shared" si="3"/>
        <v>1.064304</v>
      </c>
      <c r="AY12" s="29">
        <f t="shared" si="3"/>
        <v>0.849664</v>
      </c>
      <c r="AZ12" s="29">
        <f t="shared" si="3"/>
        <v>1.171424</v>
      </c>
      <c r="BA12" s="29">
        <f t="shared" si="3"/>
        <v>0.80784</v>
      </c>
      <c r="BB12" s="29">
        <f t="shared" si="3"/>
        <v>1.05892</v>
      </c>
      <c r="BC12" s="29">
        <f t="shared" si="3"/>
        <v>1.041264</v>
      </c>
      <c r="BD12" s="29">
        <f t="shared" si="3"/>
        <v>1.157856</v>
      </c>
      <c r="BE12" s="29">
        <f t="shared" si="3"/>
        <v>1.046352</v>
      </c>
    </row>
    <row r="13" ht="15.75" customHeight="1">
      <c r="A13" s="23" t="s">
        <v>18</v>
      </c>
      <c r="B13" s="24" t="s">
        <v>25</v>
      </c>
      <c r="C13" s="25">
        <f t="array" ref="C13">IF( B14="Short-Term", AVERAGE(F15:BE15)*B15, INDEX(F15:BE15, 1, COUNTA(F15:BE15))*B15 )</f>
        <v>0.1796983516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f t="shared" ref="F13:BE13" si="4">RANDBETWEEN(5000,10000)</f>
        <v>7582</v>
      </c>
      <c r="G13" s="26">
        <f t="shared" si="4"/>
        <v>7045</v>
      </c>
      <c r="H13" s="26">
        <f t="shared" si="4"/>
        <v>7251</v>
      </c>
      <c r="I13" s="26">
        <f t="shared" si="4"/>
        <v>9382</v>
      </c>
      <c r="J13" s="26">
        <f t="shared" si="4"/>
        <v>7188</v>
      </c>
      <c r="K13" s="26">
        <f t="shared" si="4"/>
        <v>7847</v>
      </c>
      <c r="L13" s="26">
        <f t="shared" si="4"/>
        <v>5944</v>
      </c>
      <c r="M13" s="26">
        <f t="shared" si="4"/>
        <v>8337</v>
      </c>
      <c r="N13" s="26">
        <f t="shared" si="4"/>
        <v>7092</v>
      </c>
      <c r="O13" s="26">
        <f t="shared" si="4"/>
        <v>6282</v>
      </c>
      <c r="P13" s="26">
        <f t="shared" si="4"/>
        <v>8123</v>
      </c>
      <c r="Q13" s="26">
        <f t="shared" si="4"/>
        <v>8920</v>
      </c>
      <c r="R13" s="26">
        <f t="shared" si="4"/>
        <v>6410</v>
      </c>
      <c r="S13" s="26">
        <f t="shared" si="4"/>
        <v>7477</v>
      </c>
      <c r="T13" s="26">
        <f t="shared" si="4"/>
        <v>8102</v>
      </c>
      <c r="U13" s="26">
        <f t="shared" si="4"/>
        <v>6280</v>
      </c>
      <c r="V13" s="26">
        <f t="shared" si="4"/>
        <v>5255</v>
      </c>
      <c r="W13" s="26">
        <f t="shared" si="4"/>
        <v>9707</v>
      </c>
      <c r="X13" s="26">
        <f t="shared" si="4"/>
        <v>9107</v>
      </c>
      <c r="Y13" s="26">
        <f t="shared" si="4"/>
        <v>9182</v>
      </c>
      <c r="Z13" s="26">
        <f t="shared" si="4"/>
        <v>8549</v>
      </c>
      <c r="AA13" s="26">
        <f t="shared" si="4"/>
        <v>7074</v>
      </c>
      <c r="AB13" s="26">
        <f t="shared" si="4"/>
        <v>8512</v>
      </c>
      <c r="AC13" s="26">
        <f t="shared" si="4"/>
        <v>9502</v>
      </c>
      <c r="AD13" s="26">
        <f t="shared" si="4"/>
        <v>5321</v>
      </c>
      <c r="AE13" s="26">
        <f t="shared" si="4"/>
        <v>5045</v>
      </c>
      <c r="AF13" s="26">
        <f t="shared" si="4"/>
        <v>5758</v>
      </c>
      <c r="AG13" s="26">
        <f t="shared" si="4"/>
        <v>9119</v>
      </c>
      <c r="AH13" s="26">
        <f t="shared" si="4"/>
        <v>7785</v>
      </c>
      <c r="AI13" s="26">
        <f t="shared" si="4"/>
        <v>6836</v>
      </c>
      <c r="AJ13" s="26">
        <f t="shared" si="4"/>
        <v>8690</v>
      </c>
      <c r="AK13" s="26">
        <f t="shared" si="4"/>
        <v>9356</v>
      </c>
      <c r="AL13" s="26">
        <f t="shared" si="4"/>
        <v>7248</v>
      </c>
      <c r="AM13" s="26">
        <f t="shared" si="4"/>
        <v>5746</v>
      </c>
      <c r="AN13" s="26">
        <f t="shared" si="4"/>
        <v>9711</v>
      </c>
      <c r="AO13" s="26">
        <f t="shared" si="4"/>
        <v>8901</v>
      </c>
      <c r="AP13" s="26">
        <f t="shared" si="4"/>
        <v>8718</v>
      </c>
      <c r="AQ13" s="26">
        <f t="shared" si="4"/>
        <v>9078</v>
      </c>
      <c r="AR13" s="26">
        <f t="shared" si="4"/>
        <v>8313</v>
      </c>
      <c r="AS13" s="26">
        <f t="shared" si="4"/>
        <v>7543</v>
      </c>
      <c r="AT13" s="26">
        <f t="shared" si="4"/>
        <v>7866</v>
      </c>
      <c r="AU13" s="26">
        <f t="shared" si="4"/>
        <v>7920</v>
      </c>
      <c r="AV13" s="26">
        <f t="shared" si="4"/>
        <v>6277</v>
      </c>
      <c r="AW13" s="26">
        <f t="shared" si="4"/>
        <v>5362</v>
      </c>
      <c r="AX13" s="26">
        <f t="shared" si="4"/>
        <v>7871</v>
      </c>
      <c r="AY13" s="26">
        <f t="shared" si="4"/>
        <v>9188</v>
      </c>
      <c r="AZ13" s="26">
        <f t="shared" si="4"/>
        <v>6054</v>
      </c>
      <c r="BA13" s="26">
        <f t="shared" si="4"/>
        <v>9986</v>
      </c>
      <c r="BB13" s="26">
        <f t="shared" si="4"/>
        <v>9565</v>
      </c>
      <c r="BC13" s="26">
        <f t="shared" si="4"/>
        <v>6512</v>
      </c>
      <c r="BD13" s="26">
        <f t="shared" si="4"/>
        <v>6632</v>
      </c>
      <c r="BE13" s="26">
        <f t="shared" si="4"/>
        <v>8398</v>
      </c>
    </row>
    <row r="14" ht="15.75" customHeight="1">
      <c r="A14" s="27" t="s">
        <v>26</v>
      </c>
      <c r="B14" s="24" t="s">
        <v>22</v>
      </c>
      <c r="E14" s="24" t="s">
        <v>23</v>
      </c>
      <c r="F14" s="26">
        <v>7000.0</v>
      </c>
      <c r="G14" s="26">
        <v>7000.0</v>
      </c>
      <c r="H14" s="26">
        <v>7000.0</v>
      </c>
      <c r="I14" s="26">
        <v>7000.0</v>
      </c>
      <c r="J14" s="26">
        <v>7000.0</v>
      </c>
      <c r="K14" s="26">
        <v>7000.0</v>
      </c>
      <c r="L14" s="26">
        <v>7000.0</v>
      </c>
      <c r="M14" s="26">
        <v>7000.0</v>
      </c>
      <c r="N14" s="26">
        <v>7000.0</v>
      </c>
      <c r="O14" s="26">
        <v>7000.0</v>
      </c>
      <c r="P14" s="26">
        <v>7000.0</v>
      </c>
      <c r="Q14" s="26">
        <v>7000.0</v>
      </c>
      <c r="R14" s="26">
        <v>7000.0</v>
      </c>
      <c r="S14" s="26">
        <v>7000.0</v>
      </c>
      <c r="T14" s="26">
        <v>7000.0</v>
      </c>
      <c r="U14" s="26">
        <v>7000.0</v>
      </c>
      <c r="V14" s="26">
        <v>7000.0</v>
      </c>
      <c r="W14" s="26">
        <v>7000.0</v>
      </c>
      <c r="X14" s="26">
        <v>7000.0</v>
      </c>
      <c r="Y14" s="26">
        <v>7000.0</v>
      </c>
      <c r="Z14" s="26">
        <v>7000.0</v>
      </c>
      <c r="AA14" s="26">
        <v>7000.0</v>
      </c>
      <c r="AB14" s="26">
        <v>7000.0</v>
      </c>
      <c r="AC14" s="26">
        <v>7000.0</v>
      </c>
      <c r="AD14" s="26">
        <v>7000.0</v>
      </c>
      <c r="AE14" s="26">
        <v>7000.0</v>
      </c>
      <c r="AF14" s="26">
        <v>7000.0</v>
      </c>
      <c r="AG14" s="26">
        <v>7000.0</v>
      </c>
      <c r="AH14" s="26">
        <v>7000.0</v>
      </c>
      <c r="AI14" s="26">
        <v>7000.0</v>
      </c>
      <c r="AJ14" s="26">
        <v>7000.0</v>
      </c>
      <c r="AK14" s="26">
        <v>7000.0</v>
      </c>
      <c r="AL14" s="26">
        <v>7000.0</v>
      </c>
      <c r="AM14" s="26">
        <v>7000.0</v>
      </c>
      <c r="AN14" s="26">
        <v>7000.0</v>
      </c>
      <c r="AO14" s="26">
        <v>7000.0</v>
      </c>
      <c r="AP14" s="26">
        <v>7000.0</v>
      </c>
      <c r="AQ14" s="26">
        <v>7000.0</v>
      </c>
      <c r="AR14" s="26">
        <v>7000.0</v>
      </c>
      <c r="AS14" s="26">
        <v>7000.0</v>
      </c>
      <c r="AT14" s="26">
        <v>7000.0</v>
      </c>
      <c r="AU14" s="26">
        <v>7000.0</v>
      </c>
      <c r="AV14" s="26">
        <v>7000.0</v>
      </c>
      <c r="AW14" s="26">
        <v>7000.0</v>
      </c>
      <c r="AX14" s="26">
        <v>7000.0</v>
      </c>
      <c r="AY14" s="26">
        <v>7000.0</v>
      </c>
      <c r="AZ14" s="26">
        <v>7000.0</v>
      </c>
      <c r="BA14" s="26">
        <v>7000.0</v>
      </c>
      <c r="BB14" s="26">
        <v>7000.0</v>
      </c>
      <c r="BC14" s="26">
        <v>7000.0</v>
      </c>
      <c r="BD14" s="26">
        <v>7000.0</v>
      </c>
      <c r="BE14" s="26">
        <v>7000.0</v>
      </c>
    </row>
    <row r="15" ht="15.75" customHeight="1">
      <c r="B15" s="28">
        <v>0.2</v>
      </c>
      <c r="E15" s="24" t="s">
        <v>24</v>
      </c>
      <c r="F15" s="29">
        <f t="shared" ref="F15:BE15" si="5">IF( $B13="Maximum", F13/F14 , IF( 100%-(F13-F14)/F14 &gt; 0, 100%-(F13-F14)/F14, 0) )</f>
        <v>0.9168571429</v>
      </c>
      <c r="G15" s="29">
        <f t="shared" si="5"/>
        <v>0.9935714286</v>
      </c>
      <c r="H15" s="29">
        <f t="shared" si="5"/>
        <v>0.9641428571</v>
      </c>
      <c r="I15" s="29">
        <f t="shared" si="5"/>
        <v>0.6597142857</v>
      </c>
      <c r="J15" s="29">
        <f t="shared" si="5"/>
        <v>0.9731428571</v>
      </c>
      <c r="K15" s="29">
        <f t="shared" si="5"/>
        <v>0.879</v>
      </c>
      <c r="L15" s="29">
        <f t="shared" si="5"/>
        <v>1.150857143</v>
      </c>
      <c r="M15" s="29">
        <f t="shared" si="5"/>
        <v>0.809</v>
      </c>
      <c r="N15" s="29">
        <f t="shared" si="5"/>
        <v>0.9868571429</v>
      </c>
      <c r="O15" s="29">
        <f t="shared" si="5"/>
        <v>1.102571429</v>
      </c>
      <c r="P15" s="29">
        <f t="shared" si="5"/>
        <v>0.8395714286</v>
      </c>
      <c r="Q15" s="29">
        <f t="shared" si="5"/>
        <v>0.7257142857</v>
      </c>
      <c r="R15" s="29">
        <f t="shared" si="5"/>
        <v>1.084285714</v>
      </c>
      <c r="S15" s="29">
        <f t="shared" si="5"/>
        <v>0.9318571429</v>
      </c>
      <c r="T15" s="29">
        <f t="shared" si="5"/>
        <v>0.8425714286</v>
      </c>
      <c r="U15" s="29">
        <f t="shared" si="5"/>
        <v>1.102857143</v>
      </c>
      <c r="V15" s="29">
        <f t="shared" si="5"/>
        <v>1.249285714</v>
      </c>
      <c r="W15" s="29">
        <f t="shared" si="5"/>
        <v>0.6132857143</v>
      </c>
      <c r="X15" s="29">
        <f t="shared" si="5"/>
        <v>0.699</v>
      </c>
      <c r="Y15" s="29">
        <f t="shared" si="5"/>
        <v>0.6882857143</v>
      </c>
      <c r="Z15" s="29">
        <f t="shared" si="5"/>
        <v>0.7787142857</v>
      </c>
      <c r="AA15" s="29">
        <f t="shared" si="5"/>
        <v>0.9894285714</v>
      </c>
      <c r="AB15" s="29">
        <f t="shared" si="5"/>
        <v>0.784</v>
      </c>
      <c r="AC15" s="29">
        <f t="shared" si="5"/>
        <v>0.6425714286</v>
      </c>
      <c r="AD15" s="29">
        <f t="shared" si="5"/>
        <v>1.239857143</v>
      </c>
      <c r="AE15" s="29">
        <f t="shared" si="5"/>
        <v>1.279285714</v>
      </c>
      <c r="AF15" s="29">
        <f t="shared" si="5"/>
        <v>1.177428571</v>
      </c>
      <c r="AG15" s="29">
        <f t="shared" si="5"/>
        <v>0.6972857143</v>
      </c>
      <c r="AH15" s="29">
        <f t="shared" si="5"/>
        <v>0.8878571429</v>
      </c>
      <c r="AI15" s="29">
        <f t="shared" si="5"/>
        <v>1.023428571</v>
      </c>
      <c r="AJ15" s="29">
        <f t="shared" si="5"/>
        <v>0.7585714286</v>
      </c>
      <c r="AK15" s="29">
        <f t="shared" si="5"/>
        <v>0.6634285714</v>
      </c>
      <c r="AL15" s="29">
        <f t="shared" si="5"/>
        <v>0.9645714286</v>
      </c>
      <c r="AM15" s="29">
        <f t="shared" si="5"/>
        <v>1.179142857</v>
      </c>
      <c r="AN15" s="29">
        <f t="shared" si="5"/>
        <v>0.6127142857</v>
      </c>
      <c r="AO15" s="29">
        <f t="shared" si="5"/>
        <v>0.7284285714</v>
      </c>
      <c r="AP15" s="29">
        <f t="shared" si="5"/>
        <v>0.7545714286</v>
      </c>
      <c r="AQ15" s="29">
        <f t="shared" si="5"/>
        <v>0.7031428571</v>
      </c>
      <c r="AR15" s="29">
        <f t="shared" si="5"/>
        <v>0.8124285714</v>
      </c>
      <c r="AS15" s="29">
        <f t="shared" si="5"/>
        <v>0.9224285714</v>
      </c>
      <c r="AT15" s="29">
        <f t="shared" si="5"/>
        <v>0.8762857143</v>
      </c>
      <c r="AU15" s="29">
        <f t="shared" si="5"/>
        <v>0.8685714286</v>
      </c>
      <c r="AV15" s="29">
        <f t="shared" si="5"/>
        <v>1.103285714</v>
      </c>
      <c r="AW15" s="29">
        <f t="shared" si="5"/>
        <v>1.234</v>
      </c>
      <c r="AX15" s="29">
        <f t="shared" si="5"/>
        <v>0.8755714286</v>
      </c>
      <c r="AY15" s="29">
        <f t="shared" si="5"/>
        <v>0.6874285714</v>
      </c>
      <c r="AZ15" s="29">
        <f t="shared" si="5"/>
        <v>1.135142857</v>
      </c>
      <c r="BA15" s="29">
        <f t="shared" si="5"/>
        <v>0.5734285714</v>
      </c>
      <c r="BB15" s="29">
        <f t="shared" si="5"/>
        <v>0.6335714286</v>
      </c>
      <c r="BC15" s="29">
        <f t="shared" si="5"/>
        <v>1.069714286</v>
      </c>
      <c r="BD15" s="29">
        <f t="shared" si="5"/>
        <v>1.052571429</v>
      </c>
      <c r="BE15" s="29">
        <f t="shared" si="5"/>
        <v>0.8002857143</v>
      </c>
    </row>
    <row r="16" ht="15.75" customHeight="1">
      <c r="A16" s="23" t="s">
        <v>18</v>
      </c>
      <c r="B16" s="24" t="s">
        <v>19</v>
      </c>
      <c r="C16" s="25">
        <f t="array" ref="C16">IF( B17="Short-Term", AVERAGE(F18:BE18)*B18, INDEX(F18:BE18, 1, COUNTA(F18:BE18))*B18 )</f>
        <v>0.316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4" t="s">
        <v>20</v>
      </c>
      <c r="F16" s="30">
        <v>26500.0</v>
      </c>
      <c r="G16" s="30">
        <v>26600.0</v>
      </c>
      <c r="H16" s="30">
        <v>26700.0</v>
      </c>
      <c r="I16" s="30">
        <v>26800.0</v>
      </c>
      <c r="J16" s="30">
        <v>26900.0</v>
      </c>
      <c r="K16" s="30">
        <v>27000.0</v>
      </c>
      <c r="L16" s="30">
        <v>27100.0</v>
      </c>
      <c r="M16" s="30">
        <v>27200.0</v>
      </c>
      <c r="N16" s="30">
        <v>27300.0</v>
      </c>
      <c r="O16" s="30">
        <v>27400.0</v>
      </c>
      <c r="P16" s="30">
        <v>27500.0</v>
      </c>
      <c r="Q16" s="30">
        <v>27600.0</v>
      </c>
      <c r="R16" s="30">
        <v>27700.0</v>
      </c>
      <c r="S16" s="30">
        <v>27800.0</v>
      </c>
      <c r="T16" s="30">
        <v>27900.0</v>
      </c>
      <c r="U16" s="30">
        <v>28000.0</v>
      </c>
      <c r="V16" s="30">
        <v>28100.0</v>
      </c>
      <c r="W16" s="30">
        <v>28200.0</v>
      </c>
      <c r="X16" s="30">
        <v>28300.0</v>
      </c>
      <c r="Y16" s="30">
        <v>28400.0</v>
      </c>
      <c r="Z16" s="30">
        <v>28500.0</v>
      </c>
      <c r="AA16" s="30">
        <v>28600.0</v>
      </c>
      <c r="AB16" s="30">
        <v>28700.0</v>
      </c>
      <c r="AC16" s="30">
        <v>28800.0</v>
      </c>
      <c r="AD16" s="30">
        <v>28900.0</v>
      </c>
      <c r="AE16" s="30">
        <v>29000.0</v>
      </c>
      <c r="AF16" s="30">
        <v>29100.0</v>
      </c>
      <c r="AG16" s="30">
        <v>29200.0</v>
      </c>
      <c r="AH16" s="30">
        <v>29300.0</v>
      </c>
      <c r="AI16" s="30">
        <v>29400.0</v>
      </c>
      <c r="AJ16" s="30">
        <v>29500.0</v>
      </c>
      <c r="AK16" s="30">
        <v>29600.0</v>
      </c>
      <c r="AL16" s="30">
        <v>29700.0</v>
      </c>
      <c r="AM16" s="30">
        <v>29800.0</v>
      </c>
      <c r="AN16" s="30">
        <v>29900.0</v>
      </c>
      <c r="AO16" s="30">
        <v>30000.0</v>
      </c>
      <c r="AP16" s="30">
        <v>30100.0</v>
      </c>
      <c r="AQ16" s="30">
        <v>30200.0</v>
      </c>
      <c r="AR16" s="30">
        <v>30300.0</v>
      </c>
      <c r="AS16" s="30">
        <v>30400.0</v>
      </c>
      <c r="AT16" s="30">
        <v>30500.0</v>
      </c>
      <c r="AU16" s="30">
        <v>30600.0</v>
      </c>
      <c r="AV16" s="30">
        <v>30700.0</v>
      </c>
      <c r="AW16" s="30">
        <v>30800.0</v>
      </c>
      <c r="AX16" s="30">
        <v>30900.0</v>
      </c>
      <c r="AY16" s="30">
        <v>31000.0</v>
      </c>
      <c r="AZ16" s="30">
        <v>31100.0</v>
      </c>
      <c r="BA16" s="30">
        <v>31200.0</v>
      </c>
      <c r="BB16" s="30">
        <v>31300.0</v>
      </c>
      <c r="BC16" s="30">
        <v>31400.0</v>
      </c>
      <c r="BD16" s="30">
        <v>31500.0</v>
      </c>
      <c r="BE16" s="30">
        <v>31600.0</v>
      </c>
    </row>
    <row r="17" ht="15.75" customHeight="1">
      <c r="A17" s="27" t="s">
        <v>27</v>
      </c>
      <c r="B17" s="24" t="s">
        <v>28</v>
      </c>
      <c r="E17" s="24" t="s">
        <v>23</v>
      </c>
      <c r="F17" s="30">
        <v>40000.0</v>
      </c>
      <c r="G17" s="30">
        <v>40000.0</v>
      </c>
      <c r="H17" s="30">
        <v>40000.0</v>
      </c>
      <c r="I17" s="30">
        <v>40000.0</v>
      </c>
      <c r="J17" s="30">
        <v>40000.0</v>
      </c>
      <c r="K17" s="30">
        <v>40000.0</v>
      </c>
      <c r="L17" s="30">
        <v>40000.0</v>
      </c>
      <c r="M17" s="30">
        <v>40000.0</v>
      </c>
      <c r="N17" s="30">
        <v>40000.0</v>
      </c>
      <c r="O17" s="30">
        <v>40000.0</v>
      </c>
      <c r="P17" s="30">
        <v>40000.0</v>
      </c>
      <c r="Q17" s="30">
        <v>40000.0</v>
      </c>
      <c r="R17" s="30">
        <v>40000.0</v>
      </c>
      <c r="S17" s="30">
        <v>40000.0</v>
      </c>
      <c r="T17" s="30">
        <v>40000.0</v>
      </c>
      <c r="U17" s="30">
        <v>40000.0</v>
      </c>
      <c r="V17" s="30">
        <v>40000.0</v>
      </c>
      <c r="W17" s="30">
        <v>40000.0</v>
      </c>
      <c r="X17" s="30">
        <v>40000.0</v>
      </c>
      <c r="Y17" s="30">
        <v>40000.0</v>
      </c>
      <c r="Z17" s="30">
        <v>40000.0</v>
      </c>
      <c r="AA17" s="30">
        <v>40000.0</v>
      </c>
      <c r="AB17" s="30">
        <v>40000.0</v>
      </c>
      <c r="AC17" s="30">
        <v>40000.0</v>
      </c>
      <c r="AD17" s="30">
        <v>40000.0</v>
      </c>
      <c r="AE17" s="30">
        <v>40000.0</v>
      </c>
      <c r="AF17" s="30">
        <v>40000.0</v>
      </c>
      <c r="AG17" s="30">
        <v>40000.0</v>
      </c>
      <c r="AH17" s="30">
        <v>40000.0</v>
      </c>
      <c r="AI17" s="30">
        <v>40000.0</v>
      </c>
      <c r="AJ17" s="30">
        <v>40000.0</v>
      </c>
      <c r="AK17" s="30">
        <v>40000.0</v>
      </c>
      <c r="AL17" s="30">
        <v>40000.0</v>
      </c>
      <c r="AM17" s="30">
        <v>40000.0</v>
      </c>
      <c r="AN17" s="30">
        <v>40000.0</v>
      </c>
      <c r="AO17" s="30">
        <v>40000.0</v>
      </c>
      <c r="AP17" s="30">
        <v>40000.0</v>
      </c>
      <c r="AQ17" s="30">
        <v>40000.0</v>
      </c>
      <c r="AR17" s="30">
        <v>40000.0</v>
      </c>
      <c r="AS17" s="30">
        <v>40000.0</v>
      </c>
      <c r="AT17" s="30">
        <v>40000.0</v>
      </c>
      <c r="AU17" s="30">
        <v>40000.0</v>
      </c>
      <c r="AV17" s="30">
        <v>40000.0</v>
      </c>
      <c r="AW17" s="30">
        <v>40000.0</v>
      </c>
      <c r="AX17" s="30">
        <v>40000.0</v>
      </c>
      <c r="AY17" s="30">
        <v>40000.0</v>
      </c>
      <c r="AZ17" s="30">
        <v>40000.0</v>
      </c>
      <c r="BA17" s="30">
        <v>40000.0</v>
      </c>
      <c r="BB17" s="30">
        <v>40000.0</v>
      </c>
      <c r="BC17" s="30">
        <v>40000.0</v>
      </c>
      <c r="BD17" s="30">
        <v>40000.0</v>
      </c>
      <c r="BE17" s="30">
        <v>40000.0</v>
      </c>
    </row>
    <row r="18" ht="15.75" customHeight="1">
      <c r="B18" s="28">
        <v>0.4</v>
      </c>
      <c r="E18" s="24" t="s">
        <v>24</v>
      </c>
      <c r="F18" s="29">
        <f t="shared" ref="F18:BE18" si="6">IF( $B16="Maximum", F16/F17 , IF( 100%-(F16-F17)/F17 &gt; 0, 100%-(F16-F17)/F17, 0) )</f>
        <v>0.6625</v>
      </c>
      <c r="G18" s="29">
        <f t="shared" si="6"/>
        <v>0.665</v>
      </c>
      <c r="H18" s="29">
        <f t="shared" si="6"/>
        <v>0.6675</v>
      </c>
      <c r="I18" s="29">
        <f t="shared" si="6"/>
        <v>0.67</v>
      </c>
      <c r="J18" s="29">
        <f t="shared" si="6"/>
        <v>0.6725</v>
      </c>
      <c r="K18" s="29">
        <f t="shared" si="6"/>
        <v>0.675</v>
      </c>
      <c r="L18" s="29">
        <f t="shared" si="6"/>
        <v>0.6775</v>
      </c>
      <c r="M18" s="29">
        <f t="shared" si="6"/>
        <v>0.68</v>
      </c>
      <c r="N18" s="29">
        <f t="shared" si="6"/>
        <v>0.6825</v>
      </c>
      <c r="O18" s="29">
        <f t="shared" si="6"/>
        <v>0.685</v>
      </c>
      <c r="P18" s="29">
        <f t="shared" si="6"/>
        <v>0.6875</v>
      </c>
      <c r="Q18" s="29">
        <f t="shared" si="6"/>
        <v>0.69</v>
      </c>
      <c r="R18" s="29">
        <f t="shared" si="6"/>
        <v>0.6925</v>
      </c>
      <c r="S18" s="29">
        <f t="shared" si="6"/>
        <v>0.695</v>
      </c>
      <c r="T18" s="29">
        <f t="shared" si="6"/>
        <v>0.6975</v>
      </c>
      <c r="U18" s="29">
        <f t="shared" si="6"/>
        <v>0.7</v>
      </c>
      <c r="V18" s="29">
        <f t="shared" si="6"/>
        <v>0.7025</v>
      </c>
      <c r="W18" s="29">
        <f t="shared" si="6"/>
        <v>0.705</v>
      </c>
      <c r="X18" s="29">
        <f t="shared" si="6"/>
        <v>0.7075</v>
      </c>
      <c r="Y18" s="29">
        <f t="shared" si="6"/>
        <v>0.71</v>
      </c>
      <c r="Z18" s="29">
        <f t="shared" si="6"/>
        <v>0.7125</v>
      </c>
      <c r="AA18" s="29">
        <f t="shared" si="6"/>
        <v>0.715</v>
      </c>
      <c r="AB18" s="29">
        <f t="shared" si="6"/>
        <v>0.7175</v>
      </c>
      <c r="AC18" s="29">
        <f t="shared" si="6"/>
        <v>0.72</v>
      </c>
      <c r="AD18" s="29">
        <f t="shared" si="6"/>
        <v>0.7225</v>
      </c>
      <c r="AE18" s="29">
        <f t="shared" si="6"/>
        <v>0.725</v>
      </c>
      <c r="AF18" s="29">
        <f t="shared" si="6"/>
        <v>0.7275</v>
      </c>
      <c r="AG18" s="29">
        <f t="shared" si="6"/>
        <v>0.73</v>
      </c>
      <c r="AH18" s="29">
        <f t="shared" si="6"/>
        <v>0.7325</v>
      </c>
      <c r="AI18" s="29">
        <f t="shared" si="6"/>
        <v>0.735</v>
      </c>
      <c r="AJ18" s="29">
        <f t="shared" si="6"/>
        <v>0.7375</v>
      </c>
      <c r="AK18" s="29">
        <f t="shared" si="6"/>
        <v>0.74</v>
      </c>
      <c r="AL18" s="29">
        <f t="shared" si="6"/>
        <v>0.7425</v>
      </c>
      <c r="AM18" s="29">
        <f t="shared" si="6"/>
        <v>0.745</v>
      </c>
      <c r="AN18" s="29">
        <f t="shared" si="6"/>
        <v>0.7475</v>
      </c>
      <c r="AO18" s="29">
        <f t="shared" si="6"/>
        <v>0.75</v>
      </c>
      <c r="AP18" s="29">
        <f t="shared" si="6"/>
        <v>0.7525</v>
      </c>
      <c r="AQ18" s="29">
        <f t="shared" si="6"/>
        <v>0.755</v>
      </c>
      <c r="AR18" s="29">
        <f t="shared" si="6"/>
        <v>0.7575</v>
      </c>
      <c r="AS18" s="29">
        <f t="shared" si="6"/>
        <v>0.76</v>
      </c>
      <c r="AT18" s="29">
        <f t="shared" si="6"/>
        <v>0.7625</v>
      </c>
      <c r="AU18" s="29">
        <f t="shared" si="6"/>
        <v>0.765</v>
      </c>
      <c r="AV18" s="29">
        <f t="shared" si="6"/>
        <v>0.7675</v>
      </c>
      <c r="AW18" s="29">
        <f t="shared" si="6"/>
        <v>0.77</v>
      </c>
      <c r="AX18" s="29">
        <f t="shared" si="6"/>
        <v>0.7725</v>
      </c>
      <c r="AY18" s="29">
        <f t="shared" si="6"/>
        <v>0.775</v>
      </c>
      <c r="AZ18" s="29">
        <f t="shared" si="6"/>
        <v>0.7775</v>
      </c>
      <c r="BA18" s="29">
        <f t="shared" si="6"/>
        <v>0.78</v>
      </c>
      <c r="BB18" s="29">
        <f t="shared" si="6"/>
        <v>0.7825</v>
      </c>
      <c r="BC18" s="29">
        <f t="shared" si="6"/>
        <v>0.785</v>
      </c>
      <c r="BD18" s="29">
        <f t="shared" si="6"/>
        <v>0.7875</v>
      </c>
      <c r="BE18" s="29">
        <f t="shared" si="6"/>
        <v>0.79</v>
      </c>
    </row>
    <row r="19" ht="15.75" customHeight="1">
      <c r="A19" s="23" t="s">
        <v>18</v>
      </c>
      <c r="B19" s="24" t="s">
        <v>25</v>
      </c>
      <c r="C19" s="25">
        <f t="array" ref="C19">IF( B20="Short-Term", AVERAGE(F21:BE21)*B21, INDEX(F21:BE21, 1, COUNTA(F21:BE21))*B21 )</f>
        <v>0.09384615385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4" t="s">
        <v>20</v>
      </c>
      <c r="F19" s="30">
        <v>18900.0</v>
      </c>
      <c r="G19" s="30">
        <v>18800.0</v>
      </c>
      <c r="H19" s="30">
        <v>50000.0</v>
      </c>
      <c r="I19" s="30">
        <v>18600.0</v>
      </c>
      <c r="J19" s="30">
        <v>18500.0</v>
      </c>
      <c r="K19" s="30">
        <v>18400.0</v>
      </c>
      <c r="L19" s="30">
        <v>18300.0</v>
      </c>
      <c r="M19" s="30">
        <v>18200.0</v>
      </c>
      <c r="N19" s="30">
        <v>18100.0</v>
      </c>
      <c r="O19" s="30">
        <v>18000.0</v>
      </c>
      <c r="P19" s="30">
        <v>17900.0</v>
      </c>
      <c r="Q19" s="30">
        <v>17800.0</v>
      </c>
      <c r="R19" s="30">
        <v>17700.0</v>
      </c>
      <c r="S19" s="30">
        <v>17600.0</v>
      </c>
      <c r="T19" s="30">
        <v>17500.0</v>
      </c>
      <c r="U19" s="30">
        <v>17400.0</v>
      </c>
      <c r="V19" s="30">
        <v>17300.0</v>
      </c>
      <c r="W19" s="30">
        <v>17200.0</v>
      </c>
      <c r="X19" s="30">
        <v>17100.0</v>
      </c>
      <c r="Y19" s="30">
        <v>17000.0</v>
      </c>
      <c r="Z19" s="30">
        <v>16900.0</v>
      </c>
      <c r="AA19" s="30">
        <v>16800.0</v>
      </c>
      <c r="AB19" s="30">
        <v>16700.0</v>
      </c>
      <c r="AC19" s="30">
        <v>16600.0</v>
      </c>
      <c r="AD19" s="30">
        <v>16500.0</v>
      </c>
      <c r="AE19" s="30">
        <v>16400.0</v>
      </c>
      <c r="AF19" s="30">
        <v>16300.0</v>
      </c>
      <c r="AG19" s="30">
        <v>16200.0</v>
      </c>
      <c r="AH19" s="30">
        <v>16100.0</v>
      </c>
      <c r="AI19" s="30">
        <v>16000.0</v>
      </c>
      <c r="AJ19" s="30">
        <v>15900.0</v>
      </c>
      <c r="AK19" s="30">
        <v>15800.0</v>
      </c>
      <c r="AL19" s="30">
        <v>15700.0</v>
      </c>
      <c r="AM19" s="30">
        <v>15600.0</v>
      </c>
      <c r="AN19" s="30">
        <v>15500.0</v>
      </c>
      <c r="AO19" s="30">
        <v>15400.0</v>
      </c>
      <c r="AP19" s="30">
        <v>15300.0</v>
      </c>
      <c r="AQ19" s="30">
        <v>15200.0</v>
      </c>
      <c r="AR19" s="30">
        <v>15100.0</v>
      </c>
      <c r="AS19" s="30">
        <v>15000.0</v>
      </c>
      <c r="AT19" s="30">
        <v>14900.0</v>
      </c>
      <c r="AU19" s="30">
        <v>14800.0</v>
      </c>
      <c r="AV19" s="30">
        <v>14700.0</v>
      </c>
      <c r="AW19" s="30">
        <v>14600.0</v>
      </c>
      <c r="AX19" s="30">
        <v>14500.0</v>
      </c>
      <c r="AY19" s="30">
        <v>14400.0</v>
      </c>
      <c r="AZ19" s="30">
        <v>14300.0</v>
      </c>
      <c r="BA19" s="30">
        <v>14200.0</v>
      </c>
      <c r="BB19" s="30">
        <v>14100.0</v>
      </c>
      <c r="BC19" s="30">
        <v>14000.0</v>
      </c>
      <c r="BD19" s="30">
        <v>13900.0</v>
      </c>
      <c r="BE19" s="30">
        <v>13800.0</v>
      </c>
    </row>
    <row r="20" ht="15.75" customHeight="1">
      <c r="A20" s="27" t="s">
        <v>29</v>
      </c>
      <c r="B20" s="24" t="s">
        <v>28</v>
      </c>
      <c r="E20" s="24" t="s">
        <v>23</v>
      </c>
      <c r="F20" s="30">
        <v>13000.0</v>
      </c>
      <c r="G20" s="30">
        <v>13000.0</v>
      </c>
      <c r="H20" s="30">
        <v>13000.0</v>
      </c>
      <c r="I20" s="30">
        <v>13000.0</v>
      </c>
      <c r="J20" s="30">
        <v>13000.0</v>
      </c>
      <c r="K20" s="30">
        <v>13000.0</v>
      </c>
      <c r="L20" s="30">
        <v>13000.0</v>
      </c>
      <c r="M20" s="30">
        <v>13000.0</v>
      </c>
      <c r="N20" s="30">
        <v>13000.0</v>
      </c>
      <c r="O20" s="30">
        <v>13000.0</v>
      </c>
      <c r="P20" s="30">
        <v>13000.0</v>
      </c>
      <c r="Q20" s="30">
        <v>13000.0</v>
      </c>
      <c r="R20" s="30">
        <v>13000.0</v>
      </c>
      <c r="S20" s="30">
        <v>13000.0</v>
      </c>
      <c r="T20" s="30">
        <v>13000.0</v>
      </c>
      <c r="U20" s="30">
        <v>13000.0</v>
      </c>
      <c r="V20" s="30">
        <v>13000.0</v>
      </c>
      <c r="W20" s="30">
        <v>13000.0</v>
      </c>
      <c r="X20" s="30">
        <v>13000.0</v>
      </c>
      <c r="Y20" s="30">
        <v>13000.0</v>
      </c>
      <c r="Z20" s="30">
        <v>13000.0</v>
      </c>
      <c r="AA20" s="30">
        <v>13000.0</v>
      </c>
      <c r="AB20" s="30">
        <v>13000.0</v>
      </c>
      <c r="AC20" s="30">
        <v>13000.0</v>
      </c>
      <c r="AD20" s="30">
        <v>13000.0</v>
      </c>
      <c r="AE20" s="30">
        <v>13000.0</v>
      </c>
      <c r="AF20" s="30">
        <v>13000.0</v>
      </c>
      <c r="AG20" s="30">
        <v>13000.0</v>
      </c>
      <c r="AH20" s="30">
        <v>13000.0</v>
      </c>
      <c r="AI20" s="30">
        <v>13000.0</v>
      </c>
      <c r="AJ20" s="30">
        <v>13000.0</v>
      </c>
      <c r="AK20" s="30">
        <v>13000.0</v>
      </c>
      <c r="AL20" s="30">
        <v>13000.0</v>
      </c>
      <c r="AM20" s="30">
        <v>13000.0</v>
      </c>
      <c r="AN20" s="30">
        <v>13000.0</v>
      </c>
      <c r="AO20" s="30">
        <v>13000.0</v>
      </c>
      <c r="AP20" s="30">
        <v>13000.0</v>
      </c>
      <c r="AQ20" s="30">
        <v>13000.0</v>
      </c>
      <c r="AR20" s="30">
        <v>13000.0</v>
      </c>
      <c r="AS20" s="30">
        <v>13000.0</v>
      </c>
      <c r="AT20" s="30">
        <v>13000.0</v>
      </c>
      <c r="AU20" s="30">
        <v>13000.0</v>
      </c>
      <c r="AV20" s="30">
        <v>13000.0</v>
      </c>
      <c r="AW20" s="30">
        <v>13000.0</v>
      </c>
      <c r="AX20" s="30">
        <v>13000.0</v>
      </c>
      <c r="AY20" s="30">
        <v>13000.0</v>
      </c>
      <c r="AZ20" s="30">
        <v>13000.0</v>
      </c>
      <c r="BA20" s="30">
        <v>13000.0</v>
      </c>
      <c r="BB20" s="30">
        <v>13000.0</v>
      </c>
      <c r="BC20" s="30">
        <v>13000.0</v>
      </c>
      <c r="BD20" s="30">
        <v>13000.0</v>
      </c>
      <c r="BE20" s="30">
        <v>13000.0</v>
      </c>
    </row>
    <row r="21" ht="15.75" customHeight="1">
      <c r="B21" s="28">
        <v>0.1</v>
      </c>
      <c r="E21" s="24" t="s">
        <v>24</v>
      </c>
      <c r="F21" s="29">
        <f t="shared" ref="F21:BE21" si="7">IF( $B19="Maximum", F19/F20 , IF( 100%-(F19-F20)/F20 &gt; 0, 100%-(F19-F20)/F20, 0) )</f>
        <v>0.5461538462</v>
      </c>
      <c r="G21" s="29">
        <f t="shared" si="7"/>
        <v>0.5538461538</v>
      </c>
      <c r="H21" s="29">
        <f t="shared" si="7"/>
        <v>0</v>
      </c>
      <c r="I21" s="29">
        <f t="shared" si="7"/>
        <v>0.5692307692</v>
      </c>
      <c r="J21" s="29">
        <f t="shared" si="7"/>
        <v>0.5769230769</v>
      </c>
      <c r="K21" s="29">
        <f t="shared" si="7"/>
        <v>0.5846153846</v>
      </c>
      <c r="L21" s="29">
        <f t="shared" si="7"/>
        <v>0.5923076923</v>
      </c>
      <c r="M21" s="29">
        <f t="shared" si="7"/>
        <v>0.6</v>
      </c>
      <c r="N21" s="29">
        <f t="shared" si="7"/>
        <v>0.6076923077</v>
      </c>
      <c r="O21" s="29">
        <f t="shared" si="7"/>
        <v>0.6153846154</v>
      </c>
      <c r="P21" s="29">
        <f t="shared" si="7"/>
        <v>0.6230769231</v>
      </c>
      <c r="Q21" s="29">
        <f t="shared" si="7"/>
        <v>0.6307692308</v>
      </c>
      <c r="R21" s="29">
        <f t="shared" si="7"/>
        <v>0.6384615385</v>
      </c>
      <c r="S21" s="29">
        <f t="shared" si="7"/>
        <v>0.6461538462</v>
      </c>
      <c r="T21" s="29">
        <f t="shared" si="7"/>
        <v>0.6538461538</v>
      </c>
      <c r="U21" s="29">
        <f t="shared" si="7"/>
        <v>0.6615384615</v>
      </c>
      <c r="V21" s="29">
        <f t="shared" si="7"/>
        <v>0.6692307692</v>
      </c>
      <c r="W21" s="29">
        <f t="shared" si="7"/>
        <v>0.6769230769</v>
      </c>
      <c r="X21" s="29">
        <f t="shared" si="7"/>
        <v>0.6846153846</v>
      </c>
      <c r="Y21" s="29">
        <f t="shared" si="7"/>
        <v>0.6923076923</v>
      </c>
      <c r="Z21" s="29">
        <f t="shared" si="7"/>
        <v>0.7</v>
      </c>
      <c r="AA21" s="29">
        <f t="shared" si="7"/>
        <v>0.7076923077</v>
      </c>
      <c r="AB21" s="29">
        <f t="shared" si="7"/>
        <v>0.7153846154</v>
      </c>
      <c r="AC21" s="29">
        <f t="shared" si="7"/>
        <v>0.7230769231</v>
      </c>
      <c r="AD21" s="29">
        <f t="shared" si="7"/>
        <v>0.7307692308</v>
      </c>
      <c r="AE21" s="29">
        <f t="shared" si="7"/>
        <v>0.7384615385</v>
      </c>
      <c r="AF21" s="29">
        <f t="shared" si="7"/>
        <v>0.7461538462</v>
      </c>
      <c r="AG21" s="29">
        <f t="shared" si="7"/>
        <v>0.7538461538</v>
      </c>
      <c r="AH21" s="29">
        <f t="shared" si="7"/>
        <v>0.7615384615</v>
      </c>
      <c r="AI21" s="29">
        <f t="shared" si="7"/>
        <v>0.7692307692</v>
      </c>
      <c r="AJ21" s="29">
        <f t="shared" si="7"/>
        <v>0.7769230769</v>
      </c>
      <c r="AK21" s="29">
        <f t="shared" si="7"/>
        <v>0.7846153846</v>
      </c>
      <c r="AL21" s="29">
        <f t="shared" si="7"/>
        <v>0.7923076923</v>
      </c>
      <c r="AM21" s="29">
        <f t="shared" si="7"/>
        <v>0.8</v>
      </c>
      <c r="AN21" s="29">
        <f t="shared" si="7"/>
        <v>0.8076923077</v>
      </c>
      <c r="AO21" s="29">
        <f t="shared" si="7"/>
        <v>0.8153846154</v>
      </c>
      <c r="AP21" s="29">
        <f t="shared" si="7"/>
        <v>0.8230769231</v>
      </c>
      <c r="AQ21" s="29">
        <f t="shared" si="7"/>
        <v>0.8307692308</v>
      </c>
      <c r="AR21" s="29">
        <f t="shared" si="7"/>
        <v>0.8384615385</v>
      </c>
      <c r="AS21" s="29">
        <f t="shared" si="7"/>
        <v>0.8461538462</v>
      </c>
      <c r="AT21" s="29">
        <f t="shared" si="7"/>
        <v>0.8538461538</v>
      </c>
      <c r="AU21" s="29">
        <f t="shared" si="7"/>
        <v>0.8615384615</v>
      </c>
      <c r="AV21" s="29">
        <f t="shared" si="7"/>
        <v>0.8692307692</v>
      </c>
      <c r="AW21" s="29">
        <f t="shared" si="7"/>
        <v>0.8769230769</v>
      </c>
      <c r="AX21" s="29">
        <f t="shared" si="7"/>
        <v>0.8846153846</v>
      </c>
      <c r="AY21" s="29">
        <f t="shared" si="7"/>
        <v>0.8923076923</v>
      </c>
      <c r="AZ21" s="29">
        <f t="shared" si="7"/>
        <v>0.9</v>
      </c>
      <c r="BA21" s="29">
        <f t="shared" si="7"/>
        <v>0.9076923077</v>
      </c>
      <c r="BB21" s="29">
        <f t="shared" si="7"/>
        <v>0.9153846154</v>
      </c>
      <c r="BC21" s="29">
        <f t="shared" si="7"/>
        <v>0.9230769231</v>
      </c>
      <c r="BD21" s="29">
        <f t="shared" si="7"/>
        <v>0.9307692308</v>
      </c>
      <c r="BE21" s="29">
        <f t="shared" si="7"/>
        <v>0.9384615385</v>
      </c>
    </row>
    <row r="22" ht="15.75" customHeight="1">
      <c r="A22" s="31"/>
      <c r="B22" s="24"/>
      <c r="C22" s="32"/>
      <c r="D22" s="32"/>
      <c r="E22" s="8"/>
    </row>
    <row r="23" ht="15.75" customHeight="1">
      <c r="A23" s="31"/>
      <c r="B23" s="24"/>
      <c r="C23" s="32"/>
      <c r="D23" s="32"/>
      <c r="E23" s="8"/>
    </row>
    <row r="24" ht="15.75" customHeight="1">
      <c r="A24" s="18" t="s">
        <v>30</v>
      </c>
      <c r="B24" s="19"/>
      <c r="C24" s="20">
        <f>SUMIFS(C25:C1013,A25:A1013,A25)</f>
        <v>0.2096153846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ht="15.75" customHeight="1">
      <c r="A25" s="23" t="s">
        <v>30</v>
      </c>
      <c r="B25" s="24" t="s">
        <v>25</v>
      </c>
      <c r="C25" s="25">
        <f t="array" ref="C25">IF( B26="Short-Term", AVERAGE(F27:BE27)*B27, INDEX(F27:BE27, 1, COUNTA(F27:BE27))*B27 )</f>
        <v>0.2096153846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24" t="s">
        <v>20</v>
      </c>
      <c r="F25" s="33">
        <v>1.0</v>
      </c>
      <c r="G25" s="33">
        <v>0.9583333333333334</v>
      </c>
      <c r="H25" s="33">
        <v>0.9166666666666666</v>
      </c>
      <c r="I25" s="33">
        <v>0.625</v>
      </c>
      <c r="J25" s="33">
        <v>0.5833333333333334</v>
      </c>
      <c r="K25" s="33">
        <v>0.75</v>
      </c>
      <c r="L25" s="33">
        <v>1.0</v>
      </c>
      <c r="M25" s="33">
        <v>0.9583333333333334</v>
      </c>
      <c r="N25" s="33">
        <v>0.9166666666666666</v>
      </c>
      <c r="O25" s="33">
        <v>0.625</v>
      </c>
      <c r="P25" s="33">
        <v>0.5833333333333334</v>
      </c>
      <c r="Q25" s="33">
        <v>0.75</v>
      </c>
      <c r="R25" s="33">
        <v>1.0</v>
      </c>
      <c r="S25" s="33">
        <v>0.9583333333333334</v>
      </c>
      <c r="T25" s="33">
        <v>0.9166666666666666</v>
      </c>
      <c r="U25" s="33">
        <v>0.625</v>
      </c>
      <c r="V25" s="33">
        <v>0.5833333333333334</v>
      </c>
      <c r="W25" s="33">
        <v>0.75</v>
      </c>
      <c r="X25" s="33">
        <v>1.0</v>
      </c>
      <c r="Y25" s="33">
        <v>0.9583333333333334</v>
      </c>
      <c r="Z25" s="33">
        <v>0.9166666666666666</v>
      </c>
      <c r="AA25" s="33">
        <v>0.625</v>
      </c>
      <c r="AB25" s="33">
        <v>0.5833333333333334</v>
      </c>
      <c r="AC25" s="33">
        <v>0.75</v>
      </c>
      <c r="AD25" s="33">
        <v>1.0</v>
      </c>
      <c r="AE25" s="33">
        <v>0.9583333333333334</v>
      </c>
      <c r="AF25" s="33">
        <v>0.9166666666666666</v>
      </c>
      <c r="AG25" s="33">
        <v>0.625</v>
      </c>
      <c r="AH25" s="33">
        <v>0.5833333333333334</v>
      </c>
      <c r="AI25" s="33">
        <v>0.75</v>
      </c>
      <c r="AJ25" s="33">
        <v>1.0</v>
      </c>
      <c r="AK25" s="33">
        <v>0.9583333333333334</v>
      </c>
      <c r="AL25" s="33">
        <v>0.9166666666666666</v>
      </c>
      <c r="AM25" s="33">
        <v>0.625</v>
      </c>
      <c r="AN25" s="33">
        <v>0.5833333333333334</v>
      </c>
      <c r="AO25" s="33">
        <v>0.75</v>
      </c>
      <c r="AP25" s="33">
        <v>1.0</v>
      </c>
      <c r="AQ25" s="33">
        <v>0.9583333333333334</v>
      </c>
      <c r="AR25" s="33">
        <v>0.9166666666666666</v>
      </c>
      <c r="AS25" s="33">
        <v>0.625</v>
      </c>
      <c r="AT25" s="33">
        <v>0.5833333333333334</v>
      </c>
      <c r="AU25" s="33">
        <v>0.75</v>
      </c>
      <c r="AV25" s="33">
        <v>1.0</v>
      </c>
      <c r="AW25" s="33">
        <v>0.9583333333333334</v>
      </c>
      <c r="AX25" s="33">
        <v>0.9166666666666666</v>
      </c>
      <c r="AY25" s="33">
        <v>0.625</v>
      </c>
      <c r="AZ25" s="33">
        <v>0.5833333333333334</v>
      </c>
      <c r="BA25" s="33">
        <v>0.75</v>
      </c>
      <c r="BB25" s="33">
        <v>1.0</v>
      </c>
      <c r="BC25" s="33">
        <v>0.9583333333333334</v>
      </c>
      <c r="BD25" s="33">
        <v>0.9166666666666666</v>
      </c>
      <c r="BE25" s="33">
        <v>0.625</v>
      </c>
    </row>
    <row r="26" ht="15.75" customHeight="1">
      <c r="A26" s="27" t="s">
        <v>31</v>
      </c>
      <c r="B26" s="24" t="s">
        <v>22</v>
      </c>
      <c r="E26" s="24" t="s">
        <v>23</v>
      </c>
      <c r="F26" s="34">
        <v>0.4166666666666667</v>
      </c>
      <c r="G26" s="34">
        <v>0.4166666666666667</v>
      </c>
      <c r="H26" s="34">
        <v>0.4166666666666667</v>
      </c>
      <c r="I26" s="34">
        <v>0.4166666666666667</v>
      </c>
      <c r="J26" s="34">
        <v>0.4166666666666667</v>
      </c>
      <c r="K26" s="34">
        <v>0.4166666666666667</v>
      </c>
      <c r="L26" s="34">
        <v>0.4166666666666667</v>
      </c>
      <c r="M26" s="34">
        <v>0.4166666666666667</v>
      </c>
      <c r="N26" s="34">
        <v>0.4166666666666667</v>
      </c>
      <c r="O26" s="34">
        <v>0.4166666666666667</v>
      </c>
      <c r="P26" s="34">
        <v>0.4166666666666667</v>
      </c>
      <c r="Q26" s="34">
        <v>0.4166666666666667</v>
      </c>
      <c r="R26" s="34">
        <v>0.4166666666666667</v>
      </c>
      <c r="S26" s="34">
        <v>0.4166666666666667</v>
      </c>
      <c r="T26" s="34">
        <v>0.4166666666666667</v>
      </c>
      <c r="U26" s="34">
        <v>0.4166666666666667</v>
      </c>
      <c r="V26" s="34">
        <v>0.4166666666666667</v>
      </c>
      <c r="W26" s="34">
        <v>0.4166666666666667</v>
      </c>
      <c r="X26" s="34">
        <v>0.4166666666666667</v>
      </c>
      <c r="Y26" s="34">
        <v>0.4166666666666667</v>
      </c>
      <c r="Z26" s="34">
        <v>0.4166666666666667</v>
      </c>
      <c r="AA26" s="34">
        <v>0.4166666666666667</v>
      </c>
      <c r="AB26" s="34">
        <v>0.4166666666666667</v>
      </c>
      <c r="AC26" s="34">
        <v>0.4166666666666667</v>
      </c>
      <c r="AD26" s="34">
        <v>0.4166666666666667</v>
      </c>
      <c r="AE26" s="34">
        <v>0.4166666666666667</v>
      </c>
      <c r="AF26" s="34">
        <v>0.4166666666666667</v>
      </c>
      <c r="AG26" s="34">
        <v>0.4166666666666667</v>
      </c>
      <c r="AH26" s="34">
        <v>0.4166666666666667</v>
      </c>
      <c r="AI26" s="34">
        <v>0.4166666666666667</v>
      </c>
      <c r="AJ26" s="34">
        <v>0.4166666666666667</v>
      </c>
      <c r="AK26" s="34">
        <v>0.4166666666666667</v>
      </c>
      <c r="AL26" s="34">
        <v>0.4166666666666667</v>
      </c>
      <c r="AM26" s="34">
        <v>0.4166666666666667</v>
      </c>
      <c r="AN26" s="34">
        <v>0.4166666666666667</v>
      </c>
      <c r="AO26" s="34">
        <v>0.4166666666666667</v>
      </c>
      <c r="AP26" s="34">
        <v>0.4166666666666667</v>
      </c>
      <c r="AQ26" s="34">
        <v>0.4166666666666667</v>
      </c>
      <c r="AR26" s="34">
        <v>0.4166666666666667</v>
      </c>
      <c r="AS26" s="34">
        <v>0.4166666666666667</v>
      </c>
      <c r="AT26" s="34">
        <v>0.4166666666666667</v>
      </c>
      <c r="AU26" s="34">
        <v>0.4166666666666667</v>
      </c>
      <c r="AV26" s="34">
        <v>0.4166666666666667</v>
      </c>
      <c r="AW26" s="34">
        <v>0.4166666666666667</v>
      </c>
      <c r="AX26" s="34">
        <v>0.4166666666666667</v>
      </c>
      <c r="AY26" s="34">
        <v>0.4166666666666667</v>
      </c>
      <c r="AZ26" s="34">
        <v>0.4166666666666667</v>
      </c>
      <c r="BA26" s="34">
        <v>0.4166666666666667</v>
      </c>
      <c r="BB26" s="34">
        <v>0.4166666666666667</v>
      </c>
      <c r="BC26" s="34">
        <v>0.4166666666666667</v>
      </c>
      <c r="BD26" s="34">
        <v>0.4166666666666667</v>
      </c>
      <c r="BE26" s="34">
        <v>0.4166666666666667</v>
      </c>
    </row>
    <row r="27" ht="15.75" customHeight="1">
      <c r="B27" s="28">
        <v>1.0</v>
      </c>
      <c r="E27" s="24" t="s">
        <v>24</v>
      </c>
      <c r="F27" s="29">
        <f t="shared" ref="F27:BE27" si="8">IF( $B25="Maximum", F25/F26 , IF( 100%-(F25-F26)/F26 &gt; 0, 100%-(F25-F26)/F26, 0) )</f>
        <v>0</v>
      </c>
      <c r="G27" s="29">
        <f t="shared" si="8"/>
        <v>0</v>
      </c>
      <c r="H27" s="29">
        <f t="shared" si="8"/>
        <v>0</v>
      </c>
      <c r="I27" s="29">
        <f t="shared" si="8"/>
        <v>0.5</v>
      </c>
      <c r="J27" s="29">
        <f t="shared" si="8"/>
        <v>0.6</v>
      </c>
      <c r="K27" s="29">
        <f t="shared" si="8"/>
        <v>0.2</v>
      </c>
      <c r="L27" s="29">
        <f t="shared" si="8"/>
        <v>0</v>
      </c>
      <c r="M27" s="29">
        <f t="shared" si="8"/>
        <v>0</v>
      </c>
      <c r="N27" s="29">
        <f t="shared" si="8"/>
        <v>0</v>
      </c>
      <c r="O27" s="29">
        <f t="shared" si="8"/>
        <v>0.5</v>
      </c>
      <c r="P27" s="29">
        <f t="shared" si="8"/>
        <v>0.6</v>
      </c>
      <c r="Q27" s="29">
        <f t="shared" si="8"/>
        <v>0.2</v>
      </c>
      <c r="R27" s="29">
        <f t="shared" si="8"/>
        <v>0</v>
      </c>
      <c r="S27" s="29">
        <f t="shared" si="8"/>
        <v>0</v>
      </c>
      <c r="T27" s="29">
        <f t="shared" si="8"/>
        <v>0</v>
      </c>
      <c r="U27" s="29">
        <f t="shared" si="8"/>
        <v>0.5</v>
      </c>
      <c r="V27" s="29">
        <f t="shared" si="8"/>
        <v>0.6</v>
      </c>
      <c r="W27" s="29">
        <f t="shared" si="8"/>
        <v>0.2</v>
      </c>
      <c r="X27" s="29">
        <f t="shared" si="8"/>
        <v>0</v>
      </c>
      <c r="Y27" s="29">
        <f t="shared" si="8"/>
        <v>0</v>
      </c>
      <c r="Z27" s="29">
        <f t="shared" si="8"/>
        <v>0</v>
      </c>
      <c r="AA27" s="29">
        <f t="shared" si="8"/>
        <v>0.5</v>
      </c>
      <c r="AB27" s="29">
        <f t="shared" si="8"/>
        <v>0.6</v>
      </c>
      <c r="AC27" s="29">
        <f t="shared" si="8"/>
        <v>0.2</v>
      </c>
      <c r="AD27" s="29">
        <f t="shared" si="8"/>
        <v>0</v>
      </c>
      <c r="AE27" s="29">
        <f t="shared" si="8"/>
        <v>0</v>
      </c>
      <c r="AF27" s="29">
        <f t="shared" si="8"/>
        <v>0</v>
      </c>
      <c r="AG27" s="29">
        <f t="shared" si="8"/>
        <v>0.5</v>
      </c>
      <c r="AH27" s="29">
        <f t="shared" si="8"/>
        <v>0.6</v>
      </c>
      <c r="AI27" s="29">
        <f t="shared" si="8"/>
        <v>0.2</v>
      </c>
      <c r="AJ27" s="29">
        <f t="shared" si="8"/>
        <v>0</v>
      </c>
      <c r="AK27" s="29">
        <f t="shared" si="8"/>
        <v>0</v>
      </c>
      <c r="AL27" s="29">
        <f t="shared" si="8"/>
        <v>0</v>
      </c>
      <c r="AM27" s="29">
        <f t="shared" si="8"/>
        <v>0.5</v>
      </c>
      <c r="AN27" s="29">
        <f t="shared" si="8"/>
        <v>0.6</v>
      </c>
      <c r="AO27" s="29">
        <f t="shared" si="8"/>
        <v>0.2</v>
      </c>
      <c r="AP27" s="29">
        <f t="shared" si="8"/>
        <v>0</v>
      </c>
      <c r="AQ27" s="29">
        <f t="shared" si="8"/>
        <v>0</v>
      </c>
      <c r="AR27" s="29">
        <f t="shared" si="8"/>
        <v>0</v>
      </c>
      <c r="AS27" s="29">
        <f t="shared" si="8"/>
        <v>0.5</v>
      </c>
      <c r="AT27" s="29">
        <f t="shared" si="8"/>
        <v>0.6</v>
      </c>
      <c r="AU27" s="29">
        <f t="shared" si="8"/>
        <v>0.2</v>
      </c>
      <c r="AV27" s="29">
        <f t="shared" si="8"/>
        <v>0</v>
      </c>
      <c r="AW27" s="29">
        <f t="shared" si="8"/>
        <v>0</v>
      </c>
      <c r="AX27" s="29">
        <f t="shared" si="8"/>
        <v>0</v>
      </c>
      <c r="AY27" s="29">
        <f t="shared" si="8"/>
        <v>0.5</v>
      </c>
      <c r="AZ27" s="29">
        <f t="shared" si="8"/>
        <v>0.6</v>
      </c>
      <c r="BA27" s="29">
        <f t="shared" si="8"/>
        <v>0.2</v>
      </c>
      <c r="BB27" s="29">
        <f t="shared" si="8"/>
        <v>0</v>
      </c>
      <c r="BC27" s="29">
        <f t="shared" si="8"/>
        <v>0</v>
      </c>
      <c r="BD27" s="29">
        <f t="shared" si="8"/>
        <v>0</v>
      </c>
      <c r="BE27" s="29">
        <f t="shared" si="8"/>
        <v>0.5</v>
      </c>
    </row>
    <row r="28" ht="15.75" customHeight="1">
      <c r="A28" s="31"/>
      <c r="B28" s="24"/>
      <c r="C28" s="32"/>
      <c r="D28" s="32"/>
      <c r="E28" s="8"/>
    </row>
    <row r="29" ht="15.75" customHeight="1">
      <c r="A29" s="31"/>
      <c r="B29" s="24"/>
      <c r="C29" s="32"/>
      <c r="D29" s="32"/>
      <c r="E29" s="8"/>
    </row>
    <row r="30" ht="15.75" customHeight="1">
      <c r="A30" s="18" t="s">
        <v>32</v>
      </c>
      <c r="B30" s="19"/>
      <c r="C30" s="20">
        <f>SUMIFS(C31:C1013,A31:A1013,A31)</f>
        <v>0.7252884615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ht="15.75" customHeight="1">
      <c r="A31" s="23" t="s">
        <v>32</v>
      </c>
      <c r="B31" s="24" t="s">
        <v>19</v>
      </c>
      <c r="C31" s="25">
        <f t="array" ref="C31">IF( B32="Short-Term", AVERAGE(F33:BE33)*B33, INDEX(F33:BE33, 1, COUNTA(F33:BE33))*B33 )</f>
        <v>0.3661538462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24" t="s">
        <v>20</v>
      </c>
      <c r="F31" s="26">
        <f t="shared" ref="F31:BE31" si="9">RANDBETWEEN(1,50)</f>
        <v>12</v>
      </c>
      <c r="G31" s="26">
        <f t="shared" si="9"/>
        <v>3</v>
      </c>
      <c r="H31" s="26">
        <f t="shared" si="9"/>
        <v>45</v>
      </c>
      <c r="I31" s="26">
        <f t="shared" si="9"/>
        <v>44</v>
      </c>
      <c r="J31" s="26">
        <f t="shared" si="9"/>
        <v>41</v>
      </c>
      <c r="K31" s="26">
        <f t="shared" si="9"/>
        <v>37</v>
      </c>
      <c r="L31" s="26">
        <f t="shared" si="9"/>
        <v>2</v>
      </c>
      <c r="M31" s="26">
        <f t="shared" si="9"/>
        <v>28</v>
      </c>
      <c r="N31" s="26">
        <f t="shared" si="9"/>
        <v>22</v>
      </c>
      <c r="O31" s="26">
        <f t="shared" si="9"/>
        <v>24</v>
      </c>
      <c r="P31" s="26">
        <f t="shared" si="9"/>
        <v>28</v>
      </c>
      <c r="Q31" s="26">
        <f t="shared" si="9"/>
        <v>38</v>
      </c>
      <c r="R31" s="26">
        <f t="shared" si="9"/>
        <v>37</v>
      </c>
      <c r="S31" s="26">
        <f t="shared" si="9"/>
        <v>32</v>
      </c>
      <c r="T31" s="26">
        <f t="shared" si="9"/>
        <v>36</v>
      </c>
      <c r="U31" s="26">
        <f t="shared" si="9"/>
        <v>10</v>
      </c>
      <c r="V31" s="26">
        <f t="shared" si="9"/>
        <v>15</v>
      </c>
      <c r="W31" s="26">
        <f t="shared" si="9"/>
        <v>38</v>
      </c>
      <c r="X31" s="26">
        <f t="shared" si="9"/>
        <v>21</v>
      </c>
      <c r="Y31" s="26">
        <f t="shared" si="9"/>
        <v>8</v>
      </c>
      <c r="Z31" s="26">
        <f t="shared" si="9"/>
        <v>50</v>
      </c>
      <c r="AA31" s="26">
        <f t="shared" si="9"/>
        <v>20</v>
      </c>
      <c r="AB31" s="26">
        <f t="shared" si="9"/>
        <v>3</v>
      </c>
      <c r="AC31" s="26">
        <f t="shared" si="9"/>
        <v>44</v>
      </c>
      <c r="AD31" s="26">
        <f t="shared" si="9"/>
        <v>1</v>
      </c>
      <c r="AE31" s="26">
        <f t="shared" si="9"/>
        <v>31</v>
      </c>
      <c r="AF31" s="26">
        <f t="shared" si="9"/>
        <v>46</v>
      </c>
      <c r="AG31" s="26">
        <f t="shared" si="9"/>
        <v>12</v>
      </c>
      <c r="AH31" s="26">
        <f t="shared" si="9"/>
        <v>40</v>
      </c>
      <c r="AI31" s="26">
        <f t="shared" si="9"/>
        <v>50</v>
      </c>
      <c r="AJ31" s="26">
        <f t="shared" si="9"/>
        <v>43</v>
      </c>
      <c r="AK31" s="26">
        <f t="shared" si="9"/>
        <v>4</v>
      </c>
      <c r="AL31" s="26">
        <f t="shared" si="9"/>
        <v>50</v>
      </c>
      <c r="AM31" s="26">
        <f t="shared" si="9"/>
        <v>8</v>
      </c>
      <c r="AN31" s="26">
        <f t="shared" si="9"/>
        <v>44</v>
      </c>
      <c r="AO31" s="26">
        <f t="shared" si="9"/>
        <v>49</v>
      </c>
      <c r="AP31" s="26">
        <f t="shared" si="9"/>
        <v>48</v>
      </c>
      <c r="AQ31" s="26">
        <f t="shared" si="9"/>
        <v>7</v>
      </c>
      <c r="AR31" s="26">
        <f t="shared" si="9"/>
        <v>30</v>
      </c>
      <c r="AS31" s="26">
        <f t="shared" si="9"/>
        <v>11</v>
      </c>
      <c r="AT31" s="26">
        <f t="shared" si="9"/>
        <v>6</v>
      </c>
      <c r="AU31" s="26">
        <f t="shared" si="9"/>
        <v>31</v>
      </c>
      <c r="AV31" s="26">
        <f t="shared" si="9"/>
        <v>32</v>
      </c>
      <c r="AW31" s="26">
        <f t="shared" si="9"/>
        <v>1</v>
      </c>
      <c r="AX31" s="26">
        <f t="shared" si="9"/>
        <v>1</v>
      </c>
      <c r="AY31" s="26">
        <f t="shared" si="9"/>
        <v>29</v>
      </c>
      <c r="AZ31" s="26">
        <f t="shared" si="9"/>
        <v>32</v>
      </c>
      <c r="BA31" s="26">
        <f t="shared" si="9"/>
        <v>21</v>
      </c>
      <c r="BB31" s="26">
        <f t="shared" si="9"/>
        <v>35</v>
      </c>
      <c r="BC31" s="26">
        <f t="shared" si="9"/>
        <v>39</v>
      </c>
      <c r="BD31" s="26">
        <f t="shared" si="9"/>
        <v>4</v>
      </c>
      <c r="BE31" s="26">
        <f t="shared" si="9"/>
        <v>17</v>
      </c>
    </row>
    <row r="32" ht="15.75" customHeight="1">
      <c r="A32" s="27" t="s">
        <v>33</v>
      </c>
      <c r="B32" s="24" t="s">
        <v>22</v>
      </c>
      <c r="E32" s="24" t="s">
        <v>23</v>
      </c>
      <c r="F32" s="26">
        <v>50.0</v>
      </c>
      <c r="G32" s="26">
        <v>50.0</v>
      </c>
      <c r="H32" s="26">
        <v>50.0</v>
      </c>
      <c r="I32" s="26">
        <v>50.0</v>
      </c>
      <c r="J32" s="26">
        <v>50.0</v>
      </c>
      <c r="K32" s="26">
        <v>50.0</v>
      </c>
      <c r="L32" s="26">
        <v>50.0</v>
      </c>
      <c r="M32" s="26">
        <v>50.0</v>
      </c>
      <c r="N32" s="26">
        <v>50.0</v>
      </c>
      <c r="O32" s="26">
        <v>50.0</v>
      </c>
      <c r="P32" s="26">
        <v>50.0</v>
      </c>
      <c r="Q32" s="26">
        <v>50.0</v>
      </c>
      <c r="R32" s="26">
        <v>50.0</v>
      </c>
      <c r="S32" s="26">
        <v>50.0</v>
      </c>
      <c r="T32" s="26">
        <v>50.0</v>
      </c>
      <c r="U32" s="26">
        <v>50.0</v>
      </c>
      <c r="V32" s="26">
        <v>50.0</v>
      </c>
      <c r="W32" s="26">
        <v>50.0</v>
      </c>
      <c r="X32" s="26">
        <v>50.0</v>
      </c>
      <c r="Y32" s="26">
        <v>50.0</v>
      </c>
      <c r="Z32" s="26">
        <v>50.0</v>
      </c>
      <c r="AA32" s="26">
        <v>50.0</v>
      </c>
      <c r="AB32" s="26">
        <v>50.0</v>
      </c>
      <c r="AC32" s="26">
        <v>50.0</v>
      </c>
      <c r="AD32" s="26">
        <v>50.0</v>
      </c>
      <c r="AE32" s="26">
        <v>50.0</v>
      </c>
      <c r="AF32" s="26">
        <v>50.0</v>
      </c>
      <c r="AG32" s="26">
        <v>50.0</v>
      </c>
      <c r="AH32" s="26">
        <v>50.0</v>
      </c>
      <c r="AI32" s="26">
        <v>50.0</v>
      </c>
      <c r="AJ32" s="26">
        <v>50.0</v>
      </c>
      <c r="AK32" s="26">
        <v>50.0</v>
      </c>
      <c r="AL32" s="26">
        <v>50.0</v>
      </c>
      <c r="AM32" s="26">
        <v>50.0</v>
      </c>
      <c r="AN32" s="26">
        <v>50.0</v>
      </c>
      <c r="AO32" s="26">
        <v>50.0</v>
      </c>
      <c r="AP32" s="26">
        <v>50.0</v>
      </c>
      <c r="AQ32" s="26">
        <v>50.0</v>
      </c>
      <c r="AR32" s="26">
        <v>50.0</v>
      </c>
      <c r="AS32" s="26">
        <v>50.0</v>
      </c>
      <c r="AT32" s="26">
        <v>50.0</v>
      </c>
      <c r="AU32" s="26">
        <v>50.0</v>
      </c>
      <c r="AV32" s="26">
        <v>50.0</v>
      </c>
      <c r="AW32" s="26">
        <v>50.0</v>
      </c>
      <c r="AX32" s="26">
        <v>50.0</v>
      </c>
      <c r="AY32" s="26">
        <v>50.0</v>
      </c>
      <c r="AZ32" s="26">
        <v>50.0</v>
      </c>
      <c r="BA32" s="26">
        <v>50.0</v>
      </c>
      <c r="BB32" s="26">
        <v>50.0</v>
      </c>
      <c r="BC32" s="26">
        <v>50.0</v>
      </c>
      <c r="BD32" s="26">
        <v>50.0</v>
      </c>
      <c r="BE32" s="26">
        <v>50.0</v>
      </c>
    </row>
    <row r="33" ht="15.75" customHeight="1">
      <c r="B33" s="28">
        <v>0.7</v>
      </c>
      <c r="E33" s="24" t="s">
        <v>24</v>
      </c>
      <c r="F33" s="29">
        <f t="shared" ref="F33:BE33" si="10">IF( $B31="Maximum", F31/F32 , IF( 100%-(F31-F32)/F32 &gt; 0, 100%-(F31-F32)/F32, 0) )</f>
        <v>0.24</v>
      </c>
      <c r="G33" s="29">
        <f t="shared" si="10"/>
        <v>0.06</v>
      </c>
      <c r="H33" s="29">
        <f t="shared" si="10"/>
        <v>0.9</v>
      </c>
      <c r="I33" s="29">
        <f t="shared" si="10"/>
        <v>0.88</v>
      </c>
      <c r="J33" s="29">
        <f t="shared" si="10"/>
        <v>0.82</v>
      </c>
      <c r="K33" s="29">
        <f t="shared" si="10"/>
        <v>0.74</v>
      </c>
      <c r="L33" s="29">
        <f t="shared" si="10"/>
        <v>0.04</v>
      </c>
      <c r="M33" s="29">
        <f t="shared" si="10"/>
        <v>0.56</v>
      </c>
      <c r="N33" s="29">
        <f t="shared" si="10"/>
        <v>0.44</v>
      </c>
      <c r="O33" s="29">
        <f t="shared" si="10"/>
        <v>0.48</v>
      </c>
      <c r="P33" s="29">
        <f t="shared" si="10"/>
        <v>0.56</v>
      </c>
      <c r="Q33" s="29">
        <f t="shared" si="10"/>
        <v>0.76</v>
      </c>
      <c r="R33" s="29">
        <f t="shared" si="10"/>
        <v>0.74</v>
      </c>
      <c r="S33" s="29">
        <f t="shared" si="10"/>
        <v>0.64</v>
      </c>
      <c r="T33" s="29">
        <f t="shared" si="10"/>
        <v>0.72</v>
      </c>
      <c r="U33" s="29">
        <f t="shared" si="10"/>
        <v>0.2</v>
      </c>
      <c r="V33" s="29">
        <f t="shared" si="10"/>
        <v>0.3</v>
      </c>
      <c r="W33" s="29">
        <f t="shared" si="10"/>
        <v>0.76</v>
      </c>
      <c r="X33" s="29">
        <f t="shared" si="10"/>
        <v>0.42</v>
      </c>
      <c r="Y33" s="29">
        <f t="shared" si="10"/>
        <v>0.16</v>
      </c>
      <c r="Z33" s="29">
        <f t="shared" si="10"/>
        <v>1</v>
      </c>
      <c r="AA33" s="29">
        <f t="shared" si="10"/>
        <v>0.4</v>
      </c>
      <c r="AB33" s="29">
        <f t="shared" si="10"/>
        <v>0.06</v>
      </c>
      <c r="AC33" s="29">
        <f t="shared" si="10"/>
        <v>0.88</v>
      </c>
      <c r="AD33" s="29">
        <f t="shared" si="10"/>
        <v>0.02</v>
      </c>
      <c r="AE33" s="29">
        <f t="shared" si="10"/>
        <v>0.62</v>
      </c>
      <c r="AF33" s="29">
        <f t="shared" si="10"/>
        <v>0.92</v>
      </c>
      <c r="AG33" s="29">
        <f t="shared" si="10"/>
        <v>0.24</v>
      </c>
      <c r="AH33" s="29">
        <f t="shared" si="10"/>
        <v>0.8</v>
      </c>
      <c r="AI33" s="29">
        <f t="shared" si="10"/>
        <v>1</v>
      </c>
      <c r="AJ33" s="29">
        <f t="shared" si="10"/>
        <v>0.86</v>
      </c>
      <c r="AK33" s="29">
        <f t="shared" si="10"/>
        <v>0.08</v>
      </c>
      <c r="AL33" s="29">
        <f t="shared" si="10"/>
        <v>1</v>
      </c>
      <c r="AM33" s="29">
        <f t="shared" si="10"/>
        <v>0.16</v>
      </c>
      <c r="AN33" s="29">
        <f t="shared" si="10"/>
        <v>0.88</v>
      </c>
      <c r="AO33" s="29">
        <f t="shared" si="10"/>
        <v>0.98</v>
      </c>
      <c r="AP33" s="29">
        <f t="shared" si="10"/>
        <v>0.96</v>
      </c>
      <c r="AQ33" s="29">
        <f t="shared" si="10"/>
        <v>0.14</v>
      </c>
      <c r="AR33" s="29">
        <f t="shared" si="10"/>
        <v>0.6</v>
      </c>
      <c r="AS33" s="29">
        <f t="shared" si="10"/>
        <v>0.22</v>
      </c>
      <c r="AT33" s="29">
        <f t="shared" si="10"/>
        <v>0.12</v>
      </c>
      <c r="AU33" s="29">
        <f t="shared" si="10"/>
        <v>0.62</v>
      </c>
      <c r="AV33" s="29">
        <f t="shared" si="10"/>
        <v>0.64</v>
      </c>
      <c r="AW33" s="29">
        <f t="shared" si="10"/>
        <v>0.02</v>
      </c>
      <c r="AX33" s="29">
        <f t="shared" si="10"/>
        <v>0.02</v>
      </c>
      <c r="AY33" s="29">
        <f t="shared" si="10"/>
        <v>0.58</v>
      </c>
      <c r="AZ33" s="29">
        <f t="shared" si="10"/>
        <v>0.64</v>
      </c>
      <c r="BA33" s="29">
        <f t="shared" si="10"/>
        <v>0.42</v>
      </c>
      <c r="BB33" s="29">
        <f t="shared" si="10"/>
        <v>0.7</v>
      </c>
      <c r="BC33" s="29">
        <f t="shared" si="10"/>
        <v>0.78</v>
      </c>
      <c r="BD33" s="29">
        <f t="shared" si="10"/>
        <v>0.08</v>
      </c>
      <c r="BE33" s="29">
        <f t="shared" si="10"/>
        <v>0.34</v>
      </c>
    </row>
    <row r="34" ht="15.75" customHeight="1">
      <c r="A34" s="23" t="s">
        <v>32</v>
      </c>
      <c r="B34" s="24" t="s">
        <v>19</v>
      </c>
      <c r="C34" s="25">
        <f t="array" ref="C34">IF( B35="Short-Term", AVERAGE(F36:BE36)*B36, INDEX(F36:BE36, 1, COUNTA(F36:BE36))*B36 )</f>
        <v>0.02798076923</v>
      </c>
      <c r="D34" s="6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4" t="s">
        <v>20</v>
      </c>
      <c r="F34" s="26">
        <f t="shared" ref="F34:BE34" si="11">RANDBETWEEN(1,50)</f>
        <v>16</v>
      </c>
      <c r="G34" s="26">
        <f t="shared" si="11"/>
        <v>29</v>
      </c>
      <c r="H34" s="26">
        <f t="shared" si="11"/>
        <v>6</v>
      </c>
      <c r="I34" s="26">
        <f t="shared" si="11"/>
        <v>16</v>
      </c>
      <c r="J34" s="26">
        <f t="shared" si="11"/>
        <v>13</v>
      </c>
      <c r="K34" s="26">
        <f t="shared" si="11"/>
        <v>37</v>
      </c>
      <c r="L34" s="26">
        <f t="shared" si="11"/>
        <v>3</v>
      </c>
      <c r="M34" s="26">
        <f t="shared" si="11"/>
        <v>13</v>
      </c>
      <c r="N34" s="26">
        <f t="shared" si="11"/>
        <v>8</v>
      </c>
      <c r="O34" s="26">
        <f t="shared" si="11"/>
        <v>44</v>
      </c>
      <c r="P34" s="26">
        <f t="shared" si="11"/>
        <v>40</v>
      </c>
      <c r="Q34" s="26">
        <f t="shared" si="11"/>
        <v>47</v>
      </c>
      <c r="R34" s="26">
        <f t="shared" si="11"/>
        <v>50</v>
      </c>
      <c r="S34" s="26">
        <f t="shared" si="11"/>
        <v>13</v>
      </c>
      <c r="T34" s="26">
        <f t="shared" si="11"/>
        <v>23</v>
      </c>
      <c r="U34" s="26">
        <f t="shared" si="11"/>
        <v>29</v>
      </c>
      <c r="V34" s="26">
        <f t="shared" si="11"/>
        <v>24</v>
      </c>
      <c r="W34" s="26">
        <f t="shared" si="11"/>
        <v>35</v>
      </c>
      <c r="X34" s="26">
        <f t="shared" si="11"/>
        <v>43</v>
      </c>
      <c r="Y34" s="26">
        <f t="shared" si="11"/>
        <v>48</v>
      </c>
      <c r="Z34" s="26">
        <f t="shared" si="11"/>
        <v>38</v>
      </c>
      <c r="AA34" s="26">
        <f t="shared" si="11"/>
        <v>23</v>
      </c>
      <c r="AB34" s="26">
        <f t="shared" si="11"/>
        <v>37</v>
      </c>
      <c r="AC34" s="26">
        <f t="shared" si="11"/>
        <v>47</v>
      </c>
      <c r="AD34" s="26">
        <f t="shared" si="11"/>
        <v>22</v>
      </c>
      <c r="AE34" s="26">
        <f t="shared" si="11"/>
        <v>37</v>
      </c>
      <c r="AF34" s="26">
        <f t="shared" si="11"/>
        <v>43</v>
      </c>
      <c r="AG34" s="26">
        <f t="shared" si="11"/>
        <v>13</v>
      </c>
      <c r="AH34" s="26">
        <f t="shared" si="11"/>
        <v>31</v>
      </c>
      <c r="AI34" s="26">
        <f t="shared" si="11"/>
        <v>37</v>
      </c>
      <c r="AJ34" s="26">
        <f t="shared" si="11"/>
        <v>42</v>
      </c>
      <c r="AK34" s="26">
        <f t="shared" si="11"/>
        <v>25</v>
      </c>
      <c r="AL34" s="26">
        <f t="shared" si="11"/>
        <v>37</v>
      </c>
      <c r="AM34" s="26">
        <f t="shared" si="11"/>
        <v>6</v>
      </c>
      <c r="AN34" s="26">
        <f t="shared" si="11"/>
        <v>40</v>
      </c>
      <c r="AO34" s="26">
        <f t="shared" si="11"/>
        <v>19</v>
      </c>
      <c r="AP34" s="26">
        <f t="shared" si="11"/>
        <v>38</v>
      </c>
      <c r="AQ34" s="26">
        <f t="shared" si="11"/>
        <v>23</v>
      </c>
      <c r="AR34" s="26">
        <f t="shared" si="11"/>
        <v>45</v>
      </c>
      <c r="AS34" s="26">
        <f t="shared" si="11"/>
        <v>35</v>
      </c>
      <c r="AT34" s="26">
        <f t="shared" si="11"/>
        <v>39</v>
      </c>
      <c r="AU34" s="26">
        <f t="shared" si="11"/>
        <v>35</v>
      </c>
      <c r="AV34" s="26">
        <f t="shared" si="11"/>
        <v>40</v>
      </c>
      <c r="AW34" s="26">
        <f t="shared" si="11"/>
        <v>11</v>
      </c>
      <c r="AX34" s="26">
        <f t="shared" si="11"/>
        <v>1</v>
      </c>
      <c r="AY34" s="26">
        <f t="shared" si="11"/>
        <v>12</v>
      </c>
      <c r="AZ34" s="26">
        <f t="shared" si="11"/>
        <v>5</v>
      </c>
      <c r="BA34" s="26">
        <f t="shared" si="11"/>
        <v>27</v>
      </c>
      <c r="BB34" s="26">
        <f t="shared" si="11"/>
        <v>50</v>
      </c>
      <c r="BC34" s="26">
        <f t="shared" si="11"/>
        <v>13</v>
      </c>
      <c r="BD34" s="26">
        <f t="shared" si="11"/>
        <v>35</v>
      </c>
      <c r="BE34" s="26">
        <f t="shared" si="11"/>
        <v>12</v>
      </c>
    </row>
    <row r="35" ht="15.75" customHeight="1">
      <c r="A35" s="27" t="s">
        <v>34</v>
      </c>
      <c r="B35" s="24" t="s">
        <v>22</v>
      </c>
      <c r="E35" s="24" t="s">
        <v>23</v>
      </c>
      <c r="F35" s="26">
        <v>100.0</v>
      </c>
      <c r="G35" s="26">
        <v>100.0</v>
      </c>
      <c r="H35" s="26">
        <v>100.0</v>
      </c>
      <c r="I35" s="26">
        <v>100.0</v>
      </c>
      <c r="J35" s="26">
        <v>100.0</v>
      </c>
      <c r="K35" s="26">
        <v>100.0</v>
      </c>
      <c r="L35" s="26">
        <v>100.0</v>
      </c>
      <c r="M35" s="26">
        <v>100.0</v>
      </c>
      <c r="N35" s="26">
        <v>100.0</v>
      </c>
      <c r="O35" s="26">
        <v>100.0</v>
      </c>
      <c r="P35" s="26">
        <v>100.0</v>
      </c>
      <c r="Q35" s="26">
        <v>100.0</v>
      </c>
      <c r="R35" s="26">
        <v>100.0</v>
      </c>
      <c r="S35" s="26">
        <v>100.0</v>
      </c>
      <c r="T35" s="26">
        <v>100.0</v>
      </c>
      <c r="U35" s="26">
        <v>100.0</v>
      </c>
      <c r="V35" s="26">
        <v>100.0</v>
      </c>
      <c r="W35" s="26">
        <v>100.0</v>
      </c>
      <c r="X35" s="26">
        <v>100.0</v>
      </c>
      <c r="Y35" s="26">
        <v>100.0</v>
      </c>
      <c r="Z35" s="26">
        <v>100.0</v>
      </c>
      <c r="AA35" s="26">
        <v>100.0</v>
      </c>
      <c r="AB35" s="26">
        <v>100.0</v>
      </c>
      <c r="AC35" s="26">
        <v>100.0</v>
      </c>
      <c r="AD35" s="26">
        <v>100.0</v>
      </c>
      <c r="AE35" s="26">
        <v>100.0</v>
      </c>
      <c r="AF35" s="26">
        <v>100.0</v>
      </c>
      <c r="AG35" s="26">
        <v>100.0</v>
      </c>
      <c r="AH35" s="26">
        <v>100.0</v>
      </c>
      <c r="AI35" s="26">
        <v>100.0</v>
      </c>
      <c r="AJ35" s="26">
        <v>100.0</v>
      </c>
      <c r="AK35" s="26">
        <v>100.0</v>
      </c>
      <c r="AL35" s="26">
        <v>100.0</v>
      </c>
      <c r="AM35" s="26">
        <v>100.0</v>
      </c>
      <c r="AN35" s="26">
        <v>100.0</v>
      </c>
      <c r="AO35" s="26">
        <v>100.0</v>
      </c>
      <c r="AP35" s="26">
        <v>100.0</v>
      </c>
      <c r="AQ35" s="26">
        <v>100.0</v>
      </c>
      <c r="AR35" s="26">
        <v>100.0</v>
      </c>
      <c r="AS35" s="26">
        <v>100.0</v>
      </c>
      <c r="AT35" s="26">
        <v>100.0</v>
      </c>
      <c r="AU35" s="26">
        <v>100.0</v>
      </c>
      <c r="AV35" s="26">
        <v>100.0</v>
      </c>
      <c r="AW35" s="26">
        <v>100.0</v>
      </c>
      <c r="AX35" s="26">
        <v>100.0</v>
      </c>
      <c r="AY35" s="26">
        <v>100.0</v>
      </c>
      <c r="AZ35" s="26">
        <v>100.0</v>
      </c>
      <c r="BA35" s="26">
        <v>100.0</v>
      </c>
      <c r="BB35" s="26">
        <v>100.0</v>
      </c>
      <c r="BC35" s="26">
        <v>100.0</v>
      </c>
      <c r="BD35" s="26">
        <v>100.0</v>
      </c>
      <c r="BE35" s="26">
        <v>100.0</v>
      </c>
    </row>
    <row r="36" ht="15.75" customHeight="1">
      <c r="B36" s="28">
        <v>0.1</v>
      </c>
      <c r="E36" s="24" t="s">
        <v>24</v>
      </c>
      <c r="F36" s="29">
        <f t="shared" ref="F36:BE36" si="12">IF( $B34="Maximum", F34/F35 , IF( 100%-(F34-F35)/F35 &gt; 0, 100%-(F34-F35)/F35, 0) )</f>
        <v>0.16</v>
      </c>
      <c r="G36" s="29">
        <f t="shared" si="12"/>
        <v>0.29</v>
      </c>
      <c r="H36" s="29">
        <f t="shared" si="12"/>
        <v>0.06</v>
      </c>
      <c r="I36" s="29">
        <f t="shared" si="12"/>
        <v>0.16</v>
      </c>
      <c r="J36" s="29">
        <f t="shared" si="12"/>
        <v>0.13</v>
      </c>
      <c r="K36" s="29">
        <f t="shared" si="12"/>
        <v>0.37</v>
      </c>
      <c r="L36" s="29">
        <f t="shared" si="12"/>
        <v>0.03</v>
      </c>
      <c r="M36" s="29">
        <f t="shared" si="12"/>
        <v>0.13</v>
      </c>
      <c r="N36" s="29">
        <f t="shared" si="12"/>
        <v>0.08</v>
      </c>
      <c r="O36" s="29">
        <f t="shared" si="12"/>
        <v>0.44</v>
      </c>
      <c r="P36" s="29">
        <f t="shared" si="12"/>
        <v>0.4</v>
      </c>
      <c r="Q36" s="29">
        <f t="shared" si="12"/>
        <v>0.47</v>
      </c>
      <c r="R36" s="29">
        <f t="shared" si="12"/>
        <v>0.5</v>
      </c>
      <c r="S36" s="29">
        <f t="shared" si="12"/>
        <v>0.13</v>
      </c>
      <c r="T36" s="29">
        <f t="shared" si="12"/>
        <v>0.23</v>
      </c>
      <c r="U36" s="29">
        <f t="shared" si="12"/>
        <v>0.29</v>
      </c>
      <c r="V36" s="29">
        <f t="shared" si="12"/>
        <v>0.24</v>
      </c>
      <c r="W36" s="29">
        <f t="shared" si="12"/>
        <v>0.35</v>
      </c>
      <c r="X36" s="29">
        <f t="shared" si="12"/>
        <v>0.43</v>
      </c>
      <c r="Y36" s="29">
        <f t="shared" si="12"/>
        <v>0.48</v>
      </c>
      <c r="Z36" s="29">
        <f t="shared" si="12"/>
        <v>0.38</v>
      </c>
      <c r="AA36" s="29">
        <f t="shared" si="12"/>
        <v>0.23</v>
      </c>
      <c r="AB36" s="29">
        <f t="shared" si="12"/>
        <v>0.37</v>
      </c>
      <c r="AC36" s="29">
        <f t="shared" si="12"/>
        <v>0.47</v>
      </c>
      <c r="AD36" s="29">
        <f t="shared" si="12"/>
        <v>0.22</v>
      </c>
      <c r="AE36" s="29">
        <f t="shared" si="12"/>
        <v>0.37</v>
      </c>
      <c r="AF36" s="29">
        <f t="shared" si="12"/>
        <v>0.43</v>
      </c>
      <c r="AG36" s="29">
        <f t="shared" si="12"/>
        <v>0.13</v>
      </c>
      <c r="AH36" s="29">
        <f t="shared" si="12"/>
        <v>0.31</v>
      </c>
      <c r="AI36" s="29">
        <f t="shared" si="12"/>
        <v>0.37</v>
      </c>
      <c r="AJ36" s="29">
        <f t="shared" si="12"/>
        <v>0.42</v>
      </c>
      <c r="AK36" s="29">
        <f t="shared" si="12"/>
        <v>0.25</v>
      </c>
      <c r="AL36" s="29">
        <f t="shared" si="12"/>
        <v>0.37</v>
      </c>
      <c r="AM36" s="29">
        <f t="shared" si="12"/>
        <v>0.06</v>
      </c>
      <c r="AN36" s="29">
        <f t="shared" si="12"/>
        <v>0.4</v>
      </c>
      <c r="AO36" s="29">
        <f t="shared" si="12"/>
        <v>0.19</v>
      </c>
      <c r="AP36" s="29">
        <f t="shared" si="12"/>
        <v>0.38</v>
      </c>
      <c r="AQ36" s="29">
        <f t="shared" si="12"/>
        <v>0.23</v>
      </c>
      <c r="AR36" s="29">
        <f t="shared" si="12"/>
        <v>0.45</v>
      </c>
      <c r="AS36" s="29">
        <f t="shared" si="12"/>
        <v>0.35</v>
      </c>
      <c r="AT36" s="29">
        <f t="shared" si="12"/>
        <v>0.39</v>
      </c>
      <c r="AU36" s="29">
        <f t="shared" si="12"/>
        <v>0.35</v>
      </c>
      <c r="AV36" s="29">
        <f t="shared" si="12"/>
        <v>0.4</v>
      </c>
      <c r="AW36" s="29">
        <f t="shared" si="12"/>
        <v>0.11</v>
      </c>
      <c r="AX36" s="29">
        <f t="shared" si="12"/>
        <v>0.01</v>
      </c>
      <c r="AY36" s="29">
        <f t="shared" si="12"/>
        <v>0.12</v>
      </c>
      <c r="AZ36" s="29">
        <f t="shared" si="12"/>
        <v>0.05</v>
      </c>
      <c r="BA36" s="29">
        <f t="shared" si="12"/>
        <v>0.27</v>
      </c>
      <c r="BB36" s="29">
        <f t="shared" si="12"/>
        <v>0.5</v>
      </c>
      <c r="BC36" s="29">
        <f t="shared" si="12"/>
        <v>0.13</v>
      </c>
      <c r="BD36" s="29">
        <f t="shared" si="12"/>
        <v>0.35</v>
      </c>
      <c r="BE36" s="29">
        <f t="shared" si="12"/>
        <v>0.12</v>
      </c>
    </row>
    <row r="37" ht="15.75" customHeight="1">
      <c r="A37" s="23" t="s">
        <v>32</v>
      </c>
      <c r="B37" s="24" t="s">
        <v>25</v>
      </c>
      <c r="C37" s="25">
        <f t="array" ref="C37">IF( B38="Short-Term", AVERAGE(F39:BE39)*B39, INDEX(F39:BE39, 1, COUNTA(F39:BE39))*B39 )</f>
        <v>0.3311538462</v>
      </c>
      <c r="D37" s="6" t="str">
        <f>IFERROR(__xludf.DUMMYFUNCTION("IF(B38=""Short-Term"", SPARKLINE(F39:BE39,IF(B37=""Maximum"", {""charttype"",""column"";""color"",""green""}, {""charttype"",""column"";""color"",""purple""})), SPARKLINE(INDEX(F39:BE39, 1, COUNTA(F39:BE39)) ,IF(B37=""Maximum"", {""charttype"",""bar"";""m"&amp;"ax"",100%;""color1"",""green""}, {""charttype"",""bar"";""max"",100%;""color1"",""purple""})) ) "),"")</f>
        <v/>
      </c>
      <c r="E37" s="24" t="s">
        <v>20</v>
      </c>
      <c r="F37" s="26">
        <v>3000.0</v>
      </c>
      <c r="G37" s="26">
        <v>2900.0</v>
      </c>
      <c r="H37" s="26">
        <v>2800.0</v>
      </c>
      <c r="I37" s="26">
        <v>2700.0</v>
      </c>
      <c r="J37" s="26">
        <v>2600.0</v>
      </c>
      <c r="K37" s="26">
        <v>2500.0</v>
      </c>
      <c r="L37" s="26">
        <v>2400.0</v>
      </c>
      <c r="M37" s="26">
        <v>2300.0</v>
      </c>
      <c r="N37" s="26">
        <v>2200.0</v>
      </c>
      <c r="O37" s="26">
        <v>2100.0</v>
      </c>
      <c r="P37" s="26">
        <v>2000.0</v>
      </c>
      <c r="Q37" s="26">
        <v>1900.0</v>
      </c>
      <c r="R37" s="26">
        <v>1800.0</v>
      </c>
      <c r="S37" s="26">
        <v>1700.0</v>
      </c>
      <c r="T37" s="26">
        <v>1600.0</v>
      </c>
      <c r="U37" s="26">
        <v>1500.0</v>
      </c>
      <c r="V37" s="26">
        <v>1400.0</v>
      </c>
      <c r="W37" s="26">
        <v>1300.0</v>
      </c>
      <c r="X37" s="26">
        <v>1200.0</v>
      </c>
      <c r="Y37" s="26">
        <v>1100.0</v>
      </c>
      <c r="Z37" s="26">
        <v>1000.0</v>
      </c>
      <c r="AA37" s="26">
        <v>900.0</v>
      </c>
      <c r="AB37" s="26">
        <v>800.0</v>
      </c>
      <c r="AC37" s="26">
        <v>700.0</v>
      </c>
      <c r="AD37" s="26">
        <v>600.0</v>
      </c>
      <c r="AE37" s="26">
        <v>500.0</v>
      </c>
      <c r="AF37" s="26">
        <v>400.0</v>
      </c>
      <c r="AG37" s="26">
        <v>300.0</v>
      </c>
      <c r="AH37" s="26">
        <v>200.0</v>
      </c>
      <c r="AI37" s="26">
        <v>100.0</v>
      </c>
      <c r="AJ37" s="26">
        <v>0.0</v>
      </c>
      <c r="AK37" s="26">
        <v>-100.0</v>
      </c>
      <c r="AL37" s="26">
        <v>-200.0</v>
      </c>
      <c r="AM37" s="26">
        <v>-300.0</v>
      </c>
      <c r="AN37" s="26">
        <v>-400.0</v>
      </c>
      <c r="AO37" s="26">
        <v>-500.0</v>
      </c>
      <c r="AP37" s="26">
        <v>-600.0</v>
      </c>
      <c r="AQ37" s="26">
        <v>-700.0</v>
      </c>
      <c r="AR37" s="26">
        <v>-800.0</v>
      </c>
      <c r="AS37" s="26">
        <v>-900.0</v>
      </c>
      <c r="AT37" s="26">
        <v>-1000.0</v>
      </c>
      <c r="AU37" s="26">
        <v>-1100.0</v>
      </c>
      <c r="AV37" s="26">
        <v>-1200.0</v>
      </c>
      <c r="AW37" s="26">
        <v>-1300.0</v>
      </c>
      <c r="AX37" s="26">
        <v>-1400.0</v>
      </c>
      <c r="AY37" s="26">
        <v>-1500.0</v>
      </c>
      <c r="AZ37" s="26">
        <v>-1600.0</v>
      </c>
      <c r="BA37" s="26">
        <v>-1700.0</v>
      </c>
      <c r="BB37" s="26">
        <v>-1800.0</v>
      </c>
      <c r="BC37" s="26">
        <v>-1900.0</v>
      </c>
      <c r="BD37" s="26">
        <v>-2000.0</v>
      </c>
      <c r="BE37" s="26">
        <v>-2100.0</v>
      </c>
    </row>
    <row r="38" ht="15.75" customHeight="1">
      <c r="A38" s="27" t="s">
        <v>35</v>
      </c>
      <c r="B38" s="24" t="s">
        <v>22</v>
      </c>
      <c r="E38" s="24" t="s">
        <v>23</v>
      </c>
      <c r="F38" s="26">
        <v>1000.0</v>
      </c>
      <c r="G38" s="26">
        <v>1000.0</v>
      </c>
      <c r="H38" s="26">
        <v>1000.0</v>
      </c>
      <c r="I38" s="26">
        <v>1000.0</v>
      </c>
      <c r="J38" s="26">
        <v>1000.0</v>
      </c>
      <c r="K38" s="26">
        <v>1000.0</v>
      </c>
      <c r="L38" s="26">
        <v>1000.0</v>
      </c>
      <c r="M38" s="26">
        <v>1000.0</v>
      </c>
      <c r="N38" s="26">
        <v>1000.0</v>
      </c>
      <c r="O38" s="26">
        <v>1000.0</v>
      </c>
      <c r="P38" s="26">
        <v>1000.0</v>
      </c>
      <c r="Q38" s="26">
        <v>1000.0</v>
      </c>
      <c r="R38" s="26">
        <v>1000.0</v>
      </c>
      <c r="S38" s="26">
        <v>1000.0</v>
      </c>
      <c r="T38" s="26">
        <v>1000.0</v>
      </c>
      <c r="U38" s="26">
        <v>1000.0</v>
      </c>
      <c r="V38" s="26">
        <v>1000.0</v>
      </c>
      <c r="W38" s="26">
        <v>1000.0</v>
      </c>
      <c r="X38" s="26">
        <v>1000.0</v>
      </c>
      <c r="Y38" s="26">
        <v>1000.0</v>
      </c>
      <c r="Z38" s="26">
        <v>1000.0</v>
      </c>
      <c r="AA38" s="26">
        <v>1000.0</v>
      </c>
      <c r="AB38" s="26">
        <v>1000.0</v>
      </c>
      <c r="AC38" s="26">
        <v>1000.0</v>
      </c>
      <c r="AD38" s="26">
        <v>1000.0</v>
      </c>
      <c r="AE38" s="26">
        <v>1000.0</v>
      </c>
      <c r="AF38" s="26">
        <v>1000.0</v>
      </c>
      <c r="AG38" s="26">
        <v>1000.0</v>
      </c>
      <c r="AH38" s="26">
        <v>1000.0</v>
      </c>
      <c r="AI38" s="26">
        <v>1000.0</v>
      </c>
      <c r="AJ38" s="26">
        <v>1000.0</v>
      </c>
      <c r="AK38" s="26">
        <v>1000.0</v>
      </c>
      <c r="AL38" s="26">
        <v>1000.0</v>
      </c>
      <c r="AM38" s="26">
        <v>1000.0</v>
      </c>
      <c r="AN38" s="26">
        <v>1000.0</v>
      </c>
      <c r="AO38" s="26">
        <v>1000.0</v>
      </c>
      <c r="AP38" s="26">
        <v>1000.0</v>
      </c>
      <c r="AQ38" s="26">
        <v>1000.0</v>
      </c>
      <c r="AR38" s="26">
        <v>1000.0</v>
      </c>
      <c r="AS38" s="26">
        <v>1000.0</v>
      </c>
      <c r="AT38" s="26">
        <v>1000.0</v>
      </c>
      <c r="AU38" s="26">
        <v>1000.0</v>
      </c>
      <c r="AV38" s="26">
        <v>1000.0</v>
      </c>
      <c r="AW38" s="26">
        <v>1000.0</v>
      </c>
      <c r="AX38" s="26">
        <v>1000.0</v>
      </c>
      <c r="AY38" s="26">
        <v>1000.0</v>
      </c>
      <c r="AZ38" s="26">
        <v>1000.0</v>
      </c>
      <c r="BA38" s="26">
        <v>1000.0</v>
      </c>
      <c r="BB38" s="26">
        <v>1000.0</v>
      </c>
      <c r="BC38" s="26">
        <v>1000.0</v>
      </c>
      <c r="BD38" s="26">
        <v>1000.0</v>
      </c>
      <c r="BE38" s="26">
        <v>1000.0</v>
      </c>
    </row>
    <row r="39" ht="15.75" customHeight="1">
      <c r="B39" s="28">
        <v>0.2</v>
      </c>
      <c r="E39" s="24" t="s">
        <v>24</v>
      </c>
      <c r="F39" s="29">
        <f t="shared" ref="F39:BE39" si="13">IF( $B37="Maximum", F37/F38 , IF( 100%-(F37-F38)/F38 &gt; 0, 100%-(F37-F38)/F38, 0) )</f>
        <v>0</v>
      </c>
      <c r="G39" s="29">
        <f t="shared" si="13"/>
        <v>0</v>
      </c>
      <c r="H39" s="29">
        <f t="shared" si="13"/>
        <v>0</v>
      </c>
      <c r="I39" s="29">
        <f t="shared" si="13"/>
        <v>0</v>
      </c>
      <c r="J39" s="29">
        <f t="shared" si="13"/>
        <v>0</v>
      </c>
      <c r="K39" s="29">
        <f t="shared" si="13"/>
        <v>0</v>
      </c>
      <c r="L39" s="29">
        <f t="shared" si="13"/>
        <v>0</v>
      </c>
      <c r="M39" s="29">
        <f t="shared" si="13"/>
        <v>0</v>
      </c>
      <c r="N39" s="29">
        <f t="shared" si="13"/>
        <v>0</v>
      </c>
      <c r="O39" s="29">
        <f t="shared" si="13"/>
        <v>0</v>
      </c>
      <c r="P39" s="29">
        <f t="shared" si="13"/>
        <v>0</v>
      </c>
      <c r="Q39" s="29">
        <f t="shared" si="13"/>
        <v>0.1</v>
      </c>
      <c r="R39" s="29">
        <f t="shared" si="13"/>
        <v>0.2</v>
      </c>
      <c r="S39" s="29">
        <f t="shared" si="13"/>
        <v>0.3</v>
      </c>
      <c r="T39" s="29">
        <f t="shared" si="13"/>
        <v>0.4</v>
      </c>
      <c r="U39" s="29">
        <f t="shared" si="13"/>
        <v>0.5</v>
      </c>
      <c r="V39" s="29">
        <f t="shared" si="13"/>
        <v>0.6</v>
      </c>
      <c r="W39" s="29">
        <f t="shared" si="13"/>
        <v>0.7</v>
      </c>
      <c r="X39" s="29">
        <f t="shared" si="13"/>
        <v>0.8</v>
      </c>
      <c r="Y39" s="29">
        <f t="shared" si="13"/>
        <v>0.9</v>
      </c>
      <c r="Z39" s="29">
        <f t="shared" si="13"/>
        <v>1</v>
      </c>
      <c r="AA39" s="29">
        <f t="shared" si="13"/>
        <v>1.1</v>
      </c>
      <c r="AB39" s="29">
        <f t="shared" si="13"/>
        <v>1.2</v>
      </c>
      <c r="AC39" s="29">
        <f t="shared" si="13"/>
        <v>1.3</v>
      </c>
      <c r="AD39" s="29">
        <f t="shared" si="13"/>
        <v>1.4</v>
      </c>
      <c r="AE39" s="29">
        <f t="shared" si="13"/>
        <v>1.5</v>
      </c>
      <c r="AF39" s="29">
        <f t="shared" si="13"/>
        <v>1.6</v>
      </c>
      <c r="AG39" s="29">
        <f t="shared" si="13"/>
        <v>1.7</v>
      </c>
      <c r="AH39" s="29">
        <f t="shared" si="13"/>
        <v>1.8</v>
      </c>
      <c r="AI39" s="29">
        <f t="shared" si="13"/>
        <v>1.9</v>
      </c>
      <c r="AJ39" s="29">
        <f t="shared" si="13"/>
        <v>2</v>
      </c>
      <c r="AK39" s="29">
        <f t="shared" si="13"/>
        <v>2.1</v>
      </c>
      <c r="AL39" s="29">
        <f t="shared" si="13"/>
        <v>2.2</v>
      </c>
      <c r="AM39" s="29">
        <f t="shared" si="13"/>
        <v>2.3</v>
      </c>
      <c r="AN39" s="29">
        <f t="shared" si="13"/>
        <v>2.4</v>
      </c>
      <c r="AO39" s="29">
        <f t="shared" si="13"/>
        <v>2.5</v>
      </c>
      <c r="AP39" s="29">
        <f t="shared" si="13"/>
        <v>2.6</v>
      </c>
      <c r="AQ39" s="29">
        <f t="shared" si="13"/>
        <v>2.7</v>
      </c>
      <c r="AR39" s="29">
        <f t="shared" si="13"/>
        <v>2.8</v>
      </c>
      <c r="AS39" s="29">
        <f t="shared" si="13"/>
        <v>2.9</v>
      </c>
      <c r="AT39" s="29">
        <f t="shared" si="13"/>
        <v>3</v>
      </c>
      <c r="AU39" s="29">
        <f t="shared" si="13"/>
        <v>3.1</v>
      </c>
      <c r="AV39" s="29">
        <f t="shared" si="13"/>
        <v>3.2</v>
      </c>
      <c r="AW39" s="29">
        <f t="shared" si="13"/>
        <v>3.3</v>
      </c>
      <c r="AX39" s="29">
        <f t="shared" si="13"/>
        <v>3.4</v>
      </c>
      <c r="AY39" s="29">
        <f t="shared" si="13"/>
        <v>3.5</v>
      </c>
      <c r="AZ39" s="29">
        <f t="shared" si="13"/>
        <v>3.6</v>
      </c>
      <c r="BA39" s="29">
        <f t="shared" si="13"/>
        <v>3.7</v>
      </c>
      <c r="BB39" s="29">
        <f t="shared" si="13"/>
        <v>3.8</v>
      </c>
      <c r="BC39" s="29">
        <f t="shared" si="13"/>
        <v>3.9</v>
      </c>
      <c r="BD39" s="29">
        <f t="shared" si="13"/>
        <v>4</v>
      </c>
      <c r="BE39" s="29">
        <f t="shared" si="13"/>
        <v>4.1</v>
      </c>
    </row>
    <row r="40" ht="15.75" customHeight="1">
      <c r="A40" s="31"/>
      <c r="B40" s="24"/>
      <c r="C40" s="32"/>
      <c r="D40" s="32"/>
      <c r="E40" s="8"/>
    </row>
    <row r="41" ht="15.75" customHeight="1">
      <c r="A41" s="7"/>
      <c r="B41" s="24"/>
      <c r="C41" s="32"/>
    </row>
    <row r="42" ht="15.75" customHeight="1">
      <c r="A42" s="7"/>
      <c r="B42" s="8"/>
      <c r="E42" s="8"/>
      <c r="G42" s="35"/>
    </row>
    <row r="43" ht="15.75" customHeight="1">
      <c r="A43" s="7"/>
      <c r="B43" s="24"/>
      <c r="C43" s="32"/>
      <c r="E43" s="8"/>
    </row>
    <row r="44" ht="15.75" customHeight="1">
      <c r="A44" s="7"/>
      <c r="B44" s="24"/>
      <c r="C44" s="32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  <row r="988" ht="15.75" customHeight="1">
      <c r="A988" s="7"/>
      <c r="B988" s="8"/>
      <c r="E988" s="8"/>
    </row>
    <row r="989" ht="15.75" customHeight="1">
      <c r="A989" s="7"/>
      <c r="B989" s="8"/>
      <c r="E989" s="8"/>
    </row>
    <row r="990" ht="15.75" customHeight="1">
      <c r="A990" s="7"/>
      <c r="B990" s="8"/>
      <c r="E990" s="8"/>
    </row>
    <row r="991" ht="15.75" customHeight="1">
      <c r="A991" s="7"/>
      <c r="B991" s="8"/>
      <c r="E991" s="8"/>
    </row>
    <row r="992" ht="15.75" customHeight="1">
      <c r="A992" s="7"/>
      <c r="B992" s="8"/>
      <c r="E992" s="8"/>
    </row>
    <row r="993" ht="15.75" customHeight="1">
      <c r="A993" s="7"/>
      <c r="B993" s="8"/>
      <c r="E993" s="8"/>
    </row>
    <row r="994" ht="15.75" customHeight="1">
      <c r="A994" s="7"/>
      <c r="B994" s="8"/>
      <c r="E994" s="8"/>
    </row>
    <row r="995" ht="15.75" customHeight="1">
      <c r="A995" s="7"/>
      <c r="B995" s="8"/>
      <c r="E995" s="8"/>
    </row>
    <row r="996" ht="15.75" customHeight="1">
      <c r="A996" s="7"/>
      <c r="B996" s="8"/>
      <c r="E996" s="8"/>
    </row>
    <row r="997" ht="15.75" customHeight="1">
      <c r="A997" s="7"/>
      <c r="B997" s="8"/>
      <c r="E997" s="8"/>
    </row>
    <row r="998" ht="15.75" customHeight="1">
      <c r="A998" s="7"/>
      <c r="B998" s="8"/>
      <c r="E998" s="8"/>
    </row>
    <row r="999" ht="15.75" customHeight="1">
      <c r="A999" s="7"/>
      <c r="B999" s="8"/>
      <c r="E999" s="8"/>
    </row>
    <row r="1000" ht="15.75" customHeight="1">
      <c r="A1000" s="7"/>
      <c r="B1000" s="8"/>
      <c r="E1000" s="8"/>
    </row>
    <row r="1001" ht="15.75" customHeight="1">
      <c r="A1001" s="7"/>
      <c r="B1001" s="8"/>
      <c r="E1001" s="8"/>
    </row>
    <row r="1002" ht="15.75" customHeight="1">
      <c r="A1002" s="7"/>
      <c r="B1002" s="8"/>
      <c r="E1002" s="8"/>
    </row>
    <row r="1003" ht="15.75" customHeight="1">
      <c r="A1003" s="7"/>
      <c r="B1003" s="8"/>
      <c r="E1003" s="8"/>
    </row>
    <row r="1004" ht="15.75" customHeight="1">
      <c r="A1004" s="7"/>
      <c r="B1004" s="8"/>
      <c r="E1004" s="8"/>
    </row>
    <row r="1005" ht="15.75" customHeight="1">
      <c r="A1005" s="7"/>
      <c r="B1005" s="8"/>
      <c r="E1005" s="8"/>
    </row>
    <row r="1006" ht="15.75" customHeight="1">
      <c r="A1006" s="7"/>
      <c r="B1006" s="8"/>
      <c r="E1006" s="8"/>
    </row>
    <row r="1007" ht="15.75" customHeight="1">
      <c r="A1007" s="7"/>
      <c r="B1007" s="8"/>
      <c r="E1007" s="8"/>
    </row>
    <row r="1008" ht="15.75" customHeight="1">
      <c r="A1008" s="7"/>
      <c r="B1008" s="8"/>
      <c r="E1008" s="8"/>
    </row>
    <row r="1009" ht="15.75" customHeight="1">
      <c r="A1009" s="7"/>
      <c r="B1009" s="8"/>
      <c r="E1009" s="8"/>
    </row>
    <row r="1010" ht="15.75" customHeight="1">
      <c r="A1010" s="7"/>
      <c r="B1010" s="8"/>
      <c r="E1010" s="8"/>
    </row>
    <row r="1011" ht="15.75" customHeight="1">
      <c r="A1011" s="7"/>
      <c r="B1011" s="8"/>
      <c r="E1011" s="8"/>
    </row>
    <row r="1012" ht="15.75" customHeight="1">
      <c r="A1012" s="7"/>
      <c r="B1012" s="8"/>
      <c r="E1012" s="8"/>
    </row>
    <row r="1013" ht="15.75" customHeight="1">
      <c r="A1013" s="7"/>
      <c r="B1013" s="8"/>
      <c r="E1013" s="8"/>
    </row>
  </sheetData>
  <mergeCells count="89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7:A18"/>
    <mergeCell ref="A20:A21"/>
    <mergeCell ref="A26:A27"/>
    <mergeCell ref="A32:A33"/>
    <mergeCell ref="A35:A36"/>
    <mergeCell ref="A38:A39"/>
    <mergeCell ref="C10:C12"/>
    <mergeCell ref="D10:D12"/>
    <mergeCell ref="A11:A12"/>
    <mergeCell ref="C13:C15"/>
    <mergeCell ref="D13:D15"/>
    <mergeCell ref="C16:C18"/>
    <mergeCell ref="D16:D18"/>
    <mergeCell ref="C34:C36"/>
    <mergeCell ref="C37:C39"/>
    <mergeCell ref="C19:C21"/>
    <mergeCell ref="D19:D21"/>
    <mergeCell ref="C25:C27"/>
    <mergeCell ref="D25:D27"/>
    <mergeCell ref="C31:C33"/>
    <mergeCell ref="D31:D33"/>
    <mergeCell ref="D34:D36"/>
    <mergeCell ref="D37:D39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3:BE13 F16:BE16 F19:BE19 F37:BE37">
    <cfRule type="cellIs" dxfId="0" priority="1" operator="greaterThanOrEqual">
      <formula>F14</formula>
    </cfRule>
  </conditionalFormatting>
  <conditionalFormatting sqref="F10:BE10 F13:BE13 F16:BE16 F19:BE19 F25:BE25 F31:BE31 F34:BE34 F37:BE37">
    <cfRule type="expression" dxfId="1" priority="2">
      <formula>AND($B10="Maximum",F10&gt;=F11)</formula>
    </cfRule>
  </conditionalFormatting>
  <conditionalFormatting sqref="F10:BE10 F13:BE13 F16:BE16 F19:BE19 F25:BE25 F31:BE31 F34:BE34 F37:BE37">
    <cfRule type="expression" dxfId="0" priority="3">
      <formula>AND($B10="Minimum",50%&gt;F12)</formula>
    </cfRule>
  </conditionalFormatting>
  <conditionalFormatting sqref="F10:BE10 F13:BE13 F16:BE16 F19:BE19 F25:BE25 F31:BE31 F34:BE34 F37:BE37">
    <cfRule type="notContainsBlanks" dxfId="2" priority="4">
      <formula>LEN(TRIM(F10))&gt;0</formula>
    </cfRule>
  </conditionalFormatting>
  <dataValidations>
    <dataValidation type="list" allowBlank="1" showErrorMessage="1" sqref="B10 B13 B16 B19 B25 B31 B34 B37">
      <formula1>"Maximum,Minimum"</formula1>
    </dataValidation>
    <dataValidation type="list" allowBlank="1" showErrorMessage="1" sqref="B11 B14 B17 B20 B26 B32 B35 B38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AVERAGEIFS(F9:F987,$E9:$E987,"% Target")</f>
        <v>0.65</v>
      </c>
      <c r="G1" s="4">
        <f t="shared" si="1"/>
        <v>0.63</v>
      </c>
      <c r="H1" s="4">
        <f t="shared" si="1"/>
        <v>0.61</v>
      </c>
      <c r="I1" s="4">
        <f t="shared" si="1"/>
        <v>0.44</v>
      </c>
      <c r="J1" s="4">
        <f t="shared" si="1"/>
        <v>0.42</v>
      </c>
      <c r="K1" s="4">
        <f t="shared" si="1"/>
        <v>0.525</v>
      </c>
      <c r="L1" s="4">
        <f t="shared" si="1"/>
        <v>0.68</v>
      </c>
      <c r="M1" s="4">
        <f t="shared" si="1"/>
        <v>0.66</v>
      </c>
      <c r="N1" s="4">
        <f t="shared" si="1"/>
        <v>0.64</v>
      </c>
      <c r="O1" s="4">
        <f t="shared" si="1"/>
        <v>0.47</v>
      </c>
      <c r="P1" s="4">
        <f t="shared" si="1"/>
        <v>0.45</v>
      </c>
      <c r="Q1" s="4">
        <f t="shared" si="1"/>
        <v>0.555</v>
      </c>
      <c r="R1" s="4">
        <f t="shared" si="1"/>
        <v>0.71</v>
      </c>
      <c r="S1" s="4">
        <f t="shared" si="1"/>
        <v>0.69</v>
      </c>
      <c r="T1" s="4">
        <f t="shared" si="1"/>
        <v>0.67</v>
      </c>
      <c r="U1" s="4">
        <f t="shared" si="1"/>
        <v>0.5</v>
      </c>
      <c r="V1" s="4">
        <f t="shared" si="1"/>
        <v>0.48</v>
      </c>
      <c r="W1" s="4">
        <f t="shared" si="1"/>
        <v>0.585</v>
      </c>
      <c r="X1" s="4">
        <f t="shared" si="1"/>
        <v>0.74</v>
      </c>
      <c r="Y1" s="4">
        <f t="shared" si="1"/>
        <v>0.72</v>
      </c>
      <c r="Z1" s="4">
        <f t="shared" si="1"/>
        <v>0.7</v>
      </c>
      <c r="AA1" s="4">
        <f t="shared" si="1"/>
        <v>0.53</v>
      </c>
      <c r="AB1" s="4">
        <f t="shared" si="1"/>
        <v>0.51</v>
      </c>
      <c r="AC1" s="4">
        <f t="shared" si="1"/>
        <v>0.615</v>
      </c>
      <c r="AD1" s="4">
        <f t="shared" si="1"/>
        <v>0.77</v>
      </c>
      <c r="AE1" s="4">
        <f t="shared" si="1"/>
        <v>0.75</v>
      </c>
      <c r="AF1" s="4">
        <f t="shared" si="1"/>
        <v>0.73</v>
      </c>
      <c r="AG1" s="4">
        <f t="shared" si="1"/>
        <v>0.56</v>
      </c>
      <c r="AH1" s="4">
        <f t="shared" si="1"/>
        <v>0.54</v>
      </c>
      <c r="AI1" s="4">
        <f t="shared" si="1"/>
        <v>0.645</v>
      </c>
      <c r="AJ1" s="4">
        <f t="shared" si="1"/>
        <v>0.8</v>
      </c>
      <c r="AK1" s="4">
        <f t="shared" si="1"/>
        <v>0.78</v>
      </c>
      <c r="AL1" s="4">
        <f t="shared" si="1"/>
        <v>0.76</v>
      </c>
      <c r="AM1" s="4">
        <f t="shared" si="1"/>
        <v>0.59</v>
      </c>
      <c r="AN1" s="4">
        <f t="shared" si="1"/>
        <v>0.57</v>
      </c>
      <c r="AO1" s="4">
        <f t="shared" si="1"/>
        <v>0.675</v>
      </c>
      <c r="AP1" s="4">
        <f t="shared" si="1"/>
        <v>0.83</v>
      </c>
      <c r="AQ1" s="4">
        <f t="shared" si="1"/>
        <v>0.81</v>
      </c>
      <c r="AR1" s="4">
        <f t="shared" si="1"/>
        <v>0.79</v>
      </c>
      <c r="AS1" s="4">
        <f t="shared" si="1"/>
        <v>0.62</v>
      </c>
      <c r="AT1" s="4">
        <f t="shared" si="1"/>
        <v>0.6</v>
      </c>
      <c r="AU1" s="4">
        <f t="shared" si="1"/>
        <v>0.705</v>
      </c>
      <c r="AV1" s="4">
        <f t="shared" si="1"/>
        <v>0.86</v>
      </c>
      <c r="AW1" s="4">
        <f t="shared" si="1"/>
        <v>0.84</v>
      </c>
      <c r="AX1" s="4">
        <f t="shared" si="1"/>
        <v>0.82</v>
      </c>
      <c r="AY1" s="4">
        <f t="shared" si="1"/>
        <v>0.65</v>
      </c>
      <c r="AZ1" s="4">
        <f t="shared" si="1"/>
        <v>0.63</v>
      </c>
      <c r="BA1" s="4">
        <f t="shared" si="1"/>
        <v>0.735</v>
      </c>
      <c r="BB1" s="4">
        <f t="shared" si="1"/>
        <v>0.89</v>
      </c>
      <c r="BC1" s="4">
        <f t="shared" si="1"/>
        <v>0.87</v>
      </c>
      <c r="BD1" s="4">
        <f t="shared" si="1"/>
        <v>0.85</v>
      </c>
      <c r="BE1" s="4">
        <f t="shared" si="1"/>
        <v>0.68</v>
      </c>
    </row>
    <row r="2" ht="15.75" customHeight="1">
      <c r="A2" s="5"/>
      <c r="E2" s="3"/>
      <c r="F2" s="6" t="str">
        <f>IFERROR(__xludf.DUMMYFUNCTION("SPARKLINE(AVERAGEIFS(F9:F987,$E9:$E987,""% Target""), {""charttype"",""column"";""ymin"",0%;""ymax"",100%;""color"",""green""})"),"")</f>
        <v/>
      </c>
      <c r="G2" s="6" t="str">
        <f>IFERROR(__xludf.DUMMYFUNCTION("SPARKLINE(AVERAGEIFS(G9:G987,$E9:$E987,""% Target""), {""charttype"",""column"";""ymin"",0%;""ymax"",100%;""color"",""green""})"),"")</f>
        <v/>
      </c>
      <c r="H2" s="6" t="str">
        <f>IFERROR(__xludf.DUMMYFUNCTION("SPARKLINE(AVERAGEIFS(H9:H987,$E9:$E987,""% Target""), {""charttype"",""column"";""ymin"",0%;""ymax"",100%;""color"",""green""})"),"")</f>
        <v/>
      </c>
      <c r="I2" s="6" t="str">
        <f>IFERROR(__xludf.DUMMYFUNCTION("SPARKLINE(AVERAGEIFS(I9:I987,$E9:$E987,""% Target""), {""charttype"",""column"";""ymin"",0%;""ymax"",100%;""color"",""green""})"),"")</f>
        <v/>
      </c>
      <c r="J2" s="6" t="str">
        <f>IFERROR(__xludf.DUMMYFUNCTION("SPARKLINE(AVERAGEIFS(J9:J987,$E9:$E987,""% Target""), {""charttype"",""column"";""ymin"",0%;""ymax"",100%;""color"",""green""})"),"")</f>
        <v/>
      </c>
      <c r="K2" s="6" t="str">
        <f>IFERROR(__xludf.DUMMYFUNCTION("SPARKLINE(AVERAGEIFS(K9:K987,$E9:$E987,""% Target""), {""charttype"",""column"";""ymin"",0%;""ymax"",100%;""color"",""green""})"),"")</f>
        <v/>
      </c>
      <c r="L2" s="6" t="str">
        <f>IFERROR(__xludf.DUMMYFUNCTION("SPARKLINE(AVERAGEIFS(L9:L987,$E9:$E987,""% Target""), {""charttype"",""column"";""ymin"",0%;""ymax"",100%;""color"",""green""})"),"")</f>
        <v/>
      </c>
      <c r="M2" s="6" t="str">
        <f>IFERROR(__xludf.DUMMYFUNCTION("SPARKLINE(AVERAGEIFS(M9:M987,$E9:$E987,""% Target""), {""charttype"",""column"";""ymin"",0%;""ymax"",100%;""color"",""green""})"),"")</f>
        <v/>
      </c>
      <c r="N2" s="6" t="str">
        <f>IFERROR(__xludf.DUMMYFUNCTION("SPARKLINE(AVERAGEIFS(N9:N987,$E9:$E987,""% Target""), {""charttype"",""column"";""ymin"",0%;""ymax"",100%;""color"",""green""})"),"")</f>
        <v/>
      </c>
      <c r="O2" s="6" t="str">
        <f>IFERROR(__xludf.DUMMYFUNCTION("SPARKLINE(AVERAGEIFS(O9:O987,$E9:$E987,""% Target""), {""charttype"",""column"";""ymin"",0%;""ymax"",100%;""color"",""green""})"),"")</f>
        <v/>
      </c>
      <c r="P2" s="6" t="str">
        <f>IFERROR(__xludf.DUMMYFUNCTION("SPARKLINE(AVERAGEIFS(P9:P987,$E9:$E987,""% Target""), {""charttype"",""column"";""ymin"",0%;""ymax"",100%;""color"",""green""})"),"")</f>
        <v/>
      </c>
      <c r="Q2" s="6" t="str">
        <f>IFERROR(__xludf.DUMMYFUNCTION("SPARKLINE(AVERAGEIFS(Q9:Q987,$E9:$E987,""% Target""), {""charttype"",""column"";""ymin"",0%;""ymax"",100%;""color"",""green""})"),"")</f>
        <v/>
      </c>
      <c r="R2" s="6" t="str">
        <f>IFERROR(__xludf.DUMMYFUNCTION("SPARKLINE(AVERAGEIFS(R9:R987,$E9:$E987,""% Target""), {""charttype"",""column"";""ymin"",0%;""ymax"",100%;""color"",""green""})"),"")</f>
        <v/>
      </c>
      <c r="S2" s="6" t="str">
        <f>IFERROR(__xludf.DUMMYFUNCTION("SPARKLINE(AVERAGEIFS(S9:S987,$E9:$E987,""% Target""), {""charttype"",""column"";""ymin"",0%;""ymax"",100%;""color"",""green""})"),"")</f>
        <v/>
      </c>
      <c r="T2" s="6" t="str">
        <f>IFERROR(__xludf.DUMMYFUNCTION("SPARKLINE(AVERAGEIFS(T9:T987,$E9:$E987,""% Target""), {""charttype"",""column"";""ymin"",0%;""ymax"",100%;""color"",""green""})"),"")</f>
        <v/>
      </c>
      <c r="U2" s="6" t="str">
        <f>IFERROR(__xludf.DUMMYFUNCTION("SPARKLINE(AVERAGEIFS(U9:U987,$E9:$E987,""% Target""), {""charttype"",""column"";""ymin"",0%;""ymax"",100%;""color"",""green""})"),"")</f>
        <v/>
      </c>
      <c r="V2" s="6" t="str">
        <f>IFERROR(__xludf.DUMMYFUNCTION("SPARKLINE(AVERAGEIFS(V9:V987,$E9:$E987,""% Target""), {""charttype"",""column"";""ymin"",0%;""ymax"",100%;""color"",""green""})"),"")</f>
        <v/>
      </c>
      <c r="W2" s="6" t="str">
        <f>IFERROR(__xludf.DUMMYFUNCTION("SPARKLINE(AVERAGEIFS(W9:W987,$E9:$E987,""% Target""), {""charttype"",""column"";""ymin"",0%;""ymax"",100%;""color"",""green""})"),"")</f>
        <v/>
      </c>
      <c r="X2" s="6" t="str">
        <f>IFERROR(__xludf.DUMMYFUNCTION("SPARKLINE(AVERAGEIFS(X9:X987,$E9:$E987,""% Target""), {""charttype"",""column"";""ymin"",0%;""ymax"",100%;""color"",""green""})"),"")</f>
        <v/>
      </c>
      <c r="Y2" s="6" t="str">
        <f>IFERROR(__xludf.DUMMYFUNCTION("SPARKLINE(AVERAGEIFS(Y9:Y987,$E9:$E987,""% Target""), {""charttype"",""column"";""ymin"",0%;""ymax"",100%;""color"",""green""})"),"")</f>
        <v/>
      </c>
      <c r="Z2" s="6" t="str">
        <f>IFERROR(__xludf.DUMMYFUNCTION("SPARKLINE(AVERAGEIFS(Z9:Z987,$E9:$E987,""% Target""), {""charttype"",""column"";""ymin"",0%;""ymax"",100%;""color"",""green""})"),"")</f>
        <v/>
      </c>
      <c r="AA2" s="6" t="str">
        <f>IFERROR(__xludf.DUMMYFUNCTION("SPARKLINE(AVERAGEIFS(AA9:AA987,$E9:$E987,""% Target""), {""charttype"",""column"";""ymin"",0%;""ymax"",100%;""color"",""green""})"),"")</f>
        <v/>
      </c>
      <c r="AB2" s="6" t="str">
        <f>IFERROR(__xludf.DUMMYFUNCTION("SPARKLINE(AVERAGEIFS(AB9:AB987,$E9:$E987,""% Target""), {""charttype"",""column"";""ymin"",0%;""ymax"",100%;""color"",""green""})"),"")</f>
        <v/>
      </c>
      <c r="AC2" s="6" t="str">
        <f>IFERROR(__xludf.DUMMYFUNCTION("SPARKLINE(AVERAGEIFS(AC9:AC987,$E9:$E987,""% Target""), {""charttype"",""column"";""ymin"",0%;""ymax"",100%;""color"",""green""})"),"")</f>
        <v/>
      </c>
      <c r="AD2" s="6" t="str">
        <f>IFERROR(__xludf.DUMMYFUNCTION("SPARKLINE(AVERAGEIFS(AD9:AD987,$E9:$E987,""% Target""), {""charttype"",""column"";""ymin"",0%;""ymax"",100%;""color"",""green""})"),"")</f>
        <v/>
      </c>
      <c r="AE2" s="6" t="str">
        <f>IFERROR(__xludf.DUMMYFUNCTION("SPARKLINE(AVERAGEIFS(AE9:AE987,$E9:$E987,""% Target""), {""charttype"",""column"";""ymin"",0%;""ymax"",100%;""color"",""green""})"),"")</f>
        <v/>
      </c>
      <c r="AF2" s="6" t="str">
        <f>IFERROR(__xludf.DUMMYFUNCTION("SPARKLINE(AVERAGEIFS(AF9:AF987,$E9:$E987,""% Target""), {""charttype"",""column"";""ymin"",0%;""ymax"",100%;""color"",""green""})"),"")</f>
        <v/>
      </c>
      <c r="AG2" s="6" t="str">
        <f>IFERROR(__xludf.DUMMYFUNCTION("SPARKLINE(AVERAGEIFS(AG9:AG987,$E9:$E987,""% Target""), {""charttype"",""column"";""ymin"",0%;""ymax"",100%;""color"",""green""})"),"")</f>
        <v/>
      </c>
      <c r="AH2" s="6" t="str">
        <f>IFERROR(__xludf.DUMMYFUNCTION("SPARKLINE(AVERAGEIFS(AH9:AH987,$E9:$E987,""% Target""), {""charttype"",""column"";""ymin"",0%;""ymax"",100%;""color"",""green""})"),"")</f>
        <v/>
      </c>
      <c r="AI2" s="6" t="str">
        <f>IFERROR(__xludf.DUMMYFUNCTION("SPARKLINE(AVERAGEIFS(AI9:AI987,$E9:$E987,""% Target""), {""charttype"",""column"";""ymin"",0%;""ymax"",100%;""color"",""green""})"),"")</f>
        <v/>
      </c>
      <c r="AJ2" s="6" t="str">
        <f>IFERROR(__xludf.DUMMYFUNCTION("SPARKLINE(AVERAGEIFS(AJ9:AJ987,$E9:$E987,""% Target""), {""charttype"",""column"";""ymin"",0%;""ymax"",100%;""color"",""green""})"),"")</f>
        <v/>
      </c>
      <c r="AK2" s="6" t="str">
        <f>IFERROR(__xludf.DUMMYFUNCTION("SPARKLINE(AVERAGEIFS(AK9:AK987,$E9:$E987,""% Target""), {""charttype"",""column"";""ymin"",0%;""ymax"",100%;""color"",""green""})"),"")</f>
        <v/>
      </c>
      <c r="AL2" s="6" t="str">
        <f>IFERROR(__xludf.DUMMYFUNCTION("SPARKLINE(AVERAGEIFS(AL9:AL987,$E9:$E987,""% Target""), {""charttype"",""column"";""ymin"",0%;""ymax"",100%;""color"",""green""})"),"")</f>
        <v/>
      </c>
      <c r="AM2" s="6" t="str">
        <f>IFERROR(__xludf.DUMMYFUNCTION("SPARKLINE(AVERAGEIFS(AM9:AM987,$E9:$E987,""% Target""), {""charttype"",""column"";""ymin"",0%;""ymax"",100%;""color"",""green""})"),"")</f>
        <v/>
      </c>
      <c r="AN2" s="6" t="str">
        <f>IFERROR(__xludf.DUMMYFUNCTION("SPARKLINE(AVERAGEIFS(AN9:AN987,$E9:$E987,""% Target""), {""charttype"",""column"";""ymin"",0%;""ymax"",100%;""color"",""green""})"),"")</f>
        <v/>
      </c>
      <c r="AO2" s="6" t="str">
        <f>IFERROR(__xludf.DUMMYFUNCTION("SPARKLINE(AVERAGEIFS(AO9:AO987,$E9:$E987,""% Target""), {""charttype"",""column"";""ymin"",0%;""ymax"",100%;""color"",""green""})"),"")</f>
        <v/>
      </c>
      <c r="AP2" s="6" t="str">
        <f>IFERROR(__xludf.DUMMYFUNCTION("SPARKLINE(AVERAGEIFS(AP9:AP987,$E9:$E987,""% Target""), {""charttype"",""column"";""ymin"",0%;""ymax"",100%;""color"",""green""})"),"")</f>
        <v/>
      </c>
      <c r="AQ2" s="6" t="str">
        <f>IFERROR(__xludf.DUMMYFUNCTION("SPARKLINE(AVERAGEIFS(AQ9:AQ987,$E9:$E987,""% Target""), {""charttype"",""column"";""ymin"",0%;""ymax"",100%;""color"",""green""})"),"")</f>
        <v/>
      </c>
      <c r="AR2" s="6" t="str">
        <f>IFERROR(__xludf.DUMMYFUNCTION("SPARKLINE(AVERAGEIFS(AR9:AR987,$E9:$E987,""% Target""), {""charttype"",""column"";""ymin"",0%;""ymax"",100%;""color"",""green""})"),"")</f>
        <v/>
      </c>
      <c r="AS2" s="6" t="str">
        <f>IFERROR(__xludf.DUMMYFUNCTION("SPARKLINE(AVERAGEIFS(AS9:AS987,$E9:$E987,""% Target""), {""charttype"",""column"";""ymin"",0%;""ymax"",100%;""color"",""green""})"),"")</f>
        <v/>
      </c>
      <c r="AT2" s="6" t="str">
        <f>IFERROR(__xludf.DUMMYFUNCTION("SPARKLINE(AVERAGEIFS(AT9:AT987,$E9:$E987,""% Target""), {""charttype"",""column"";""ymin"",0%;""ymax"",100%;""color"",""green""})"),"")</f>
        <v/>
      </c>
      <c r="AU2" s="6" t="str">
        <f>IFERROR(__xludf.DUMMYFUNCTION("SPARKLINE(AVERAGEIFS(AU9:AU987,$E9:$E987,""% Target""), {""charttype"",""column"";""ymin"",0%;""ymax"",100%;""color"",""green""})"),"")</f>
        <v/>
      </c>
      <c r="AV2" s="6" t="str">
        <f>IFERROR(__xludf.DUMMYFUNCTION("SPARKLINE(AVERAGEIFS(AV9:AV987,$E9:$E987,""% Target""), {""charttype"",""column"";""ymin"",0%;""ymax"",100%;""color"",""green""})"),"")</f>
        <v/>
      </c>
      <c r="AW2" s="6" t="str">
        <f>IFERROR(__xludf.DUMMYFUNCTION("SPARKLINE(AVERAGEIFS(AW9:AW987,$E9:$E987,""% Target""), {""charttype"",""column"";""ymin"",0%;""ymax"",100%;""color"",""green""})"),"")</f>
        <v/>
      </c>
      <c r="AX2" s="6" t="str">
        <f>IFERROR(__xludf.DUMMYFUNCTION("SPARKLINE(AVERAGEIFS(AX9:AX987,$E9:$E987,""% Target""), {""charttype"",""column"";""ymin"",0%;""ymax"",100%;""color"",""green""})"),"")</f>
        <v/>
      </c>
      <c r="AY2" s="6" t="str">
        <f>IFERROR(__xludf.DUMMYFUNCTION("SPARKLINE(AVERAGEIFS(AY9:AY987,$E9:$E987,""% Target""), {""charttype"",""column"";""ymin"",0%;""ymax"",100%;""color"",""green""})"),"")</f>
        <v/>
      </c>
      <c r="AZ2" s="6" t="str">
        <f>IFERROR(__xludf.DUMMYFUNCTION("SPARKLINE(AVERAGEIFS(AZ9:AZ987,$E9:$E987,""% Target""), {""charttype"",""column"";""ymin"",0%;""ymax"",100%;""color"",""green""})"),"")</f>
        <v/>
      </c>
      <c r="BA2" s="6" t="str">
        <f>IFERROR(__xludf.DUMMYFUNCTION("SPARKLINE(AVERAGEIFS(BA9:BA987,$E9:$E987,""% Target""), {""charttype"",""column"";""ymin"",0%;""ymax"",100%;""color"",""green""})"),"")</f>
        <v/>
      </c>
      <c r="BB2" s="6" t="str">
        <f>IFERROR(__xludf.DUMMYFUNCTION("SPARKLINE(AVERAGEIFS(BB9:BB987,$E9:$E987,""% Target""), {""charttype"",""column"";""ymin"",0%;""ymax"",100%;""color"",""green""})"),"")</f>
        <v/>
      </c>
      <c r="BC2" s="6" t="str">
        <f>IFERROR(__xludf.DUMMYFUNCTION("SPARKLINE(AVERAGEIFS(BC9:BC987,$E9:$E987,""% Target""), {""charttype"",""column"";""ymin"",0%;""ymax"",100%;""color"",""green""})"),"")</f>
        <v/>
      </c>
      <c r="BD2" s="6" t="str">
        <f>IFERROR(__xludf.DUMMYFUNCTION("SPARKLINE(AVERAGEIFS(BD9:BD987,$E9:$E987,""% Target""), {""charttype"",""column"";""ymin"",0%;""ymax"",100%;""color"",""green""})"),"")</f>
        <v/>
      </c>
      <c r="BE2" s="6" t="str">
        <f>IFERROR(__xludf.DUMMYFUNCTION("SPARKLINE(AVERAGEIFS(BE9:BE987,$E9:$E987,""%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36</v>
      </c>
      <c r="B9" s="19"/>
      <c r="C9" s="20">
        <f>SUMIFS(C10:C987,A10:A987,A10)</f>
        <v>0.9112692308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36</v>
      </c>
      <c r="B10" s="24" t="s">
        <v>19</v>
      </c>
      <c r="C10" s="25">
        <f t="array" ref="C10">IF( B11="Short-Term", AVERAGE(F12:BE12)*B12, INDEX(F12:BE12, 1, COUNTA(F12:BE12))*B12 )</f>
        <v>0.8757692308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33">
        <v>1.0</v>
      </c>
      <c r="G10" s="33">
        <v>0.9583333333333334</v>
      </c>
      <c r="H10" s="33">
        <v>0.9166666666666666</v>
      </c>
      <c r="I10" s="33">
        <v>0.625</v>
      </c>
      <c r="J10" s="33">
        <v>0.5833333333333334</v>
      </c>
      <c r="K10" s="33">
        <v>0.75</v>
      </c>
      <c r="L10" s="33">
        <v>1.0</v>
      </c>
      <c r="M10" s="33">
        <v>0.9583333333333334</v>
      </c>
      <c r="N10" s="33">
        <v>0.9166666666666666</v>
      </c>
      <c r="O10" s="33">
        <v>0.625</v>
      </c>
      <c r="P10" s="33">
        <v>0.5833333333333334</v>
      </c>
      <c r="Q10" s="33">
        <v>0.75</v>
      </c>
      <c r="R10" s="33">
        <v>1.0</v>
      </c>
      <c r="S10" s="33">
        <v>0.9583333333333334</v>
      </c>
      <c r="T10" s="33">
        <v>0.9166666666666666</v>
      </c>
      <c r="U10" s="33">
        <v>0.625</v>
      </c>
      <c r="V10" s="33">
        <v>0.5833333333333334</v>
      </c>
      <c r="W10" s="33">
        <v>0.75</v>
      </c>
      <c r="X10" s="33">
        <v>1.0</v>
      </c>
      <c r="Y10" s="33">
        <v>0.9583333333333334</v>
      </c>
      <c r="Z10" s="33">
        <v>0.9166666666666666</v>
      </c>
      <c r="AA10" s="33">
        <v>0.625</v>
      </c>
      <c r="AB10" s="33">
        <v>0.5833333333333334</v>
      </c>
      <c r="AC10" s="33">
        <v>0.75</v>
      </c>
      <c r="AD10" s="33">
        <v>1.0</v>
      </c>
      <c r="AE10" s="33">
        <v>0.9583333333333334</v>
      </c>
      <c r="AF10" s="33">
        <v>0.9166666666666666</v>
      </c>
      <c r="AG10" s="33">
        <v>0.625</v>
      </c>
      <c r="AH10" s="33">
        <v>0.5833333333333334</v>
      </c>
      <c r="AI10" s="33">
        <v>0.75</v>
      </c>
      <c r="AJ10" s="33">
        <v>1.0</v>
      </c>
      <c r="AK10" s="33">
        <v>0.9583333333333334</v>
      </c>
      <c r="AL10" s="33">
        <v>0.9166666666666666</v>
      </c>
      <c r="AM10" s="33">
        <v>0.625</v>
      </c>
      <c r="AN10" s="33">
        <v>0.5833333333333334</v>
      </c>
      <c r="AO10" s="33">
        <v>0.75</v>
      </c>
      <c r="AP10" s="33">
        <v>1.0</v>
      </c>
      <c r="AQ10" s="33">
        <v>0.9583333333333334</v>
      </c>
      <c r="AR10" s="33">
        <v>0.9166666666666666</v>
      </c>
      <c r="AS10" s="33">
        <v>0.625</v>
      </c>
      <c r="AT10" s="33">
        <v>0.5833333333333334</v>
      </c>
      <c r="AU10" s="33">
        <v>0.75</v>
      </c>
      <c r="AV10" s="33">
        <v>1.0</v>
      </c>
      <c r="AW10" s="33">
        <v>0.9583333333333334</v>
      </c>
      <c r="AX10" s="33">
        <v>0.9166666666666666</v>
      </c>
      <c r="AY10" s="33">
        <v>0.625</v>
      </c>
      <c r="AZ10" s="33">
        <v>0.5833333333333334</v>
      </c>
      <c r="BA10" s="33">
        <v>0.75</v>
      </c>
      <c r="BB10" s="33">
        <v>1.0</v>
      </c>
      <c r="BC10" s="33">
        <v>0.9583333333333334</v>
      </c>
      <c r="BD10" s="33">
        <v>0.9166666666666666</v>
      </c>
      <c r="BE10" s="33">
        <v>0.625</v>
      </c>
    </row>
    <row r="11" ht="15.75" customHeight="1">
      <c r="A11" s="27" t="s">
        <v>37</v>
      </c>
      <c r="B11" s="24" t="s">
        <v>22</v>
      </c>
      <c r="E11" s="24" t="s">
        <v>23</v>
      </c>
      <c r="F11" s="34">
        <v>0.8333333333333334</v>
      </c>
      <c r="G11" s="34">
        <v>0.8333333333333334</v>
      </c>
      <c r="H11" s="34">
        <v>0.8333333333333334</v>
      </c>
      <c r="I11" s="34">
        <v>0.8333333333333334</v>
      </c>
      <c r="J11" s="34">
        <v>0.8333333333333334</v>
      </c>
      <c r="K11" s="34">
        <v>0.8333333333333334</v>
      </c>
      <c r="L11" s="34">
        <v>0.8333333333333334</v>
      </c>
      <c r="M11" s="34">
        <v>0.8333333333333334</v>
      </c>
      <c r="N11" s="34">
        <v>0.8333333333333334</v>
      </c>
      <c r="O11" s="34">
        <v>0.8333333333333334</v>
      </c>
      <c r="P11" s="34">
        <v>0.8333333333333334</v>
      </c>
      <c r="Q11" s="34">
        <v>0.8333333333333334</v>
      </c>
      <c r="R11" s="34">
        <v>0.8333333333333334</v>
      </c>
      <c r="S11" s="34">
        <v>0.8333333333333334</v>
      </c>
      <c r="T11" s="34">
        <v>0.8333333333333334</v>
      </c>
      <c r="U11" s="34">
        <v>0.8333333333333334</v>
      </c>
      <c r="V11" s="34">
        <v>0.8333333333333334</v>
      </c>
      <c r="W11" s="34">
        <v>0.8333333333333334</v>
      </c>
      <c r="X11" s="34">
        <v>0.8333333333333334</v>
      </c>
      <c r="Y11" s="34">
        <v>0.8333333333333334</v>
      </c>
      <c r="Z11" s="34">
        <v>0.8333333333333334</v>
      </c>
      <c r="AA11" s="34">
        <v>0.8333333333333334</v>
      </c>
      <c r="AB11" s="34">
        <v>0.8333333333333334</v>
      </c>
      <c r="AC11" s="34">
        <v>0.8333333333333334</v>
      </c>
      <c r="AD11" s="34">
        <v>0.8333333333333334</v>
      </c>
      <c r="AE11" s="34">
        <v>0.8333333333333334</v>
      </c>
      <c r="AF11" s="34">
        <v>0.8333333333333334</v>
      </c>
      <c r="AG11" s="34">
        <v>0.8333333333333334</v>
      </c>
      <c r="AH11" s="34">
        <v>0.8333333333333334</v>
      </c>
      <c r="AI11" s="34">
        <v>0.8333333333333334</v>
      </c>
      <c r="AJ11" s="34">
        <v>0.8333333333333334</v>
      </c>
      <c r="AK11" s="34">
        <v>0.8333333333333334</v>
      </c>
      <c r="AL11" s="34">
        <v>0.8333333333333334</v>
      </c>
      <c r="AM11" s="34">
        <v>0.8333333333333334</v>
      </c>
      <c r="AN11" s="34">
        <v>0.8333333333333334</v>
      </c>
      <c r="AO11" s="34">
        <v>0.8333333333333334</v>
      </c>
      <c r="AP11" s="34">
        <v>0.8333333333333334</v>
      </c>
      <c r="AQ11" s="34">
        <v>0.8333333333333334</v>
      </c>
      <c r="AR11" s="34">
        <v>0.8333333333333334</v>
      </c>
      <c r="AS11" s="34">
        <v>0.8333333333333334</v>
      </c>
      <c r="AT11" s="34">
        <v>0.8333333333333334</v>
      </c>
      <c r="AU11" s="34">
        <v>0.8333333333333334</v>
      </c>
      <c r="AV11" s="34">
        <v>0.8333333333333334</v>
      </c>
      <c r="AW11" s="34">
        <v>0.8333333333333334</v>
      </c>
      <c r="AX11" s="34">
        <v>0.8333333333333334</v>
      </c>
      <c r="AY11" s="34">
        <v>0.8333333333333334</v>
      </c>
      <c r="AZ11" s="34">
        <v>0.8333333333333334</v>
      </c>
      <c r="BA11" s="34">
        <v>0.8333333333333334</v>
      </c>
      <c r="BB11" s="34">
        <v>0.8333333333333334</v>
      </c>
      <c r="BC11" s="34">
        <v>0.8333333333333334</v>
      </c>
      <c r="BD11" s="34">
        <v>0.8333333333333334</v>
      </c>
      <c r="BE11" s="34">
        <v>0.8333333333333334</v>
      </c>
    </row>
    <row r="12" ht="15.75" customHeight="1">
      <c r="B12" s="28">
        <v>0.9</v>
      </c>
      <c r="E12" s="24" t="s">
        <v>24</v>
      </c>
      <c r="F12" s="29">
        <f t="shared" ref="F12:BE12" si="2">IF( $B10="Maximum", F10/F11 , IF( 100%-(F10-F11)/F11 &gt; 0, 100%-(F10-F11)/F11, 0) )</f>
        <v>1.2</v>
      </c>
      <c r="G12" s="29">
        <f t="shared" si="2"/>
        <v>1.15</v>
      </c>
      <c r="H12" s="29">
        <f t="shared" si="2"/>
        <v>1.1</v>
      </c>
      <c r="I12" s="29">
        <f t="shared" si="2"/>
        <v>0.75</v>
      </c>
      <c r="J12" s="29">
        <f t="shared" si="2"/>
        <v>0.7</v>
      </c>
      <c r="K12" s="29">
        <f t="shared" si="2"/>
        <v>0.9</v>
      </c>
      <c r="L12" s="29">
        <f t="shared" si="2"/>
        <v>1.2</v>
      </c>
      <c r="M12" s="29">
        <f t="shared" si="2"/>
        <v>1.15</v>
      </c>
      <c r="N12" s="29">
        <f t="shared" si="2"/>
        <v>1.1</v>
      </c>
      <c r="O12" s="29">
        <f t="shared" si="2"/>
        <v>0.75</v>
      </c>
      <c r="P12" s="29">
        <f t="shared" si="2"/>
        <v>0.7</v>
      </c>
      <c r="Q12" s="29">
        <f t="shared" si="2"/>
        <v>0.9</v>
      </c>
      <c r="R12" s="29">
        <f t="shared" si="2"/>
        <v>1.2</v>
      </c>
      <c r="S12" s="29">
        <f t="shared" si="2"/>
        <v>1.15</v>
      </c>
      <c r="T12" s="29">
        <f t="shared" si="2"/>
        <v>1.1</v>
      </c>
      <c r="U12" s="29">
        <f t="shared" si="2"/>
        <v>0.75</v>
      </c>
      <c r="V12" s="29">
        <f t="shared" si="2"/>
        <v>0.7</v>
      </c>
      <c r="W12" s="29">
        <f t="shared" si="2"/>
        <v>0.9</v>
      </c>
      <c r="X12" s="29">
        <f t="shared" si="2"/>
        <v>1.2</v>
      </c>
      <c r="Y12" s="29">
        <f t="shared" si="2"/>
        <v>1.15</v>
      </c>
      <c r="Z12" s="29">
        <f t="shared" si="2"/>
        <v>1.1</v>
      </c>
      <c r="AA12" s="29">
        <f t="shared" si="2"/>
        <v>0.75</v>
      </c>
      <c r="AB12" s="29">
        <f t="shared" si="2"/>
        <v>0.7</v>
      </c>
      <c r="AC12" s="29">
        <f t="shared" si="2"/>
        <v>0.9</v>
      </c>
      <c r="AD12" s="29">
        <f t="shared" si="2"/>
        <v>1.2</v>
      </c>
      <c r="AE12" s="29">
        <f t="shared" si="2"/>
        <v>1.15</v>
      </c>
      <c r="AF12" s="29">
        <f t="shared" si="2"/>
        <v>1.1</v>
      </c>
      <c r="AG12" s="29">
        <f t="shared" si="2"/>
        <v>0.75</v>
      </c>
      <c r="AH12" s="29">
        <f t="shared" si="2"/>
        <v>0.7</v>
      </c>
      <c r="AI12" s="29">
        <f t="shared" si="2"/>
        <v>0.9</v>
      </c>
      <c r="AJ12" s="29">
        <f t="shared" si="2"/>
        <v>1.2</v>
      </c>
      <c r="AK12" s="29">
        <f t="shared" si="2"/>
        <v>1.15</v>
      </c>
      <c r="AL12" s="29">
        <f t="shared" si="2"/>
        <v>1.1</v>
      </c>
      <c r="AM12" s="29">
        <f t="shared" si="2"/>
        <v>0.75</v>
      </c>
      <c r="AN12" s="29">
        <f t="shared" si="2"/>
        <v>0.7</v>
      </c>
      <c r="AO12" s="29">
        <f t="shared" si="2"/>
        <v>0.9</v>
      </c>
      <c r="AP12" s="29">
        <f t="shared" si="2"/>
        <v>1.2</v>
      </c>
      <c r="AQ12" s="29">
        <f t="shared" si="2"/>
        <v>1.15</v>
      </c>
      <c r="AR12" s="29">
        <f t="shared" si="2"/>
        <v>1.1</v>
      </c>
      <c r="AS12" s="29">
        <f t="shared" si="2"/>
        <v>0.75</v>
      </c>
      <c r="AT12" s="29">
        <f t="shared" si="2"/>
        <v>0.7</v>
      </c>
      <c r="AU12" s="29">
        <f t="shared" si="2"/>
        <v>0.9</v>
      </c>
      <c r="AV12" s="29">
        <f t="shared" si="2"/>
        <v>1.2</v>
      </c>
      <c r="AW12" s="29">
        <f t="shared" si="2"/>
        <v>1.15</v>
      </c>
      <c r="AX12" s="29">
        <f t="shared" si="2"/>
        <v>1.1</v>
      </c>
      <c r="AY12" s="29">
        <f t="shared" si="2"/>
        <v>0.75</v>
      </c>
      <c r="AZ12" s="29">
        <f t="shared" si="2"/>
        <v>0.7</v>
      </c>
      <c r="BA12" s="29">
        <f t="shared" si="2"/>
        <v>0.9</v>
      </c>
      <c r="BB12" s="29">
        <f t="shared" si="2"/>
        <v>1.2</v>
      </c>
      <c r="BC12" s="29">
        <f t="shared" si="2"/>
        <v>1.15</v>
      </c>
      <c r="BD12" s="29">
        <f t="shared" si="2"/>
        <v>1.1</v>
      </c>
      <c r="BE12" s="29">
        <f t="shared" si="2"/>
        <v>0.75</v>
      </c>
    </row>
    <row r="13" ht="15.75" customHeight="1">
      <c r="A13" s="23" t="s">
        <v>36</v>
      </c>
      <c r="B13" s="24" t="s">
        <v>19</v>
      </c>
      <c r="C13" s="25">
        <f t="array" ref="C13">IF( B14="Short-Term", AVERAGE(F15:BE15)*B15, INDEX(F15:BE15, 1, COUNTA(F15:BE15))*B15 )</f>
        <v>0.0355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v>100.0</v>
      </c>
      <c r="G13" s="26">
        <v>110.0</v>
      </c>
      <c r="H13" s="26">
        <v>120.0</v>
      </c>
      <c r="I13" s="26">
        <v>130.0</v>
      </c>
      <c r="J13" s="26">
        <v>140.0</v>
      </c>
      <c r="K13" s="26">
        <v>150.0</v>
      </c>
      <c r="L13" s="26">
        <v>160.0</v>
      </c>
      <c r="M13" s="26">
        <v>170.0</v>
      </c>
      <c r="N13" s="26">
        <v>180.0</v>
      </c>
      <c r="O13" s="26">
        <v>190.0</v>
      </c>
      <c r="P13" s="26">
        <v>200.0</v>
      </c>
      <c r="Q13" s="26">
        <v>210.0</v>
      </c>
      <c r="R13" s="26">
        <v>220.0</v>
      </c>
      <c r="S13" s="26">
        <v>230.0</v>
      </c>
      <c r="T13" s="26">
        <v>240.0</v>
      </c>
      <c r="U13" s="26">
        <v>250.0</v>
      </c>
      <c r="V13" s="26">
        <v>260.0</v>
      </c>
      <c r="W13" s="26">
        <v>270.0</v>
      </c>
      <c r="X13" s="26">
        <v>280.0</v>
      </c>
      <c r="Y13" s="26">
        <v>290.0</v>
      </c>
      <c r="Z13" s="26">
        <v>300.0</v>
      </c>
      <c r="AA13" s="26">
        <v>310.0</v>
      </c>
      <c r="AB13" s="26">
        <v>320.0</v>
      </c>
      <c r="AC13" s="26">
        <v>330.0</v>
      </c>
      <c r="AD13" s="26">
        <v>340.0</v>
      </c>
      <c r="AE13" s="26">
        <v>350.0</v>
      </c>
      <c r="AF13" s="26">
        <v>360.0</v>
      </c>
      <c r="AG13" s="26">
        <v>370.0</v>
      </c>
      <c r="AH13" s="26">
        <v>380.0</v>
      </c>
      <c r="AI13" s="26">
        <v>390.0</v>
      </c>
      <c r="AJ13" s="26">
        <v>400.0</v>
      </c>
      <c r="AK13" s="26">
        <v>410.0</v>
      </c>
      <c r="AL13" s="26">
        <v>420.0</v>
      </c>
      <c r="AM13" s="26">
        <v>430.0</v>
      </c>
      <c r="AN13" s="26">
        <v>440.0</v>
      </c>
      <c r="AO13" s="26">
        <v>450.0</v>
      </c>
      <c r="AP13" s="26">
        <v>460.0</v>
      </c>
      <c r="AQ13" s="26">
        <v>470.0</v>
      </c>
      <c r="AR13" s="26">
        <v>480.0</v>
      </c>
      <c r="AS13" s="26">
        <v>490.0</v>
      </c>
      <c r="AT13" s="26">
        <v>500.0</v>
      </c>
      <c r="AU13" s="26">
        <v>510.0</v>
      </c>
      <c r="AV13" s="26">
        <v>520.0</v>
      </c>
      <c r="AW13" s="26">
        <v>530.0</v>
      </c>
      <c r="AX13" s="26">
        <v>540.0</v>
      </c>
      <c r="AY13" s="26">
        <v>550.0</v>
      </c>
      <c r="AZ13" s="26">
        <v>560.0</v>
      </c>
      <c r="BA13" s="26">
        <v>570.0</v>
      </c>
      <c r="BB13" s="26">
        <v>580.0</v>
      </c>
      <c r="BC13" s="26">
        <v>590.0</v>
      </c>
      <c r="BD13" s="26">
        <v>600.0</v>
      </c>
      <c r="BE13" s="26">
        <v>610.0</v>
      </c>
    </row>
    <row r="14" ht="15.75" customHeight="1">
      <c r="A14" s="27" t="s">
        <v>38</v>
      </c>
      <c r="B14" s="24" t="s">
        <v>22</v>
      </c>
      <c r="E14" s="24" t="s">
        <v>23</v>
      </c>
      <c r="F14" s="26">
        <v>1000.0</v>
      </c>
      <c r="G14" s="26">
        <v>1000.0</v>
      </c>
      <c r="H14" s="26">
        <v>1000.0</v>
      </c>
      <c r="I14" s="26">
        <v>1000.0</v>
      </c>
      <c r="J14" s="26">
        <v>1000.0</v>
      </c>
      <c r="K14" s="26">
        <v>1000.0</v>
      </c>
      <c r="L14" s="26">
        <v>1000.0</v>
      </c>
      <c r="M14" s="26">
        <v>1000.0</v>
      </c>
      <c r="N14" s="26">
        <v>1000.0</v>
      </c>
      <c r="O14" s="26">
        <v>1000.0</v>
      </c>
      <c r="P14" s="26">
        <v>1000.0</v>
      </c>
      <c r="Q14" s="26">
        <v>1000.0</v>
      </c>
      <c r="R14" s="26">
        <v>1000.0</v>
      </c>
      <c r="S14" s="26">
        <v>1000.0</v>
      </c>
      <c r="T14" s="26">
        <v>1000.0</v>
      </c>
      <c r="U14" s="26">
        <v>1000.0</v>
      </c>
      <c r="V14" s="26">
        <v>1000.0</v>
      </c>
      <c r="W14" s="26">
        <v>1000.0</v>
      </c>
      <c r="X14" s="26">
        <v>1000.0</v>
      </c>
      <c r="Y14" s="26">
        <v>1000.0</v>
      </c>
      <c r="Z14" s="26">
        <v>1000.0</v>
      </c>
      <c r="AA14" s="26">
        <v>1000.0</v>
      </c>
      <c r="AB14" s="26">
        <v>1000.0</v>
      </c>
      <c r="AC14" s="26">
        <v>1000.0</v>
      </c>
      <c r="AD14" s="26">
        <v>1000.0</v>
      </c>
      <c r="AE14" s="26">
        <v>1000.0</v>
      </c>
      <c r="AF14" s="26">
        <v>1000.0</v>
      </c>
      <c r="AG14" s="26">
        <v>1000.0</v>
      </c>
      <c r="AH14" s="26">
        <v>1000.0</v>
      </c>
      <c r="AI14" s="26">
        <v>1000.0</v>
      </c>
      <c r="AJ14" s="26">
        <v>1000.0</v>
      </c>
      <c r="AK14" s="26">
        <v>1000.0</v>
      </c>
      <c r="AL14" s="26">
        <v>1000.0</v>
      </c>
      <c r="AM14" s="26">
        <v>1000.0</v>
      </c>
      <c r="AN14" s="26">
        <v>1000.0</v>
      </c>
      <c r="AO14" s="26">
        <v>1000.0</v>
      </c>
      <c r="AP14" s="26">
        <v>1000.0</v>
      </c>
      <c r="AQ14" s="26">
        <v>1000.0</v>
      </c>
      <c r="AR14" s="26">
        <v>1000.0</v>
      </c>
      <c r="AS14" s="26">
        <v>1000.0</v>
      </c>
      <c r="AT14" s="26">
        <v>1000.0</v>
      </c>
      <c r="AU14" s="26">
        <v>1000.0</v>
      </c>
      <c r="AV14" s="26">
        <v>1000.0</v>
      </c>
      <c r="AW14" s="26">
        <v>1000.0</v>
      </c>
      <c r="AX14" s="26">
        <v>1000.0</v>
      </c>
      <c r="AY14" s="26">
        <v>1000.0</v>
      </c>
      <c r="AZ14" s="26">
        <v>1000.0</v>
      </c>
      <c r="BA14" s="26">
        <v>1000.0</v>
      </c>
      <c r="BB14" s="26">
        <v>1000.0</v>
      </c>
      <c r="BC14" s="26">
        <v>1000.0</v>
      </c>
      <c r="BD14" s="26">
        <v>1000.0</v>
      </c>
      <c r="BE14" s="26">
        <v>1000.0</v>
      </c>
    </row>
    <row r="15" ht="15.75" customHeight="1">
      <c r="B15" s="28">
        <v>0.1</v>
      </c>
      <c r="E15" s="24" t="s">
        <v>24</v>
      </c>
      <c r="F15" s="29">
        <f t="shared" ref="F15:BE15" si="3">IF( $B13="Maximum", F13/F14 , IF( 100%-(F13-F14)/F14 &gt; 0, 100%-(F13-F14)/F14, 0) )</f>
        <v>0.1</v>
      </c>
      <c r="G15" s="29">
        <f t="shared" si="3"/>
        <v>0.11</v>
      </c>
      <c r="H15" s="29">
        <f t="shared" si="3"/>
        <v>0.12</v>
      </c>
      <c r="I15" s="29">
        <f t="shared" si="3"/>
        <v>0.13</v>
      </c>
      <c r="J15" s="29">
        <f t="shared" si="3"/>
        <v>0.14</v>
      </c>
      <c r="K15" s="29">
        <f t="shared" si="3"/>
        <v>0.15</v>
      </c>
      <c r="L15" s="29">
        <f t="shared" si="3"/>
        <v>0.16</v>
      </c>
      <c r="M15" s="29">
        <f t="shared" si="3"/>
        <v>0.17</v>
      </c>
      <c r="N15" s="29">
        <f t="shared" si="3"/>
        <v>0.18</v>
      </c>
      <c r="O15" s="29">
        <f t="shared" si="3"/>
        <v>0.19</v>
      </c>
      <c r="P15" s="29">
        <f t="shared" si="3"/>
        <v>0.2</v>
      </c>
      <c r="Q15" s="29">
        <f t="shared" si="3"/>
        <v>0.21</v>
      </c>
      <c r="R15" s="29">
        <f t="shared" si="3"/>
        <v>0.22</v>
      </c>
      <c r="S15" s="29">
        <f t="shared" si="3"/>
        <v>0.23</v>
      </c>
      <c r="T15" s="29">
        <f t="shared" si="3"/>
        <v>0.24</v>
      </c>
      <c r="U15" s="29">
        <f t="shared" si="3"/>
        <v>0.25</v>
      </c>
      <c r="V15" s="29">
        <f t="shared" si="3"/>
        <v>0.26</v>
      </c>
      <c r="W15" s="29">
        <f t="shared" si="3"/>
        <v>0.27</v>
      </c>
      <c r="X15" s="29">
        <f t="shared" si="3"/>
        <v>0.28</v>
      </c>
      <c r="Y15" s="29">
        <f t="shared" si="3"/>
        <v>0.29</v>
      </c>
      <c r="Z15" s="29">
        <f t="shared" si="3"/>
        <v>0.3</v>
      </c>
      <c r="AA15" s="29">
        <f t="shared" si="3"/>
        <v>0.31</v>
      </c>
      <c r="AB15" s="29">
        <f t="shared" si="3"/>
        <v>0.32</v>
      </c>
      <c r="AC15" s="29">
        <f t="shared" si="3"/>
        <v>0.33</v>
      </c>
      <c r="AD15" s="29">
        <f t="shared" si="3"/>
        <v>0.34</v>
      </c>
      <c r="AE15" s="29">
        <f t="shared" si="3"/>
        <v>0.35</v>
      </c>
      <c r="AF15" s="29">
        <f t="shared" si="3"/>
        <v>0.36</v>
      </c>
      <c r="AG15" s="29">
        <f t="shared" si="3"/>
        <v>0.37</v>
      </c>
      <c r="AH15" s="29">
        <f t="shared" si="3"/>
        <v>0.38</v>
      </c>
      <c r="AI15" s="29">
        <f t="shared" si="3"/>
        <v>0.39</v>
      </c>
      <c r="AJ15" s="29">
        <f t="shared" si="3"/>
        <v>0.4</v>
      </c>
      <c r="AK15" s="29">
        <f t="shared" si="3"/>
        <v>0.41</v>
      </c>
      <c r="AL15" s="29">
        <f t="shared" si="3"/>
        <v>0.42</v>
      </c>
      <c r="AM15" s="29">
        <f t="shared" si="3"/>
        <v>0.43</v>
      </c>
      <c r="AN15" s="29">
        <f t="shared" si="3"/>
        <v>0.44</v>
      </c>
      <c r="AO15" s="29">
        <f t="shared" si="3"/>
        <v>0.45</v>
      </c>
      <c r="AP15" s="29">
        <f t="shared" si="3"/>
        <v>0.46</v>
      </c>
      <c r="AQ15" s="29">
        <f t="shared" si="3"/>
        <v>0.47</v>
      </c>
      <c r="AR15" s="29">
        <f t="shared" si="3"/>
        <v>0.48</v>
      </c>
      <c r="AS15" s="29">
        <f t="shared" si="3"/>
        <v>0.49</v>
      </c>
      <c r="AT15" s="29">
        <f t="shared" si="3"/>
        <v>0.5</v>
      </c>
      <c r="AU15" s="29">
        <f t="shared" si="3"/>
        <v>0.51</v>
      </c>
      <c r="AV15" s="29">
        <f t="shared" si="3"/>
        <v>0.52</v>
      </c>
      <c r="AW15" s="29">
        <f t="shared" si="3"/>
        <v>0.53</v>
      </c>
      <c r="AX15" s="29">
        <f t="shared" si="3"/>
        <v>0.54</v>
      </c>
      <c r="AY15" s="29">
        <f t="shared" si="3"/>
        <v>0.55</v>
      </c>
      <c r="AZ15" s="29">
        <f t="shared" si="3"/>
        <v>0.56</v>
      </c>
      <c r="BA15" s="29">
        <f t="shared" si="3"/>
        <v>0.57</v>
      </c>
      <c r="BB15" s="29">
        <f t="shared" si="3"/>
        <v>0.58</v>
      </c>
      <c r="BC15" s="29">
        <f t="shared" si="3"/>
        <v>0.59</v>
      </c>
      <c r="BD15" s="29">
        <f t="shared" si="3"/>
        <v>0.6</v>
      </c>
      <c r="BE15" s="29">
        <f t="shared" si="3"/>
        <v>0.61</v>
      </c>
    </row>
    <row r="16" ht="15.75" customHeight="1">
      <c r="A16" s="31"/>
      <c r="B16" s="24"/>
      <c r="C16" s="32"/>
      <c r="D16" s="32"/>
      <c r="E16" s="8"/>
    </row>
    <row r="17" ht="15.75" customHeight="1">
      <c r="A17" s="31"/>
      <c r="B17" s="24"/>
      <c r="C17" s="32"/>
      <c r="D17" s="32"/>
      <c r="E17" s="8"/>
    </row>
    <row r="18" ht="15.75" customHeight="1">
      <c r="A18" s="7"/>
      <c r="B18" s="24"/>
      <c r="C18" s="32"/>
    </row>
    <row r="19" ht="15.75" customHeight="1">
      <c r="A19" s="7"/>
      <c r="B19" s="8"/>
      <c r="E19" s="8"/>
      <c r="G19" s="35"/>
    </row>
    <row r="20" ht="15.75" customHeight="1">
      <c r="A20" s="7"/>
      <c r="B20" s="8"/>
      <c r="E20" s="8"/>
    </row>
    <row r="21" ht="15.75" customHeight="1">
      <c r="A21" s="7"/>
      <c r="B21" s="8"/>
      <c r="E21" s="8"/>
    </row>
    <row r="22" ht="15.75" customHeight="1">
      <c r="A22" s="7"/>
      <c r="B22" s="8"/>
      <c r="E22" s="8"/>
    </row>
    <row r="23" ht="15.75" customHeight="1">
      <c r="A23" s="7"/>
      <c r="B23" s="8"/>
      <c r="E23" s="8"/>
    </row>
    <row r="24" ht="15.75" customHeight="1">
      <c r="A24" s="7"/>
      <c r="B24" s="8"/>
      <c r="E24" s="8"/>
    </row>
    <row r="25" ht="15.75" customHeight="1">
      <c r="A25" s="7"/>
      <c r="B25" s="8"/>
      <c r="E25" s="8"/>
    </row>
    <row r="26" ht="15.75" customHeight="1">
      <c r="A26" s="7"/>
      <c r="B26" s="8"/>
      <c r="E26" s="8"/>
    </row>
    <row r="27" ht="15.75" customHeight="1">
      <c r="A27" s="7"/>
      <c r="B27" s="8"/>
      <c r="E27" s="8"/>
    </row>
    <row r="28" ht="15.75" customHeight="1">
      <c r="A28" s="7"/>
      <c r="B28" s="8"/>
      <c r="E28" s="8"/>
    </row>
    <row r="29" ht="15.75" customHeight="1">
      <c r="A29" s="7"/>
      <c r="B29" s="8"/>
      <c r="E29" s="8"/>
    </row>
    <row r="30" ht="15.75" customHeight="1">
      <c r="A30" s="7"/>
      <c r="B30" s="8"/>
      <c r="E30" s="8"/>
    </row>
    <row r="31" ht="15.75" customHeight="1">
      <c r="A31" s="7"/>
      <c r="B31" s="8"/>
      <c r="E31" s="8"/>
    </row>
    <row r="32" ht="15.75" customHeight="1">
      <c r="A32" s="7"/>
      <c r="B32" s="8"/>
      <c r="E32" s="8"/>
    </row>
    <row r="33" ht="15.75" customHeight="1">
      <c r="A33" s="7"/>
      <c r="B33" s="8"/>
      <c r="E33" s="8"/>
    </row>
    <row r="34" ht="15.75" customHeight="1">
      <c r="A34" s="7"/>
      <c r="B34" s="8"/>
      <c r="E34" s="8"/>
    </row>
    <row r="35" ht="15.75" customHeight="1">
      <c r="A35" s="7"/>
      <c r="B35" s="8"/>
      <c r="E35" s="8"/>
    </row>
    <row r="36" ht="15.75" customHeight="1">
      <c r="A36" s="7"/>
      <c r="B36" s="8"/>
      <c r="E36" s="8"/>
    </row>
    <row r="37" ht="15.75" customHeight="1">
      <c r="A37" s="7"/>
      <c r="B37" s="8"/>
      <c r="E37" s="8"/>
    </row>
    <row r="38" ht="15.75" customHeight="1">
      <c r="A38" s="7"/>
      <c r="B38" s="8"/>
      <c r="E38" s="8"/>
    </row>
    <row r="39" ht="15.75" customHeight="1">
      <c r="A39" s="7"/>
      <c r="B39" s="8"/>
      <c r="E39" s="8"/>
    </row>
    <row r="40" ht="15.75" customHeight="1">
      <c r="A40" s="7"/>
      <c r="B40" s="8"/>
      <c r="E40" s="8"/>
    </row>
    <row r="41" ht="15.75" customHeight="1">
      <c r="A41" s="7"/>
      <c r="B41" s="8"/>
      <c r="E41" s="8"/>
    </row>
    <row r="42" ht="15.75" customHeight="1">
      <c r="A42" s="7"/>
      <c r="B42" s="8"/>
      <c r="E42" s="8"/>
    </row>
    <row r="43" ht="15.75" customHeight="1">
      <c r="A43" s="7"/>
      <c r="B43" s="8"/>
      <c r="E43" s="8"/>
    </row>
    <row r="44" ht="15.75" customHeight="1">
      <c r="A44" s="7"/>
      <c r="B44" s="8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</sheetData>
  <mergeCells count="71">
    <mergeCell ref="AM2:AM4"/>
    <mergeCell ref="AN2:AN4"/>
    <mergeCell ref="AO2:AO4"/>
    <mergeCell ref="AP2:AP4"/>
    <mergeCell ref="AQ2:AQ4"/>
    <mergeCell ref="AR2:AR4"/>
    <mergeCell ref="AS2:AS4"/>
    <mergeCell ref="AF2:AF4"/>
    <mergeCell ref="AG2:AG4"/>
    <mergeCell ref="AH2:AH4"/>
    <mergeCell ref="AI2:AI4"/>
    <mergeCell ref="AJ2:AJ4"/>
    <mergeCell ref="AK2:AK4"/>
    <mergeCell ref="AL2:AL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W2:AW4"/>
    <mergeCell ref="AX2:AX4"/>
    <mergeCell ref="AY2:AY4"/>
    <mergeCell ref="AZ2:AZ4"/>
    <mergeCell ref="AT2:AT4"/>
    <mergeCell ref="BB2:BB4"/>
    <mergeCell ref="BC2:BC4"/>
    <mergeCell ref="BD2:BD4"/>
    <mergeCell ref="BE2:BE4"/>
    <mergeCell ref="AU2:AU4"/>
    <mergeCell ref="AV2:AV4"/>
    <mergeCell ref="BA2:BA4"/>
    <mergeCell ref="AO6:AR6"/>
    <mergeCell ref="AS6:AW6"/>
    <mergeCell ref="AX6:BA6"/>
    <mergeCell ref="BB6:BE6"/>
    <mergeCell ref="O6:R6"/>
    <mergeCell ref="S6:V6"/>
    <mergeCell ref="W6:AA6"/>
    <mergeCell ref="AB6:AE6"/>
    <mergeCell ref="AJ6:AN6"/>
    <mergeCell ref="AF6:AI6"/>
    <mergeCell ref="C13:C15"/>
    <mergeCell ref="D13:D15"/>
    <mergeCell ref="L2:L4"/>
    <mergeCell ref="M2:M4"/>
    <mergeCell ref="N2:N4"/>
    <mergeCell ref="O2:O4"/>
    <mergeCell ref="P2:P4"/>
    <mergeCell ref="Q2:Q4"/>
    <mergeCell ref="K2:K4"/>
    <mergeCell ref="K6:N6"/>
    <mergeCell ref="A14:A15"/>
    <mergeCell ref="C10:C12"/>
    <mergeCell ref="D10:D12"/>
    <mergeCell ref="A11:A12"/>
    <mergeCell ref="B1:D4"/>
    <mergeCell ref="F2:F4"/>
    <mergeCell ref="G2:G4"/>
    <mergeCell ref="H2:H4"/>
    <mergeCell ref="I2:I4"/>
    <mergeCell ref="J2:J4"/>
    <mergeCell ref="F6:J6"/>
  </mergeCells>
  <conditionalFormatting sqref="F10:BE10 F13:BE13">
    <cfRule type="expression" dxfId="1" priority="1">
      <formula>AND($B10="Maximum",F10&gt;=F11)</formula>
    </cfRule>
  </conditionalFormatting>
  <conditionalFormatting sqref="F10:BE10 F13:BE13">
    <cfRule type="expression" dxfId="0" priority="2">
      <formula>AND($B10="Minimum",50%&gt;F12)</formula>
    </cfRule>
  </conditionalFormatting>
  <conditionalFormatting sqref="F10:BE10 F13:BE13">
    <cfRule type="notContainsBlanks" dxfId="2" priority="3">
      <formula>LEN(TRIM(F10))&gt;0</formula>
    </cfRule>
  </conditionalFormatting>
  <dataValidations>
    <dataValidation type="list" allowBlank="1" showErrorMessage="1" sqref="B10 B13">
      <formula1>"Maximum,Minimum"</formula1>
    </dataValidation>
    <dataValidation type="list" allowBlank="1" showErrorMessage="1" sqref="B11 B14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